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2"/>
  <workbookPr/>
  <mc:AlternateContent xmlns:mc="http://schemas.openxmlformats.org/markup-compatibility/2006">
    <mc:Choice Requires="x15">
      <x15ac:absPath xmlns:x15ac="http://schemas.microsoft.com/office/spreadsheetml/2010/11/ac" url="https://appriver3651005261.sharepoint.com/sites/FactBook2020updates/Shared Documents/FactBooks/4_Affordability/"/>
    </mc:Choice>
  </mc:AlternateContent>
  <xr:revisionPtr revIDLastSave="2148" documentId="8_{02D2AB9D-D684-4F31-9EA2-161BE7ADCE40}" xr6:coauthVersionLast="47" xr6:coauthVersionMax="47" xr10:uidLastSave="{032E2F29-33B6-4B59-A9ED-A0C4E3EE2867}"/>
  <bookViews>
    <workbookView xWindow="28680" yWindow="4755" windowWidth="29040" windowHeight="15840" firstSheet="6" activeTab="2" xr2:uid="{00000000-000D-0000-FFFF-FFFF00000000}"/>
  </bookViews>
  <sheets>
    <sheet name="Table 62" sheetId="13" r:id="rId1"/>
    <sheet name="Table 63" sheetId="8" r:id="rId2"/>
    <sheet name="Table 64" sheetId="12" r:id="rId3"/>
    <sheet name="TuitionData-4Yr" sheetId="1" r:id="rId4"/>
    <sheet name="TuitionData-2Yr" sheetId="9" r:id="rId5"/>
    <sheet name="Constant $" sheetId="2" r:id="rId6"/>
    <sheet name="Median H Income Data" sheetId="3" r:id="rId7"/>
    <sheet name="Median fam income by quintile" sheetId="7" r:id="rId8"/>
    <sheet name="Cost of Attendance for Goals" sheetId="11" r:id="rId9"/>
  </sheets>
  <externalReferences>
    <externalReference r:id="rId10"/>
    <externalReference r:id="rId11"/>
    <externalReference r:id="rId12"/>
  </externalReferences>
  <definedNames>
    <definedName name="_xlnm._FilterDatabase" localSheetId="1" hidden="1">'Table 63'!$AO$6:$AP$6</definedName>
    <definedName name="_Key1" hidden="1">'Median H Income Data'!$A$22</definedName>
    <definedName name="_Order1" hidden="1">255</definedName>
    <definedName name="_Order2" hidden="1">0</definedName>
    <definedName name="_Sort" hidden="1">'Median H Income Data'!$A$5:$Q$15</definedName>
    <definedName name="_xlnm.Print_Area" localSheetId="8">'Cost of Attendance for Goals'!$A$1:$BK$32</definedName>
    <definedName name="_xlnm.Print_Area" localSheetId="0">'Table 62'!$A$1:$U$77</definedName>
    <definedName name="_xlnm.Print_Area" localSheetId="1">'Table 63'!$A$1:$X$73</definedName>
    <definedName name="_xlnm.Print_Area" localSheetId="2">'Table 64'!$A$1:$S$76</definedName>
    <definedName name="_xlnm.Print_Area" localSheetId="3">'TuitionData-4Yr'!$C$1:$NP$70</definedName>
    <definedName name="_xlnm.Print_Titles" localSheetId="5">'Constant $'!$A:$A</definedName>
    <definedName name="_xlnm.Print_Titles" localSheetId="8">'Cost of Attendance for Goals'!$A:$A</definedName>
    <definedName name="_xlnm.Print_Titles" localSheetId="7">'Median fam income by quintile'!$A:$A</definedName>
    <definedName name="_xlnm.Print_Titles" localSheetId="3">'TuitionData-4Yr'!$A:$A</definedName>
    <definedName name="T_1" localSheetId="0">'Table 62'!$B$1:$I$76</definedName>
    <definedName name="T_1">#REF!</definedName>
    <definedName name="T_2" localSheetId="2">'Table 64'!$A$1:$R$32</definedName>
    <definedName name="T_2">#REF!</definedName>
    <definedName name="T_3" localSheetId="0">#REF!</definedName>
    <definedName name="T_3" localSheetId="2">#REF!</definedName>
    <definedName name="T_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9" i="12" l="1"/>
  <c r="Q59" i="12"/>
  <c r="W11" i="13"/>
  <c r="V11" i="13"/>
  <c r="CZ2" i="2"/>
  <c r="CX2" i="2"/>
  <c r="AA74" i="1" l="1"/>
  <c r="AA73" i="1"/>
  <c r="Z73" i="1"/>
  <c r="Z74" i="1"/>
  <c r="Z75" i="1"/>
  <c r="Z76" i="1"/>
  <c r="Z77" i="1"/>
  <c r="Z78" i="1"/>
  <c r="Z79" i="1"/>
  <c r="Z80" i="1"/>
  <c r="Z81" i="1"/>
  <c r="Z82" i="1"/>
  <c r="Z83" i="1"/>
  <c r="Z84" i="1"/>
  <c r="Z85" i="1"/>
  <c r="Z86" i="1"/>
  <c r="Z87" i="1"/>
  <c r="Z72" i="1"/>
  <c r="AC74" i="1"/>
  <c r="AC73" i="1"/>
  <c r="AB87" i="1"/>
  <c r="AB73" i="1"/>
  <c r="AB74" i="1"/>
  <c r="AB75" i="1"/>
  <c r="AB76" i="1"/>
  <c r="AB77" i="1"/>
  <c r="AB78" i="1"/>
  <c r="AB79" i="1"/>
  <c r="AB80" i="1"/>
  <c r="AB81" i="1"/>
  <c r="AB82" i="1"/>
  <c r="AB83" i="1"/>
  <c r="AB84" i="1"/>
  <c r="AB85" i="1"/>
  <c r="AB86" i="1"/>
  <c r="AB72" i="1"/>
  <c r="S15" i="13"/>
  <c r="R70" i="12" l="1"/>
  <c r="R69" i="12"/>
  <c r="R68" i="12"/>
  <c r="R67" i="12"/>
  <c r="R66" i="12"/>
  <c r="R65" i="12"/>
  <c r="R64" i="12"/>
  <c r="R63" i="12"/>
  <c r="R62" i="12"/>
  <c r="R61" i="12"/>
  <c r="R58" i="12"/>
  <c r="R57" i="12"/>
  <c r="R56" i="12"/>
  <c r="R55" i="12"/>
  <c r="R54" i="12"/>
  <c r="R53" i="12"/>
  <c r="R52" i="12"/>
  <c r="R51" i="12"/>
  <c r="R50" i="12"/>
  <c r="R49" i="12"/>
  <c r="R48" i="12"/>
  <c r="R47" i="12"/>
  <c r="R45" i="12"/>
  <c r="R44" i="12"/>
  <c r="R43" i="12"/>
  <c r="R42" i="12"/>
  <c r="R41" i="12"/>
  <c r="R40" i="12"/>
  <c r="R39" i="12"/>
  <c r="R38" i="12"/>
  <c r="R37" i="12"/>
  <c r="R36" i="12"/>
  <c r="R35" i="12"/>
  <c r="R34" i="12"/>
  <c r="R33" i="12"/>
  <c r="R32" i="12"/>
  <c r="R29" i="12"/>
  <c r="R28" i="12"/>
  <c r="R27" i="12"/>
  <c r="R26" i="12"/>
  <c r="R25" i="12"/>
  <c r="R24" i="12"/>
  <c r="R23" i="12"/>
  <c r="R22" i="12"/>
  <c r="R21" i="12"/>
  <c r="R20" i="12"/>
  <c r="R19" i="12"/>
  <c r="R18" i="12"/>
  <c r="R17" i="12"/>
  <c r="R16" i="12"/>
  <c r="R15" i="12"/>
  <c r="R14" i="12"/>
  <c r="R12" i="12"/>
  <c r="R11" i="12"/>
  <c r="Q70" i="12"/>
  <c r="Q69" i="12"/>
  <c r="Q68" i="12"/>
  <c r="Q67" i="12"/>
  <c r="Q66" i="12"/>
  <c r="Q65" i="12"/>
  <c r="Q64" i="12"/>
  <c r="Q63" i="12"/>
  <c r="Q62" i="12"/>
  <c r="Q61" i="12"/>
  <c r="Q58" i="12"/>
  <c r="Q57" i="12"/>
  <c r="Q56" i="12"/>
  <c r="Q55" i="12"/>
  <c r="Q54" i="12"/>
  <c r="Q53" i="12"/>
  <c r="Q52" i="12"/>
  <c r="Q51" i="12"/>
  <c r="Q50" i="12"/>
  <c r="Q49" i="12"/>
  <c r="Q48" i="12"/>
  <c r="Q47" i="12"/>
  <c r="Q45" i="12"/>
  <c r="Q44" i="12"/>
  <c r="Q43" i="12"/>
  <c r="Q42" i="12"/>
  <c r="Q41" i="12"/>
  <c r="Q40" i="12"/>
  <c r="Q39" i="12"/>
  <c r="Q38" i="12"/>
  <c r="Q37" i="12"/>
  <c r="Q36" i="12"/>
  <c r="Q35" i="12"/>
  <c r="Q34" i="12"/>
  <c r="Q33" i="12"/>
  <c r="Q32" i="12"/>
  <c r="Q29" i="12"/>
  <c r="Q28" i="12"/>
  <c r="Q27" i="12"/>
  <c r="Q26" i="12"/>
  <c r="Q25" i="12"/>
  <c r="Q24" i="12"/>
  <c r="Q23" i="12"/>
  <c r="Q22" i="12"/>
  <c r="Q21" i="12"/>
  <c r="Q20" i="12"/>
  <c r="Q19" i="12"/>
  <c r="Q18" i="12"/>
  <c r="Q17" i="12"/>
  <c r="Q16" i="12"/>
  <c r="Q15" i="12"/>
  <c r="Q14" i="12"/>
  <c r="Q12" i="12"/>
  <c r="Q11" i="12"/>
  <c r="P70" i="12"/>
  <c r="P69" i="12"/>
  <c r="P68" i="12"/>
  <c r="P67" i="12"/>
  <c r="P66" i="12"/>
  <c r="P65" i="12"/>
  <c r="P64" i="12"/>
  <c r="P63" i="12"/>
  <c r="P62" i="12"/>
  <c r="P61" i="12"/>
  <c r="P59" i="12"/>
  <c r="P58" i="12"/>
  <c r="P57" i="12"/>
  <c r="P56" i="12"/>
  <c r="P55" i="12"/>
  <c r="P54" i="12"/>
  <c r="P53" i="12"/>
  <c r="P52" i="12"/>
  <c r="P51" i="12"/>
  <c r="P50" i="12"/>
  <c r="P49" i="12"/>
  <c r="P48" i="12"/>
  <c r="P47" i="12"/>
  <c r="P45" i="12"/>
  <c r="P44" i="12"/>
  <c r="P43" i="12"/>
  <c r="P42" i="12"/>
  <c r="P41" i="12"/>
  <c r="P40" i="12"/>
  <c r="P39" i="12"/>
  <c r="P38" i="12"/>
  <c r="P37" i="12"/>
  <c r="P36" i="12"/>
  <c r="P35" i="12"/>
  <c r="P34" i="12"/>
  <c r="P33" i="12"/>
  <c r="P32" i="12"/>
  <c r="P30" i="12"/>
  <c r="P29" i="12"/>
  <c r="P28" i="12"/>
  <c r="P27" i="12"/>
  <c r="P26" i="12"/>
  <c r="P25" i="12"/>
  <c r="P24" i="12"/>
  <c r="P23" i="12"/>
  <c r="P22" i="12"/>
  <c r="P21" i="12"/>
  <c r="P20" i="12"/>
  <c r="P19" i="12"/>
  <c r="P18" i="12"/>
  <c r="P17" i="12"/>
  <c r="P16" i="12"/>
  <c r="P15" i="12"/>
  <c r="P14" i="12"/>
  <c r="P12" i="12"/>
  <c r="P11" i="12"/>
  <c r="O70" i="12"/>
  <c r="O69" i="12"/>
  <c r="O68" i="12"/>
  <c r="O67" i="12"/>
  <c r="O66" i="12"/>
  <c r="O65" i="12"/>
  <c r="O64" i="12"/>
  <c r="O63" i="12"/>
  <c r="O62" i="12"/>
  <c r="O61" i="12"/>
  <c r="O59" i="12"/>
  <c r="O58" i="12"/>
  <c r="O57" i="12"/>
  <c r="O56" i="12"/>
  <c r="O55" i="12"/>
  <c r="O54" i="12"/>
  <c r="O53" i="12"/>
  <c r="O52" i="12"/>
  <c r="O51" i="12"/>
  <c r="O50" i="12"/>
  <c r="O49" i="12"/>
  <c r="O48" i="12"/>
  <c r="O47" i="12"/>
  <c r="O45" i="12"/>
  <c r="O44" i="12"/>
  <c r="O43" i="12"/>
  <c r="O42" i="12"/>
  <c r="O41" i="12"/>
  <c r="O40" i="12"/>
  <c r="O39" i="12"/>
  <c r="O38" i="12"/>
  <c r="O37" i="12"/>
  <c r="O36" i="12"/>
  <c r="O35" i="12"/>
  <c r="O34" i="12"/>
  <c r="O33" i="12"/>
  <c r="O32" i="12"/>
  <c r="O30" i="12"/>
  <c r="O29" i="12"/>
  <c r="O28" i="12"/>
  <c r="O27" i="12"/>
  <c r="O26" i="12"/>
  <c r="O25" i="12"/>
  <c r="O24" i="12"/>
  <c r="O23" i="12"/>
  <c r="O22" i="12"/>
  <c r="O21" i="12"/>
  <c r="O20" i="12"/>
  <c r="O19" i="12"/>
  <c r="O18" i="12"/>
  <c r="O17" i="12"/>
  <c r="O16" i="12"/>
  <c r="O15" i="12"/>
  <c r="O14" i="12"/>
  <c r="O12" i="12"/>
  <c r="O11" i="12"/>
  <c r="N70" i="12"/>
  <c r="N69" i="12"/>
  <c r="N68" i="12"/>
  <c r="N67" i="12"/>
  <c r="N66" i="12"/>
  <c r="N65" i="12"/>
  <c r="N64" i="12"/>
  <c r="N63" i="12"/>
  <c r="N62" i="12"/>
  <c r="N61" i="12"/>
  <c r="N59" i="12"/>
  <c r="N58" i="12"/>
  <c r="N57" i="12"/>
  <c r="N56" i="12"/>
  <c r="N55" i="12"/>
  <c r="N54" i="12"/>
  <c r="N53" i="12"/>
  <c r="N52" i="12"/>
  <c r="N51" i="12"/>
  <c r="N50" i="12"/>
  <c r="N49" i="12"/>
  <c r="N48" i="12"/>
  <c r="N47" i="12"/>
  <c r="N45" i="12"/>
  <c r="N44" i="12"/>
  <c r="N43" i="12"/>
  <c r="N42" i="12"/>
  <c r="N41" i="12"/>
  <c r="N40" i="12"/>
  <c r="N39" i="12"/>
  <c r="N38" i="12"/>
  <c r="N37" i="12"/>
  <c r="N36" i="12"/>
  <c r="N35" i="12"/>
  <c r="N34" i="12"/>
  <c r="N33" i="12"/>
  <c r="N32" i="12"/>
  <c r="N30" i="12"/>
  <c r="N29" i="12"/>
  <c r="N28" i="12"/>
  <c r="N27" i="12"/>
  <c r="N26" i="12"/>
  <c r="N25" i="12"/>
  <c r="N24" i="12"/>
  <c r="N23" i="12"/>
  <c r="N22" i="12"/>
  <c r="N21" i="12"/>
  <c r="N20" i="12"/>
  <c r="N19" i="12"/>
  <c r="N18" i="12"/>
  <c r="N17" i="12"/>
  <c r="N16" i="12"/>
  <c r="N15" i="12"/>
  <c r="N14" i="12"/>
  <c r="N12" i="12"/>
  <c r="N11" i="12"/>
  <c r="M70" i="12"/>
  <c r="M69" i="12"/>
  <c r="M68" i="12"/>
  <c r="M67" i="12"/>
  <c r="M66" i="12"/>
  <c r="M65" i="12"/>
  <c r="M64" i="12"/>
  <c r="M63" i="12"/>
  <c r="M62" i="12"/>
  <c r="M61" i="12"/>
  <c r="M59" i="12"/>
  <c r="M58" i="12"/>
  <c r="M57" i="12"/>
  <c r="M56" i="12"/>
  <c r="M55" i="12"/>
  <c r="M54" i="12"/>
  <c r="M53" i="12"/>
  <c r="M52" i="12"/>
  <c r="M51" i="12"/>
  <c r="M50" i="12"/>
  <c r="M49" i="12"/>
  <c r="M48" i="12"/>
  <c r="M47" i="12"/>
  <c r="M45" i="12"/>
  <c r="M44" i="12"/>
  <c r="M43" i="12"/>
  <c r="M42" i="12"/>
  <c r="M41" i="12"/>
  <c r="M40" i="12"/>
  <c r="M39" i="12"/>
  <c r="M38" i="12"/>
  <c r="M37" i="12"/>
  <c r="M36" i="12"/>
  <c r="M35" i="12"/>
  <c r="M34" i="12"/>
  <c r="M33" i="12"/>
  <c r="M32" i="12"/>
  <c r="M30" i="12"/>
  <c r="M29" i="12"/>
  <c r="M28" i="12"/>
  <c r="M27" i="12"/>
  <c r="M26" i="12"/>
  <c r="M25" i="12"/>
  <c r="M24" i="12"/>
  <c r="M23" i="12"/>
  <c r="M22" i="12"/>
  <c r="M21" i="12"/>
  <c r="M20" i="12"/>
  <c r="M19" i="12"/>
  <c r="M18" i="12"/>
  <c r="M17" i="12"/>
  <c r="M16" i="12"/>
  <c r="M15" i="12"/>
  <c r="M14" i="12"/>
  <c r="M12" i="12"/>
  <c r="M11" i="12"/>
  <c r="L70" i="12"/>
  <c r="L69" i="12"/>
  <c r="L68" i="12"/>
  <c r="L67" i="12"/>
  <c r="L66" i="12"/>
  <c r="L65" i="12"/>
  <c r="L64" i="12"/>
  <c r="L63" i="12"/>
  <c r="L62" i="12"/>
  <c r="L61" i="12"/>
  <c r="L59" i="12"/>
  <c r="L58" i="12"/>
  <c r="L57" i="12"/>
  <c r="L56" i="12"/>
  <c r="L55" i="12"/>
  <c r="L54" i="12"/>
  <c r="L53" i="12"/>
  <c r="L52" i="12"/>
  <c r="L51" i="12"/>
  <c r="L50" i="12"/>
  <c r="L49" i="12"/>
  <c r="L48" i="12"/>
  <c r="L47" i="12"/>
  <c r="L45" i="12"/>
  <c r="L44" i="12"/>
  <c r="L43" i="12"/>
  <c r="L42" i="12"/>
  <c r="L41" i="12"/>
  <c r="L40" i="12"/>
  <c r="L39" i="12"/>
  <c r="L38" i="12"/>
  <c r="L37" i="12"/>
  <c r="L36" i="12"/>
  <c r="L35" i="12"/>
  <c r="L34" i="12"/>
  <c r="L33" i="12"/>
  <c r="L32" i="12"/>
  <c r="L30" i="12"/>
  <c r="L29" i="12"/>
  <c r="L28" i="12"/>
  <c r="L27" i="12"/>
  <c r="L26" i="12"/>
  <c r="L25" i="12"/>
  <c r="L24" i="12"/>
  <c r="L23" i="12"/>
  <c r="L22" i="12"/>
  <c r="L21" i="12"/>
  <c r="L20" i="12"/>
  <c r="L19" i="12"/>
  <c r="L18" i="12"/>
  <c r="L17" i="12"/>
  <c r="L16" i="12"/>
  <c r="L15" i="12"/>
  <c r="L14" i="12"/>
  <c r="L12" i="12"/>
  <c r="L11" i="12"/>
  <c r="K70" i="12"/>
  <c r="K69" i="12"/>
  <c r="K68" i="12"/>
  <c r="K67" i="12"/>
  <c r="K66" i="12"/>
  <c r="K65" i="12"/>
  <c r="K64" i="12"/>
  <c r="K63" i="12"/>
  <c r="K62" i="12"/>
  <c r="K61" i="12"/>
  <c r="K59" i="12"/>
  <c r="K58" i="12"/>
  <c r="K57" i="12"/>
  <c r="K56" i="12"/>
  <c r="K55" i="12"/>
  <c r="K54" i="12"/>
  <c r="K53" i="12"/>
  <c r="K52" i="12"/>
  <c r="K51" i="12"/>
  <c r="K50" i="12"/>
  <c r="K49" i="12"/>
  <c r="K48" i="12"/>
  <c r="K47" i="12"/>
  <c r="K45" i="12"/>
  <c r="K44" i="12"/>
  <c r="K43" i="12"/>
  <c r="K42" i="12"/>
  <c r="K41" i="12"/>
  <c r="K40" i="12"/>
  <c r="K39" i="12"/>
  <c r="K38" i="12"/>
  <c r="K37" i="12"/>
  <c r="K36" i="12"/>
  <c r="K35" i="12"/>
  <c r="K34" i="12"/>
  <c r="K33" i="12"/>
  <c r="K32" i="12"/>
  <c r="K30" i="12"/>
  <c r="K29" i="12"/>
  <c r="K28" i="12"/>
  <c r="K27" i="12"/>
  <c r="K26" i="12"/>
  <c r="K25" i="12"/>
  <c r="K24" i="12"/>
  <c r="K23" i="12"/>
  <c r="K22" i="12"/>
  <c r="K21" i="12"/>
  <c r="K20" i="12"/>
  <c r="K19" i="12"/>
  <c r="K18" i="12"/>
  <c r="K17" i="12"/>
  <c r="K16" i="12"/>
  <c r="K15" i="12"/>
  <c r="K14" i="12"/>
  <c r="K12" i="12"/>
  <c r="K11" i="12"/>
  <c r="J70" i="12"/>
  <c r="J69" i="12"/>
  <c r="J68" i="12"/>
  <c r="J67" i="12"/>
  <c r="J66" i="12"/>
  <c r="J65" i="12"/>
  <c r="J64" i="12"/>
  <c r="J63" i="12"/>
  <c r="J62" i="12"/>
  <c r="J61" i="12"/>
  <c r="J59" i="12"/>
  <c r="J58" i="12"/>
  <c r="J57" i="12"/>
  <c r="J56" i="12"/>
  <c r="J55" i="12"/>
  <c r="J54" i="12"/>
  <c r="J53" i="12"/>
  <c r="J52" i="12"/>
  <c r="J51" i="12"/>
  <c r="J50" i="12"/>
  <c r="J49" i="12"/>
  <c r="J48" i="12"/>
  <c r="J47" i="12"/>
  <c r="J45" i="12"/>
  <c r="J44" i="12"/>
  <c r="J43" i="12"/>
  <c r="J42" i="12"/>
  <c r="J41" i="12"/>
  <c r="J40" i="12"/>
  <c r="J39" i="12"/>
  <c r="J38" i="12"/>
  <c r="J37" i="12"/>
  <c r="J36" i="12"/>
  <c r="J35" i="12"/>
  <c r="J34" i="12"/>
  <c r="J33" i="12"/>
  <c r="J32" i="12"/>
  <c r="J30" i="12"/>
  <c r="J29" i="12"/>
  <c r="J28" i="12"/>
  <c r="J27" i="12"/>
  <c r="J26" i="12"/>
  <c r="J25" i="12"/>
  <c r="J24" i="12"/>
  <c r="J23" i="12"/>
  <c r="J22" i="12"/>
  <c r="J21" i="12"/>
  <c r="J20" i="12"/>
  <c r="J19" i="12"/>
  <c r="J18" i="12"/>
  <c r="J17" i="12"/>
  <c r="J16" i="12"/>
  <c r="J15" i="12"/>
  <c r="J14" i="12"/>
  <c r="J12" i="12"/>
  <c r="J11" i="12"/>
  <c r="I70" i="12"/>
  <c r="I69" i="12"/>
  <c r="I68" i="12"/>
  <c r="I67" i="12"/>
  <c r="I66" i="12"/>
  <c r="I65" i="12"/>
  <c r="I64" i="12"/>
  <c r="I63" i="12"/>
  <c r="I62" i="12"/>
  <c r="I61" i="12"/>
  <c r="I59" i="12"/>
  <c r="I58" i="12"/>
  <c r="I57" i="12"/>
  <c r="I56" i="12"/>
  <c r="I55" i="12"/>
  <c r="I54" i="12"/>
  <c r="I53" i="12"/>
  <c r="I52" i="12"/>
  <c r="I51" i="12"/>
  <c r="I50" i="12"/>
  <c r="I49" i="12"/>
  <c r="I48" i="12"/>
  <c r="I47" i="12"/>
  <c r="I45" i="12"/>
  <c r="I44" i="12"/>
  <c r="I43" i="12"/>
  <c r="I42" i="12"/>
  <c r="I41" i="12"/>
  <c r="I40" i="12"/>
  <c r="I39" i="12"/>
  <c r="I38" i="12"/>
  <c r="I37" i="12"/>
  <c r="I36" i="12"/>
  <c r="I35" i="12"/>
  <c r="I34" i="12"/>
  <c r="I33" i="12"/>
  <c r="I32" i="12"/>
  <c r="I30" i="12"/>
  <c r="I29" i="12"/>
  <c r="I28" i="12"/>
  <c r="I27" i="12"/>
  <c r="I26" i="12"/>
  <c r="I25" i="12"/>
  <c r="I24" i="12"/>
  <c r="I23" i="12"/>
  <c r="I22" i="12"/>
  <c r="I21" i="12"/>
  <c r="I20" i="12"/>
  <c r="I19" i="12"/>
  <c r="I18" i="12"/>
  <c r="I17" i="12"/>
  <c r="I16" i="12"/>
  <c r="I15" i="12"/>
  <c r="I14" i="12"/>
  <c r="I12" i="12"/>
  <c r="I11" i="12"/>
  <c r="G70" i="12"/>
  <c r="G69" i="12"/>
  <c r="G68" i="12"/>
  <c r="G67" i="12"/>
  <c r="G66" i="12"/>
  <c r="G65" i="12"/>
  <c r="G64" i="12"/>
  <c r="G63" i="12"/>
  <c r="G62" i="12"/>
  <c r="G61" i="12"/>
  <c r="G59" i="12"/>
  <c r="G58" i="12"/>
  <c r="G57" i="12"/>
  <c r="G56" i="12"/>
  <c r="G55" i="12"/>
  <c r="G54" i="12"/>
  <c r="G53" i="12"/>
  <c r="G52" i="12"/>
  <c r="G51" i="12"/>
  <c r="G50" i="12"/>
  <c r="G49" i="12"/>
  <c r="G48" i="12"/>
  <c r="G47" i="12"/>
  <c r="G45" i="12"/>
  <c r="G44" i="12"/>
  <c r="G43" i="12"/>
  <c r="G42" i="12"/>
  <c r="G41" i="12"/>
  <c r="G40" i="12"/>
  <c r="G39" i="12"/>
  <c r="G38" i="12"/>
  <c r="G37" i="12"/>
  <c r="G36" i="12"/>
  <c r="G35" i="12"/>
  <c r="G34" i="12"/>
  <c r="G33" i="12"/>
  <c r="G32" i="12"/>
  <c r="G30" i="12"/>
  <c r="G29" i="12"/>
  <c r="G28" i="12"/>
  <c r="G27" i="12"/>
  <c r="G26" i="12"/>
  <c r="G25" i="12"/>
  <c r="G24" i="12"/>
  <c r="G23" i="12"/>
  <c r="G22" i="12"/>
  <c r="G21" i="12"/>
  <c r="G20" i="12"/>
  <c r="G19" i="12"/>
  <c r="G18" i="12"/>
  <c r="G17" i="12"/>
  <c r="G16" i="12"/>
  <c r="G15" i="12"/>
  <c r="G14" i="12"/>
  <c r="G12" i="12"/>
  <c r="G11" i="12"/>
  <c r="H70" i="12"/>
  <c r="H69" i="12"/>
  <c r="H68" i="12"/>
  <c r="H67" i="12"/>
  <c r="H66" i="12"/>
  <c r="H65" i="12"/>
  <c r="H64" i="12"/>
  <c r="H63" i="12"/>
  <c r="H62" i="12"/>
  <c r="H61" i="12"/>
  <c r="H59" i="12"/>
  <c r="H58" i="12"/>
  <c r="H57" i="12"/>
  <c r="H56" i="12"/>
  <c r="H55" i="12"/>
  <c r="H54" i="12"/>
  <c r="H53" i="12"/>
  <c r="H52" i="12"/>
  <c r="H51" i="12"/>
  <c r="H50" i="12"/>
  <c r="H49" i="12"/>
  <c r="H48" i="12"/>
  <c r="H47" i="12"/>
  <c r="H45" i="12"/>
  <c r="H44" i="12"/>
  <c r="H43" i="12"/>
  <c r="H42" i="12"/>
  <c r="H41" i="12"/>
  <c r="H40" i="12"/>
  <c r="H39" i="12"/>
  <c r="H38" i="12"/>
  <c r="H37" i="12"/>
  <c r="H36" i="12"/>
  <c r="H35" i="12"/>
  <c r="H34" i="12"/>
  <c r="H33" i="12"/>
  <c r="H32" i="12"/>
  <c r="H30" i="12"/>
  <c r="H29" i="12"/>
  <c r="H28" i="12"/>
  <c r="H27" i="12"/>
  <c r="H26" i="12"/>
  <c r="H25" i="12"/>
  <c r="H24" i="12"/>
  <c r="H23" i="12"/>
  <c r="H22" i="12"/>
  <c r="H21" i="12"/>
  <c r="H20" i="12"/>
  <c r="H19" i="12"/>
  <c r="H18" i="12"/>
  <c r="H17" i="12"/>
  <c r="H16" i="12"/>
  <c r="H15" i="12"/>
  <c r="H14" i="12"/>
  <c r="H12" i="12"/>
  <c r="H11" i="12"/>
  <c r="F70" i="12"/>
  <c r="F69" i="12"/>
  <c r="F68" i="12"/>
  <c r="F67" i="12"/>
  <c r="F66" i="12"/>
  <c r="F65" i="12"/>
  <c r="F64" i="12"/>
  <c r="F63" i="12"/>
  <c r="F62" i="12"/>
  <c r="F61" i="12"/>
  <c r="F59" i="12"/>
  <c r="F58" i="12"/>
  <c r="F57" i="12"/>
  <c r="F56" i="12"/>
  <c r="F55" i="12"/>
  <c r="F54" i="12"/>
  <c r="F53" i="12"/>
  <c r="F52" i="12"/>
  <c r="F51" i="12"/>
  <c r="F50" i="12"/>
  <c r="F49" i="12"/>
  <c r="F48" i="12"/>
  <c r="F47" i="12"/>
  <c r="F45" i="12"/>
  <c r="F44" i="12"/>
  <c r="F43" i="12"/>
  <c r="F42" i="12"/>
  <c r="F41" i="12"/>
  <c r="F40" i="12"/>
  <c r="F39" i="12"/>
  <c r="F38" i="12"/>
  <c r="F37" i="12"/>
  <c r="F36" i="12"/>
  <c r="F35" i="12"/>
  <c r="F34" i="12"/>
  <c r="F33" i="12"/>
  <c r="F32" i="12"/>
  <c r="F30" i="12"/>
  <c r="F29" i="12"/>
  <c r="F28" i="12"/>
  <c r="F27" i="12"/>
  <c r="F26" i="12"/>
  <c r="F25" i="12"/>
  <c r="F24" i="12"/>
  <c r="F23" i="12"/>
  <c r="F22" i="12"/>
  <c r="F21" i="12"/>
  <c r="F20" i="12"/>
  <c r="F19" i="12"/>
  <c r="F18" i="12"/>
  <c r="F17" i="12"/>
  <c r="F16" i="12"/>
  <c r="F15" i="12"/>
  <c r="F14" i="12"/>
  <c r="F12" i="12"/>
  <c r="F11" i="12"/>
  <c r="E70" i="12"/>
  <c r="E69" i="12"/>
  <c r="E68" i="12"/>
  <c r="E67" i="12"/>
  <c r="E66" i="12"/>
  <c r="E65" i="12"/>
  <c r="E64" i="12"/>
  <c r="E63" i="12"/>
  <c r="E62" i="12"/>
  <c r="E61" i="12"/>
  <c r="E59" i="12"/>
  <c r="E58" i="12"/>
  <c r="E57" i="12"/>
  <c r="E56" i="12"/>
  <c r="E55" i="12"/>
  <c r="E54" i="12"/>
  <c r="E53" i="12"/>
  <c r="E52" i="12"/>
  <c r="E51" i="12"/>
  <c r="E50" i="12"/>
  <c r="E49" i="12"/>
  <c r="E48" i="12"/>
  <c r="E47" i="12"/>
  <c r="E45" i="12"/>
  <c r="E44" i="12"/>
  <c r="E43" i="12"/>
  <c r="E42" i="12"/>
  <c r="E41" i="12"/>
  <c r="E40" i="12"/>
  <c r="E39" i="12"/>
  <c r="E38" i="12"/>
  <c r="E37" i="12"/>
  <c r="E36" i="12"/>
  <c r="E35" i="12"/>
  <c r="E34" i="12"/>
  <c r="E33" i="12"/>
  <c r="E32" i="12"/>
  <c r="E30" i="12"/>
  <c r="E29" i="12"/>
  <c r="E28" i="12"/>
  <c r="E27" i="12"/>
  <c r="E26" i="12"/>
  <c r="E25" i="12"/>
  <c r="E24" i="12"/>
  <c r="E23" i="12"/>
  <c r="E22" i="12"/>
  <c r="E21" i="12"/>
  <c r="E20" i="12"/>
  <c r="E19" i="12"/>
  <c r="E18" i="12"/>
  <c r="E17" i="12"/>
  <c r="E16" i="12"/>
  <c r="E15" i="12"/>
  <c r="E14" i="12"/>
  <c r="E12" i="12"/>
  <c r="E11" i="12"/>
  <c r="D70" i="12"/>
  <c r="D69" i="12"/>
  <c r="D68" i="12"/>
  <c r="D67" i="12"/>
  <c r="D66" i="12"/>
  <c r="D65" i="12"/>
  <c r="D64" i="12"/>
  <c r="D63" i="12"/>
  <c r="D62" i="12"/>
  <c r="D61" i="12"/>
  <c r="D59" i="12"/>
  <c r="D58" i="12"/>
  <c r="D57" i="12"/>
  <c r="D56" i="12"/>
  <c r="D55" i="12"/>
  <c r="D54" i="12"/>
  <c r="D53" i="12"/>
  <c r="D52" i="12"/>
  <c r="D51" i="12"/>
  <c r="D50" i="12"/>
  <c r="D49" i="12"/>
  <c r="D48" i="12"/>
  <c r="D47" i="12"/>
  <c r="D45" i="12"/>
  <c r="D44" i="12"/>
  <c r="D43" i="12"/>
  <c r="D42" i="12"/>
  <c r="D41" i="12"/>
  <c r="D40" i="12"/>
  <c r="D39" i="12"/>
  <c r="D38" i="12"/>
  <c r="D37" i="12"/>
  <c r="D36" i="12"/>
  <c r="D35" i="12"/>
  <c r="D34" i="12"/>
  <c r="D33" i="12"/>
  <c r="D32" i="12"/>
  <c r="D30" i="12"/>
  <c r="D29" i="12"/>
  <c r="D28" i="12"/>
  <c r="D27" i="12"/>
  <c r="D26" i="12"/>
  <c r="D25" i="12"/>
  <c r="D24" i="12"/>
  <c r="D23" i="12"/>
  <c r="D22" i="12"/>
  <c r="D21" i="12"/>
  <c r="D20" i="12"/>
  <c r="D19" i="12"/>
  <c r="D18" i="12"/>
  <c r="D17" i="12"/>
  <c r="D16" i="12"/>
  <c r="D15" i="12"/>
  <c r="D14" i="12"/>
  <c r="D12" i="12"/>
  <c r="D11" i="12"/>
  <c r="C70" i="12"/>
  <c r="C69" i="12"/>
  <c r="C68" i="12"/>
  <c r="C67" i="12"/>
  <c r="C66" i="12"/>
  <c r="C65" i="12"/>
  <c r="C64" i="12"/>
  <c r="C63" i="12"/>
  <c r="C62" i="12"/>
  <c r="C61" i="12"/>
  <c r="C59" i="12"/>
  <c r="C58" i="12"/>
  <c r="C57" i="12"/>
  <c r="C56" i="12"/>
  <c r="C55" i="12"/>
  <c r="C54" i="12"/>
  <c r="C53" i="12"/>
  <c r="C52" i="12"/>
  <c r="C51" i="12"/>
  <c r="C50" i="12"/>
  <c r="C49" i="12"/>
  <c r="C48" i="12"/>
  <c r="C47" i="12"/>
  <c r="C45" i="12"/>
  <c r="C44" i="12"/>
  <c r="C43" i="12"/>
  <c r="C42" i="12"/>
  <c r="C41" i="12"/>
  <c r="C40" i="12"/>
  <c r="C39" i="12"/>
  <c r="C38" i="12"/>
  <c r="C37" i="12"/>
  <c r="C36" i="12"/>
  <c r="C35" i="12"/>
  <c r="C34" i="12"/>
  <c r="C33" i="12"/>
  <c r="C32" i="12"/>
  <c r="C30" i="12"/>
  <c r="C29" i="12"/>
  <c r="C28" i="12"/>
  <c r="C27" i="12"/>
  <c r="C26" i="12"/>
  <c r="C25" i="12"/>
  <c r="C24" i="12"/>
  <c r="C23" i="12"/>
  <c r="C22" i="12"/>
  <c r="C21" i="12"/>
  <c r="C20" i="12"/>
  <c r="C19" i="12"/>
  <c r="C18" i="12"/>
  <c r="C17" i="12"/>
  <c r="C16" i="12"/>
  <c r="C15" i="12"/>
  <c r="C14" i="12"/>
  <c r="C12" i="12"/>
  <c r="C11" i="12"/>
  <c r="S68" i="13"/>
  <c r="S67" i="13"/>
  <c r="S66" i="13"/>
  <c r="S65" i="13"/>
  <c r="S64" i="13"/>
  <c r="S63" i="13"/>
  <c r="S62" i="13"/>
  <c r="S61" i="13"/>
  <c r="S60" i="13"/>
  <c r="S58" i="13"/>
  <c r="S57" i="13"/>
  <c r="S56" i="13"/>
  <c r="S55" i="13"/>
  <c r="S54" i="13"/>
  <c r="S53" i="13"/>
  <c r="S52" i="13"/>
  <c r="S51" i="13"/>
  <c r="S50" i="13"/>
  <c r="S49" i="13"/>
  <c r="S48" i="13"/>
  <c r="S47" i="13"/>
  <c r="S46" i="13"/>
  <c r="S44" i="13"/>
  <c r="S43" i="13"/>
  <c r="S42" i="13"/>
  <c r="S41" i="13"/>
  <c r="S40" i="13"/>
  <c r="S39" i="13"/>
  <c r="S38" i="13"/>
  <c r="S37" i="13"/>
  <c r="S36" i="13"/>
  <c r="S35" i="13"/>
  <c r="S34" i="13"/>
  <c r="S33" i="13"/>
  <c r="S32" i="13"/>
  <c r="S31" i="13"/>
  <c r="S29" i="13"/>
  <c r="S28" i="13"/>
  <c r="S27" i="13"/>
  <c r="S26" i="13"/>
  <c r="S25" i="13"/>
  <c r="S24" i="13"/>
  <c r="S23" i="13"/>
  <c r="S22" i="13"/>
  <c r="S21" i="13"/>
  <c r="S20" i="13"/>
  <c r="S19" i="13"/>
  <c r="S18" i="13"/>
  <c r="S17" i="13"/>
  <c r="S16" i="13"/>
  <c r="S14" i="13"/>
  <c r="S13" i="13"/>
  <c r="S11" i="13"/>
  <c r="S10" i="13"/>
  <c r="R68" i="13"/>
  <c r="R67" i="13"/>
  <c r="R66" i="13"/>
  <c r="R65" i="13"/>
  <c r="R64" i="13"/>
  <c r="R63" i="13"/>
  <c r="R62" i="13"/>
  <c r="R61" i="13"/>
  <c r="R60" i="13"/>
  <c r="R58" i="13"/>
  <c r="R57" i="13"/>
  <c r="R56" i="13"/>
  <c r="R55" i="13"/>
  <c r="R54" i="13"/>
  <c r="R53" i="13"/>
  <c r="R52" i="13"/>
  <c r="R51" i="13"/>
  <c r="R50" i="13"/>
  <c r="R49" i="13"/>
  <c r="R48" i="13"/>
  <c r="R47" i="13"/>
  <c r="R46" i="13"/>
  <c r="R44" i="13"/>
  <c r="R43" i="13"/>
  <c r="R42" i="13"/>
  <c r="R41" i="13"/>
  <c r="R40" i="13"/>
  <c r="R39" i="13"/>
  <c r="R38" i="13"/>
  <c r="R37" i="13"/>
  <c r="R36" i="13"/>
  <c r="R35" i="13"/>
  <c r="R34" i="13"/>
  <c r="R33" i="13"/>
  <c r="R32" i="13"/>
  <c r="R31" i="13"/>
  <c r="R29" i="13"/>
  <c r="R28" i="13"/>
  <c r="R27" i="13"/>
  <c r="R26" i="13"/>
  <c r="R25" i="13"/>
  <c r="R24" i="13"/>
  <c r="R23" i="13"/>
  <c r="R22" i="13"/>
  <c r="R21" i="13"/>
  <c r="R20" i="13"/>
  <c r="R19" i="13"/>
  <c r="R18" i="13"/>
  <c r="R17" i="13"/>
  <c r="R16" i="13"/>
  <c r="R15" i="13"/>
  <c r="R14" i="13"/>
  <c r="R13" i="13"/>
  <c r="R11" i="13"/>
  <c r="R10" i="13"/>
  <c r="N68" i="13"/>
  <c r="N67" i="13"/>
  <c r="N66" i="13"/>
  <c r="N65" i="13"/>
  <c r="N64" i="13"/>
  <c r="N63" i="13"/>
  <c r="N62" i="13"/>
  <c r="N61" i="13"/>
  <c r="N60" i="13"/>
  <c r="N58" i="13"/>
  <c r="N57" i="13"/>
  <c r="N56" i="13"/>
  <c r="N55" i="13"/>
  <c r="N54" i="13"/>
  <c r="N53" i="13"/>
  <c r="N52" i="13"/>
  <c r="N51" i="13"/>
  <c r="N50" i="13"/>
  <c r="N49" i="13"/>
  <c r="N48" i="13"/>
  <c r="N47" i="13"/>
  <c r="N46" i="13"/>
  <c r="N44" i="13"/>
  <c r="N43" i="13"/>
  <c r="N42" i="13"/>
  <c r="N41" i="13"/>
  <c r="N40" i="13"/>
  <c r="N39" i="13"/>
  <c r="N38" i="13"/>
  <c r="N37" i="13"/>
  <c r="N36" i="13"/>
  <c r="N35" i="13"/>
  <c r="N34" i="13"/>
  <c r="N33" i="13"/>
  <c r="N32" i="13"/>
  <c r="N31" i="13"/>
  <c r="N29" i="13"/>
  <c r="N28" i="13"/>
  <c r="N27" i="13"/>
  <c r="N26" i="13"/>
  <c r="N25" i="13"/>
  <c r="N24" i="13"/>
  <c r="N23" i="13"/>
  <c r="N22" i="13"/>
  <c r="N21" i="13"/>
  <c r="N20" i="13"/>
  <c r="N19" i="13"/>
  <c r="N18" i="13"/>
  <c r="N17" i="13"/>
  <c r="N16" i="13"/>
  <c r="N15" i="13"/>
  <c r="N14" i="13"/>
  <c r="N13" i="13"/>
  <c r="N11" i="13"/>
  <c r="N10" i="13"/>
  <c r="M68" i="13"/>
  <c r="M67" i="13"/>
  <c r="M66" i="13"/>
  <c r="M65" i="13"/>
  <c r="M64" i="13"/>
  <c r="M63" i="13"/>
  <c r="M62" i="13"/>
  <c r="M61" i="13"/>
  <c r="M60" i="13"/>
  <c r="M58" i="13"/>
  <c r="M57" i="13"/>
  <c r="M56" i="13"/>
  <c r="M55" i="13"/>
  <c r="M54" i="13"/>
  <c r="M53" i="13"/>
  <c r="M52" i="13"/>
  <c r="M51" i="13"/>
  <c r="M50" i="13"/>
  <c r="M49" i="13"/>
  <c r="M48" i="13"/>
  <c r="M47" i="13"/>
  <c r="M46" i="13"/>
  <c r="M44" i="13"/>
  <c r="M43" i="13"/>
  <c r="M42" i="13"/>
  <c r="M41" i="13"/>
  <c r="M40" i="13"/>
  <c r="M39" i="13"/>
  <c r="M38" i="13"/>
  <c r="M37" i="13"/>
  <c r="M36" i="13"/>
  <c r="M35" i="13"/>
  <c r="M34" i="13"/>
  <c r="M33" i="13"/>
  <c r="M32" i="13"/>
  <c r="M31" i="13"/>
  <c r="M29" i="13"/>
  <c r="M28" i="13"/>
  <c r="M27" i="13"/>
  <c r="M26" i="13"/>
  <c r="M25" i="13"/>
  <c r="M24" i="13"/>
  <c r="M23" i="13"/>
  <c r="M22" i="13"/>
  <c r="M21" i="13"/>
  <c r="M20" i="13"/>
  <c r="M19" i="13"/>
  <c r="M18" i="13"/>
  <c r="M17" i="13"/>
  <c r="M16" i="13"/>
  <c r="M15" i="13"/>
  <c r="M14" i="13"/>
  <c r="M13" i="13"/>
  <c r="M11" i="13"/>
  <c r="M10" i="13"/>
  <c r="J69" i="13"/>
  <c r="J68" i="13"/>
  <c r="J67" i="13"/>
  <c r="J66" i="13"/>
  <c r="J65" i="13"/>
  <c r="J64" i="13"/>
  <c r="J63" i="13"/>
  <c r="J62" i="13"/>
  <c r="J61" i="13"/>
  <c r="J60" i="13"/>
  <c r="J58" i="13"/>
  <c r="J57" i="13"/>
  <c r="J56" i="13"/>
  <c r="J55" i="13"/>
  <c r="J54" i="13"/>
  <c r="J53" i="13"/>
  <c r="J52" i="13"/>
  <c r="J51" i="13"/>
  <c r="J50" i="13"/>
  <c r="J49" i="13"/>
  <c r="J48" i="13"/>
  <c r="J47" i="13"/>
  <c r="J46" i="13"/>
  <c r="J44" i="13"/>
  <c r="J43" i="13"/>
  <c r="J42" i="13"/>
  <c r="J41" i="13"/>
  <c r="J40" i="13"/>
  <c r="J39" i="13"/>
  <c r="J38" i="13"/>
  <c r="J37" i="13"/>
  <c r="J36" i="13"/>
  <c r="J35" i="13"/>
  <c r="J34" i="13"/>
  <c r="J33" i="13"/>
  <c r="J32" i="13"/>
  <c r="J31" i="13"/>
  <c r="J29" i="13"/>
  <c r="J28" i="13"/>
  <c r="J27" i="13"/>
  <c r="J26" i="13"/>
  <c r="J25" i="13"/>
  <c r="J24" i="13"/>
  <c r="J23" i="13"/>
  <c r="J22" i="13"/>
  <c r="J21" i="13"/>
  <c r="J20" i="13"/>
  <c r="J19" i="13"/>
  <c r="J18" i="13"/>
  <c r="J17" i="13"/>
  <c r="J16" i="13"/>
  <c r="J15" i="13"/>
  <c r="J14" i="13"/>
  <c r="J13" i="13"/>
  <c r="J11" i="13"/>
  <c r="J10" i="13"/>
  <c r="I69" i="13"/>
  <c r="I68" i="13"/>
  <c r="I67" i="13"/>
  <c r="I66" i="13"/>
  <c r="I65" i="13"/>
  <c r="I64" i="13"/>
  <c r="I63" i="13"/>
  <c r="I62" i="13"/>
  <c r="I61" i="13"/>
  <c r="I60" i="13"/>
  <c r="I58" i="13"/>
  <c r="I57" i="13"/>
  <c r="I56" i="13"/>
  <c r="I55" i="13"/>
  <c r="I54" i="13"/>
  <c r="I53" i="13"/>
  <c r="I52" i="13"/>
  <c r="I51" i="13"/>
  <c r="I50" i="13"/>
  <c r="I49" i="13"/>
  <c r="I48" i="13"/>
  <c r="I47" i="13"/>
  <c r="I46" i="13"/>
  <c r="I44" i="13"/>
  <c r="I43" i="13"/>
  <c r="I42" i="13"/>
  <c r="I41" i="13"/>
  <c r="I40" i="13"/>
  <c r="I39" i="13"/>
  <c r="I38" i="13"/>
  <c r="I37" i="13"/>
  <c r="I36" i="13"/>
  <c r="I35" i="13"/>
  <c r="I34" i="13"/>
  <c r="I33" i="13"/>
  <c r="I32" i="13"/>
  <c r="I31" i="13"/>
  <c r="I29" i="13"/>
  <c r="I28" i="13"/>
  <c r="I27" i="13"/>
  <c r="I26" i="13"/>
  <c r="I25" i="13"/>
  <c r="I24" i="13"/>
  <c r="I23" i="13"/>
  <c r="I22" i="13"/>
  <c r="I21" i="13"/>
  <c r="I20" i="13"/>
  <c r="I19" i="13"/>
  <c r="I18" i="13"/>
  <c r="I17" i="13"/>
  <c r="I16" i="13"/>
  <c r="I15" i="13"/>
  <c r="I14" i="13"/>
  <c r="I13" i="13"/>
  <c r="I11" i="13"/>
  <c r="I10" i="13"/>
  <c r="H69" i="13"/>
  <c r="H68" i="13"/>
  <c r="H67" i="13"/>
  <c r="H66" i="13"/>
  <c r="H65" i="13"/>
  <c r="H64" i="13"/>
  <c r="H63" i="13"/>
  <c r="H62" i="13"/>
  <c r="H61" i="13"/>
  <c r="H60" i="13"/>
  <c r="H58" i="13"/>
  <c r="H57" i="13"/>
  <c r="H56" i="13"/>
  <c r="H55" i="13"/>
  <c r="H54" i="13"/>
  <c r="H53" i="13"/>
  <c r="H52" i="13"/>
  <c r="H51" i="13"/>
  <c r="H50" i="13"/>
  <c r="H49" i="13"/>
  <c r="H48" i="13"/>
  <c r="H47" i="13"/>
  <c r="H46" i="13"/>
  <c r="H44" i="13"/>
  <c r="H43" i="13"/>
  <c r="H42" i="13"/>
  <c r="H41" i="13"/>
  <c r="H40" i="13"/>
  <c r="H39" i="13"/>
  <c r="H38" i="13"/>
  <c r="H37" i="13"/>
  <c r="H36" i="13"/>
  <c r="H35" i="13"/>
  <c r="H34" i="13"/>
  <c r="H33" i="13"/>
  <c r="H32" i="13"/>
  <c r="H31" i="13"/>
  <c r="H29" i="13"/>
  <c r="H28" i="13"/>
  <c r="H27" i="13"/>
  <c r="H26" i="13"/>
  <c r="H25" i="13"/>
  <c r="H24" i="13"/>
  <c r="H23" i="13"/>
  <c r="H22" i="13"/>
  <c r="H21" i="13"/>
  <c r="H20" i="13"/>
  <c r="H19" i="13"/>
  <c r="H18" i="13"/>
  <c r="H17" i="13"/>
  <c r="H16" i="13"/>
  <c r="H15" i="13"/>
  <c r="H14" i="13"/>
  <c r="H13" i="13"/>
  <c r="H11" i="13"/>
  <c r="H10" i="13"/>
  <c r="E69" i="13"/>
  <c r="E68" i="13"/>
  <c r="E67" i="13"/>
  <c r="E66" i="13"/>
  <c r="E65" i="13"/>
  <c r="E64" i="13"/>
  <c r="E63" i="13"/>
  <c r="E62" i="13"/>
  <c r="E61" i="13"/>
  <c r="E60" i="13"/>
  <c r="E58" i="13"/>
  <c r="E57" i="13"/>
  <c r="E56" i="13"/>
  <c r="E55" i="13"/>
  <c r="E54" i="13"/>
  <c r="E53" i="13"/>
  <c r="E52" i="13"/>
  <c r="E51" i="13"/>
  <c r="E50" i="13"/>
  <c r="E49" i="13"/>
  <c r="E48" i="13"/>
  <c r="E47" i="13"/>
  <c r="E46" i="13"/>
  <c r="E44" i="13"/>
  <c r="E43" i="13"/>
  <c r="E42" i="13"/>
  <c r="E41" i="13"/>
  <c r="E40" i="13"/>
  <c r="E39" i="13"/>
  <c r="E38" i="13"/>
  <c r="E37" i="13"/>
  <c r="E36" i="13"/>
  <c r="E35" i="13"/>
  <c r="E34" i="13"/>
  <c r="E33" i="13"/>
  <c r="E32" i="13"/>
  <c r="E31" i="13"/>
  <c r="E29" i="13"/>
  <c r="E28" i="13"/>
  <c r="E27" i="13"/>
  <c r="E26" i="13"/>
  <c r="E25" i="13"/>
  <c r="E24" i="13"/>
  <c r="E23" i="13"/>
  <c r="E22" i="13"/>
  <c r="E21" i="13"/>
  <c r="E20" i="13"/>
  <c r="E19" i="13"/>
  <c r="E18" i="13"/>
  <c r="E17" i="13"/>
  <c r="E16" i="13"/>
  <c r="E15" i="13"/>
  <c r="E14" i="13"/>
  <c r="E13" i="13"/>
  <c r="E11" i="13"/>
  <c r="E10" i="13"/>
  <c r="D69" i="13"/>
  <c r="D68" i="13"/>
  <c r="D67" i="13"/>
  <c r="D66" i="13"/>
  <c r="D65" i="13"/>
  <c r="D64" i="13"/>
  <c r="D63" i="13"/>
  <c r="D62" i="13"/>
  <c r="D61" i="13"/>
  <c r="D60" i="13"/>
  <c r="D58" i="13"/>
  <c r="D57" i="13"/>
  <c r="D56" i="13"/>
  <c r="D55" i="13"/>
  <c r="D54" i="13"/>
  <c r="D53" i="13"/>
  <c r="D52" i="13"/>
  <c r="D51" i="13"/>
  <c r="D50" i="13"/>
  <c r="D49" i="13"/>
  <c r="D48" i="13"/>
  <c r="D47" i="13"/>
  <c r="D46" i="13"/>
  <c r="D44" i="13"/>
  <c r="D43" i="13"/>
  <c r="D42" i="13"/>
  <c r="D41" i="13"/>
  <c r="D40" i="13"/>
  <c r="D39" i="13"/>
  <c r="D38" i="13"/>
  <c r="D37" i="13"/>
  <c r="D36" i="13"/>
  <c r="D35" i="13"/>
  <c r="D34" i="13"/>
  <c r="D33" i="13"/>
  <c r="D32" i="13"/>
  <c r="D31" i="13"/>
  <c r="D29" i="13"/>
  <c r="D28" i="13"/>
  <c r="D27" i="13"/>
  <c r="D26" i="13"/>
  <c r="D25" i="13"/>
  <c r="D24" i="13"/>
  <c r="D23" i="13"/>
  <c r="D22" i="13"/>
  <c r="D21" i="13"/>
  <c r="D20" i="13"/>
  <c r="D19" i="13"/>
  <c r="D18" i="13"/>
  <c r="D17" i="13"/>
  <c r="D16" i="13"/>
  <c r="D15" i="13"/>
  <c r="D14" i="13"/>
  <c r="D13" i="13"/>
  <c r="D11" i="13"/>
  <c r="D10" i="13"/>
  <c r="C69" i="13"/>
  <c r="C68" i="13"/>
  <c r="C67" i="13"/>
  <c r="C66" i="13"/>
  <c r="C65" i="13"/>
  <c r="C64" i="13"/>
  <c r="C63" i="13"/>
  <c r="C62" i="13"/>
  <c r="C61" i="13"/>
  <c r="C60" i="13"/>
  <c r="C58" i="13"/>
  <c r="C57" i="13"/>
  <c r="C56" i="13"/>
  <c r="C55" i="13"/>
  <c r="C54" i="13"/>
  <c r="C53" i="13"/>
  <c r="C52" i="13"/>
  <c r="C51" i="13"/>
  <c r="C50" i="13"/>
  <c r="C49" i="13"/>
  <c r="C48" i="13"/>
  <c r="C47" i="13"/>
  <c r="C46" i="13"/>
  <c r="C44" i="13"/>
  <c r="C43" i="13"/>
  <c r="C42" i="13"/>
  <c r="C41" i="13"/>
  <c r="C40" i="13"/>
  <c r="C39" i="13"/>
  <c r="C38" i="13"/>
  <c r="C37" i="13"/>
  <c r="C36" i="13"/>
  <c r="C35" i="13"/>
  <c r="C34" i="13"/>
  <c r="C33" i="13"/>
  <c r="C32" i="13"/>
  <c r="C31" i="13"/>
  <c r="C29" i="13"/>
  <c r="C28" i="13"/>
  <c r="C27" i="13"/>
  <c r="C26" i="13"/>
  <c r="C25" i="13"/>
  <c r="C24" i="13"/>
  <c r="C23" i="13"/>
  <c r="C22" i="13"/>
  <c r="C21" i="13"/>
  <c r="C20" i="13"/>
  <c r="C19" i="13"/>
  <c r="C18" i="13"/>
  <c r="C17" i="13"/>
  <c r="C16" i="13"/>
  <c r="C15" i="13"/>
  <c r="C14" i="13"/>
  <c r="C13" i="13"/>
  <c r="C11" i="13"/>
  <c r="C10" i="13"/>
  <c r="W67" i="8"/>
  <c r="V67" i="8"/>
  <c r="U67" i="8"/>
  <c r="T67" i="8"/>
  <c r="T55" i="8"/>
  <c r="S67" i="8"/>
  <c r="N30" i="8"/>
  <c r="S21" i="8"/>
  <c r="N12" i="8"/>
  <c r="J31" i="8"/>
  <c r="G33" i="8"/>
  <c r="E23" i="8"/>
  <c r="D14" i="8"/>
  <c r="L67" i="8"/>
  <c r="K67" i="8"/>
  <c r="J67" i="8"/>
  <c r="I67" i="8"/>
  <c r="H67" i="8"/>
  <c r="CD5" i="7"/>
  <c r="S8" i="8" s="1"/>
  <c r="CE5" i="7"/>
  <c r="O8" i="8" s="1"/>
  <c r="CF5" i="7"/>
  <c r="P8" i="8" s="1"/>
  <c r="CG5" i="7"/>
  <c r="Q8" i="8" s="1"/>
  <c r="CH5" i="7"/>
  <c r="R8" i="8" s="1"/>
  <c r="CD6" i="7"/>
  <c r="CE6" i="7"/>
  <c r="CF6" i="7"/>
  <c r="U9" i="8" s="1"/>
  <c r="CG6" i="7"/>
  <c r="CH6" i="7"/>
  <c r="W9" i="8" s="1"/>
  <c r="CD7" i="7"/>
  <c r="CE7" i="7"/>
  <c r="CF7" i="7"/>
  <c r="CG7" i="7"/>
  <c r="CH7" i="7"/>
  <c r="CD8" i="7"/>
  <c r="CE8" i="7"/>
  <c r="CF8" i="7"/>
  <c r="CG8" i="7"/>
  <c r="CH8" i="7"/>
  <c r="CD9" i="7"/>
  <c r="S12" i="8" s="1"/>
  <c r="CE9" i="7"/>
  <c r="CF9" i="7"/>
  <c r="CG9" i="7"/>
  <c r="CH9" i="7"/>
  <c r="CD10" i="7"/>
  <c r="S13" i="8" s="1"/>
  <c r="CE10" i="7"/>
  <c r="O13" i="8" s="1"/>
  <c r="CF10" i="7"/>
  <c r="CG10" i="7"/>
  <c r="CH10" i="7"/>
  <c r="CD11" i="7"/>
  <c r="CE11" i="7"/>
  <c r="CF11" i="7"/>
  <c r="CG11" i="7"/>
  <c r="CH11" i="7"/>
  <c r="W14" i="8" s="1"/>
  <c r="CD12" i="7"/>
  <c r="CE12" i="7"/>
  <c r="CF12" i="7"/>
  <c r="CG12" i="7"/>
  <c r="CH12" i="7"/>
  <c r="CD13" i="7"/>
  <c r="S16" i="8" s="1"/>
  <c r="CE13" i="7"/>
  <c r="T16" i="8" s="1"/>
  <c r="CF13" i="7"/>
  <c r="CG13" i="7"/>
  <c r="CH13" i="7"/>
  <c r="CD14" i="7"/>
  <c r="S17" i="8" s="1"/>
  <c r="CE14" i="7"/>
  <c r="CF14" i="7"/>
  <c r="CG14" i="7"/>
  <c r="Q17" i="8" s="1"/>
  <c r="CH14" i="7"/>
  <c r="CD15" i="7"/>
  <c r="CE15" i="7"/>
  <c r="CF15" i="7"/>
  <c r="CG15" i="7"/>
  <c r="Q18" i="8" s="1"/>
  <c r="CH15" i="7"/>
  <c r="CD16" i="7"/>
  <c r="CE16" i="7"/>
  <c r="CF16" i="7"/>
  <c r="CG16" i="7"/>
  <c r="CH16" i="7"/>
  <c r="CD17" i="7"/>
  <c r="S20" i="8" s="1"/>
  <c r="CE17" i="7"/>
  <c r="CF17" i="7"/>
  <c r="CG17" i="7"/>
  <c r="CH17" i="7"/>
  <c r="CD18" i="7"/>
  <c r="N21" i="8" s="1"/>
  <c r="CE18" i="7"/>
  <c r="O21" i="8" s="1"/>
  <c r="CF18" i="7"/>
  <c r="U21" i="8" s="1"/>
  <c r="CG18" i="7"/>
  <c r="CH18" i="7"/>
  <c r="CD19" i="7"/>
  <c r="CE19" i="7"/>
  <c r="CF19" i="7"/>
  <c r="CG19" i="7"/>
  <c r="CH19" i="7"/>
  <c r="CD20" i="7"/>
  <c r="CE20" i="7"/>
  <c r="CF20" i="7"/>
  <c r="CG20" i="7"/>
  <c r="CH20" i="7"/>
  <c r="CD21" i="7"/>
  <c r="S24" i="8" s="1"/>
  <c r="CE21" i="7"/>
  <c r="T24" i="8" s="1"/>
  <c r="CF21" i="7"/>
  <c r="CG21" i="7"/>
  <c r="CH21" i="7"/>
  <c r="CD22" i="7"/>
  <c r="S25" i="8" s="1"/>
  <c r="CE22" i="7"/>
  <c r="CF22" i="7"/>
  <c r="CG22" i="7"/>
  <c r="CH22" i="7"/>
  <c r="CD23" i="7"/>
  <c r="CE23" i="7"/>
  <c r="CF23" i="7"/>
  <c r="CG23" i="7"/>
  <c r="CH23" i="7"/>
  <c r="CD24" i="7"/>
  <c r="CE24" i="7"/>
  <c r="CF24" i="7"/>
  <c r="CG24" i="7"/>
  <c r="CH24" i="7"/>
  <c r="CD25" i="7"/>
  <c r="CE25" i="7"/>
  <c r="CF25" i="7"/>
  <c r="CG25" i="7"/>
  <c r="CH25" i="7"/>
  <c r="CD26" i="7"/>
  <c r="S29" i="8" s="1"/>
  <c r="CE26" i="7"/>
  <c r="CF26" i="7"/>
  <c r="CG26" i="7"/>
  <c r="CH26" i="7"/>
  <c r="CD27" i="7"/>
  <c r="S30" i="8" s="1"/>
  <c r="CE27" i="7"/>
  <c r="O30" i="8" s="1"/>
  <c r="CF27" i="7"/>
  <c r="CG27" i="7"/>
  <c r="CH27" i="7"/>
  <c r="CD28" i="7"/>
  <c r="CE28" i="7"/>
  <c r="CF28" i="7"/>
  <c r="U31" i="8" s="1"/>
  <c r="CG28" i="7"/>
  <c r="CH28" i="7"/>
  <c r="CD29" i="7"/>
  <c r="CE29" i="7"/>
  <c r="CF29" i="7"/>
  <c r="CG29" i="7"/>
  <c r="CH29" i="7"/>
  <c r="CD30" i="7"/>
  <c r="S33" i="8" s="1"/>
  <c r="CE30" i="7"/>
  <c r="T33" i="8" s="1"/>
  <c r="CF30" i="7"/>
  <c r="CG30" i="7"/>
  <c r="CH30" i="7"/>
  <c r="CD31" i="7"/>
  <c r="S34" i="8" s="1"/>
  <c r="CE31" i="7"/>
  <c r="CF31" i="7"/>
  <c r="U34" i="8" s="1"/>
  <c r="CG31" i="7"/>
  <c r="CH31" i="7"/>
  <c r="CD32" i="7"/>
  <c r="CE32" i="7"/>
  <c r="CF32" i="7"/>
  <c r="CG32" i="7"/>
  <c r="CH32" i="7"/>
  <c r="CD33" i="7"/>
  <c r="CE33" i="7"/>
  <c r="CF33" i="7"/>
  <c r="CG33" i="7"/>
  <c r="CH33" i="7"/>
  <c r="CD34" i="7"/>
  <c r="CE34" i="7"/>
  <c r="CF34" i="7"/>
  <c r="CG34" i="7"/>
  <c r="CH34" i="7"/>
  <c r="CD35" i="7"/>
  <c r="S38" i="8" s="1"/>
  <c r="CE35" i="7"/>
  <c r="O38" i="8" s="1"/>
  <c r="CF35" i="7"/>
  <c r="CG35" i="7"/>
  <c r="Q38" i="8" s="1"/>
  <c r="CH35" i="7"/>
  <c r="CD36" i="7"/>
  <c r="CE36" i="7"/>
  <c r="CF36" i="7"/>
  <c r="CG36" i="7"/>
  <c r="CH36" i="7"/>
  <c r="CD37" i="7"/>
  <c r="CE37" i="7"/>
  <c r="CF37" i="7"/>
  <c r="CG37" i="7"/>
  <c r="CH37" i="7"/>
  <c r="CD38" i="7"/>
  <c r="CE38" i="7"/>
  <c r="T41" i="8" s="1"/>
  <c r="CF38" i="7"/>
  <c r="CG38" i="7"/>
  <c r="CH38" i="7"/>
  <c r="CD39" i="7"/>
  <c r="N42" i="8" s="1"/>
  <c r="CE39" i="7"/>
  <c r="CF39" i="7"/>
  <c r="CG39" i="7"/>
  <c r="Q42" i="8" s="1"/>
  <c r="CH39" i="7"/>
  <c r="CD40" i="7"/>
  <c r="CE40" i="7"/>
  <c r="CF40" i="7"/>
  <c r="CG40" i="7"/>
  <c r="CH40" i="7"/>
  <c r="CD41" i="7"/>
  <c r="CE41" i="7"/>
  <c r="CF41" i="7"/>
  <c r="U44" i="8" s="1"/>
  <c r="CG41" i="7"/>
  <c r="CH41" i="7"/>
  <c r="W44" i="8" s="1"/>
  <c r="CD42" i="7"/>
  <c r="CE42" i="7"/>
  <c r="CF42" i="7"/>
  <c r="CG42" i="7"/>
  <c r="CH42" i="7"/>
  <c r="CD43" i="7"/>
  <c r="CE43" i="7"/>
  <c r="CF43" i="7"/>
  <c r="CG43" i="7"/>
  <c r="CH43" i="7"/>
  <c r="CD44" i="7"/>
  <c r="N47" i="8" s="1"/>
  <c r="CE44" i="7"/>
  <c r="O47" i="8" s="1"/>
  <c r="CF44" i="7"/>
  <c r="U47" i="8" s="1"/>
  <c r="CG44" i="7"/>
  <c r="CH44" i="7"/>
  <c r="CD45" i="7"/>
  <c r="CE45" i="7"/>
  <c r="CF45" i="7"/>
  <c r="CG45" i="7"/>
  <c r="CH45" i="7"/>
  <c r="W48" i="8" s="1"/>
  <c r="CD46" i="7"/>
  <c r="CE46" i="7"/>
  <c r="CF46" i="7"/>
  <c r="CG46" i="7"/>
  <c r="CH46" i="7"/>
  <c r="CD47" i="7"/>
  <c r="CE47" i="7"/>
  <c r="T50" i="8" s="1"/>
  <c r="CF47" i="7"/>
  <c r="CG47" i="7"/>
  <c r="CH47" i="7"/>
  <c r="CD48" i="7"/>
  <c r="S51" i="8" s="1"/>
  <c r="CE48" i="7"/>
  <c r="CF48" i="7"/>
  <c r="CG48" i="7"/>
  <c r="CH48" i="7"/>
  <c r="CD49" i="7"/>
  <c r="CE49" i="7"/>
  <c r="CF49" i="7"/>
  <c r="CG49" i="7"/>
  <c r="CH49" i="7"/>
  <c r="CD50" i="7"/>
  <c r="CE50" i="7"/>
  <c r="CF50" i="7"/>
  <c r="CG50" i="7"/>
  <c r="CH50" i="7"/>
  <c r="CD51" i="7"/>
  <c r="CE51" i="7"/>
  <c r="CF51" i="7"/>
  <c r="CG51" i="7"/>
  <c r="CH51" i="7"/>
  <c r="CD52" i="7"/>
  <c r="N55" i="8" s="1"/>
  <c r="CE52" i="7"/>
  <c r="O55" i="8" s="1"/>
  <c r="CF52" i="7"/>
  <c r="CG52" i="7"/>
  <c r="CH52" i="7"/>
  <c r="CD53" i="7"/>
  <c r="CE53" i="7"/>
  <c r="CF53" i="7"/>
  <c r="CG53" i="7"/>
  <c r="CH53" i="7"/>
  <c r="CD54" i="7"/>
  <c r="CE54" i="7"/>
  <c r="CF54" i="7"/>
  <c r="CG54" i="7"/>
  <c r="CH54" i="7"/>
  <c r="CD55" i="7"/>
  <c r="CE55" i="7"/>
  <c r="CF55" i="7"/>
  <c r="CG55" i="7"/>
  <c r="CH55" i="7"/>
  <c r="CD56" i="7"/>
  <c r="CE56" i="7"/>
  <c r="O59" i="8" s="1"/>
  <c r="CF56" i="7"/>
  <c r="CG56" i="7"/>
  <c r="CH56" i="7"/>
  <c r="CD57" i="7"/>
  <c r="N60" i="8" s="1"/>
  <c r="CE57" i="7"/>
  <c r="CF57" i="7"/>
  <c r="CG57" i="7"/>
  <c r="CH57" i="7"/>
  <c r="CD58" i="7"/>
  <c r="CE58" i="7"/>
  <c r="CF58" i="7"/>
  <c r="U61" i="8" s="1"/>
  <c r="CG58" i="7"/>
  <c r="CH58" i="7"/>
  <c r="CD59" i="7"/>
  <c r="CE59" i="7"/>
  <c r="CF59" i="7"/>
  <c r="CG59" i="7"/>
  <c r="CH59" i="7"/>
  <c r="CD60" i="7"/>
  <c r="CE60" i="7"/>
  <c r="CF60" i="7"/>
  <c r="CG60" i="7"/>
  <c r="CH60" i="7"/>
  <c r="CD61" i="7"/>
  <c r="S64" i="8" s="1"/>
  <c r="CE61" i="7"/>
  <c r="CF61" i="7"/>
  <c r="U64" i="8" s="1"/>
  <c r="CG61" i="7"/>
  <c r="CH61" i="7"/>
  <c r="CD62" i="7"/>
  <c r="CE62" i="7"/>
  <c r="CF62" i="7"/>
  <c r="CG62" i="7"/>
  <c r="CH62" i="7"/>
  <c r="CD63" i="7"/>
  <c r="N66" i="8" s="1"/>
  <c r="CE63" i="7"/>
  <c r="CF63" i="7"/>
  <c r="CG63" i="7"/>
  <c r="CH63" i="7"/>
  <c r="CD64" i="7"/>
  <c r="N67" i="8" s="1"/>
  <c r="CE64" i="7"/>
  <c r="O67" i="8" s="1"/>
  <c r="CF64" i="7"/>
  <c r="P67" i="8" s="1"/>
  <c r="CG64" i="7"/>
  <c r="Q67" i="8" s="1"/>
  <c r="CH64" i="7"/>
  <c r="R67" i="8" s="1"/>
  <c r="CC64" i="7"/>
  <c r="G67" i="8" s="1"/>
  <c r="CB64" i="7"/>
  <c r="F67" i="8" s="1"/>
  <c r="CA64" i="7"/>
  <c r="E67" i="8" s="1"/>
  <c r="BZ64" i="7"/>
  <c r="D67" i="8" s="1"/>
  <c r="BY64" i="7"/>
  <c r="C67" i="8" s="1"/>
  <c r="BX64" i="7"/>
  <c r="BW64" i="7"/>
  <c r="BV64" i="7"/>
  <c r="BU64" i="7"/>
  <c r="BT64" i="7"/>
  <c r="BS64" i="7"/>
  <c r="BR64" i="7"/>
  <c r="BQ64" i="7"/>
  <c r="BP64" i="7"/>
  <c r="BO64" i="7"/>
  <c r="BN64" i="7"/>
  <c r="BM64" i="7"/>
  <c r="BL64" i="7"/>
  <c r="BK64" i="7"/>
  <c r="BJ64" i="7"/>
  <c r="BI64" i="7"/>
  <c r="BH64" i="7"/>
  <c r="BG64" i="7"/>
  <c r="BF64" i="7"/>
  <c r="BE64" i="7"/>
  <c r="BD64" i="7"/>
  <c r="BC64" i="7"/>
  <c r="BB64" i="7"/>
  <c r="BA64" i="7"/>
  <c r="AZ64" i="7"/>
  <c r="AY64" i="7"/>
  <c r="AX64" i="7"/>
  <c r="AW64" i="7"/>
  <c r="AV64" i="7"/>
  <c r="AU64" i="7"/>
  <c r="AT64" i="7"/>
  <c r="AS64" i="7"/>
  <c r="AR64" i="7"/>
  <c r="AQ64" i="7"/>
  <c r="AP64" i="7"/>
  <c r="AO64" i="7"/>
  <c r="AN64" i="7"/>
  <c r="AM64" i="7"/>
  <c r="AL64" i="7"/>
  <c r="AK64" i="7"/>
  <c r="AJ64" i="7"/>
  <c r="AI64" i="7"/>
  <c r="AH64" i="7"/>
  <c r="AG64" i="7"/>
  <c r="AF64" i="7"/>
  <c r="AE64" i="7"/>
  <c r="AD64" i="7"/>
  <c r="AC64" i="7"/>
  <c r="AB64" i="7"/>
  <c r="AA64" i="7"/>
  <c r="Z64" i="7"/>
  <c r="Y64" i="7"/>
  <c r="X64" i="7"/>
  <c r="W64" i="7"/>
  <c r="V64" i="7"/>
  <c r="U64" i="7"/>
  <c r="T64" i="7"/>
  <c r="S64" i="7"/>
  <c r="R64" i="7"/>
  <c r="Q64" i="7"/>
  <c r="P64" i="7"/>
  <c r="O64" i="7"/>
  <c r="N64" i="7"/>
  <c r="M64" i="7"/>
  <c r="L64" i="7"/>
  <c r="K64" i="7"/>
  <c r="J64" i="7"/>
  <c r="I64" i="7"/>
  <c r="H64" i="7"/>
  <c r="G64" i="7"/>
  <c r="F64" i="7"/>
  <c r="E64" i="7"/>
  <c r="D64" i="7"/>
  <c r="C64" i="7"/>
  <c r="B64" i="7"/>
  <c r="CC63" i="7"/>
  <c r="CB63" i="7"/>
  <c r="K66" i="8" s="1"/>
  <c r="CA63" i="7"/>
  <c r="E66" i="8" s="1"/>
  <c r="BZ63" i="7"/>
  <c r="I66" i="8" s="1"/>
  <c r="BY63" i="7"/>
  <c r="H66" i="8" s="1"/>
  <c r="BX63" i="7"/>
  <c r="BW63" i="7"/>
  <c r="BV63" i="7"/>
  <c r="BU63" i="7"/>
  <c r="BT63" i="7"/>
  <c r="BS63" i="7"/>
  <c r="BR63" i="7"/>
  <c r="BQ63" i="7"/>
  <c r="BP63" i="7"/>
  <c r="BO63" i="7"/>
  <c r="BN63" i="7"/>
  <c r="BM63" i="7"/>
  <c r="BL63" i="7"/>
  <c r="BK63" i="7"/>
  <c r="BJ63" i="7"/>
  <c r="BI63" i="7"/>
  <c r="BH63" i="7"/>
  <c r="BG63" i="7"/>
  <c r="BF63" i="7"/>
  <c r="BE63" i="7"/>
  <c r="BD63" i="7"/>
  <c r="BC63" i="7"/>
  <c r="BB63" i="7"/>
  <c r="BA63" i="7"/>
  <c r="AZ63" i="7"/>
  <c r="AY63" i="7"/>
  <c r="AX63" i="7"/>
  <c r="AW63" i="7"/>
  <c r="AV63" i="7"/>
  <c r="AU63" i="7"/>
  <c r="AT63" i="7"/>
  <c r="AS63" i="7"/>
  <c r="AR63" i="7"/>
  <c r="AQ63" i="7"/>
  <c r="AP63" i="7"/>
  <c r="AO63" i="7"/>
  <c r="AN63" i="7"/>
  <c r="AM63" i="7"/>
  <c r="AL63" i="7"/>
  <c r="AK63" i="7"/>
  <c r="AJ63" i="7"/>
  <c r="AI63" i="7"/>
  <c r="AH63" i="7"/>
  <c r="AG63" i="7"/>
  <c r="AF63" i="7"/>
  <c r="AE63" i="7"/>
  <c r="AD63" i="7"/>
  <c r="AC63" i="7"/>
  <c r="AB63" i="7"/>
  <c r="AA63" i="7"/>
  <c r="Z63" i="7"/>
  <c r="Y63" i="7"/>
  <c r="X63" i="7"/>
  <c r="W63" i="7"/>
  <c r="V63" i="7"/>
  <c r="U63" i="7"/>
  <c r="T63" i="7"/>
  <c r="S63" i="7"/>
  <c r="R63" i="7"/>
  <c r="Q63" i="7"/>
  <c r="P63" i="7"/>
  <c r="O63" i="7"/>
  <c r="N63" i="7"/>
  <c r="M63" i="7"/>
  <c r="L63" i="7"/>
  <c r="K63" i="7"/>
  <c r="J63" i="7"/>
  <c r="I63" i="7"/>
  <c r="H63" i="7"/>
  <c r="G63" i="7"/>
  <c r="F63" i="7"/>
  <c r="E63" i="7"/>
  <c r="D63" i="7"/>
  <c r="C63" i="7"/>
  <c r="B63" i="7"/>
  <c r="CC62" i="7"/>
  <c r="CB62" i="7"/>
  <c r="K65" i="8" s="1"/>
  <c r="CA62" i="7"/>
  <c r="J65" i="8" s="1"/>
  <c r="BZ62" i="7"/>
  <c r="I65" i="8" s="1"/>
  <c r="BY62" i="7"/>
  <c r="H65" i="8" s="1"/>
  <c r="BX62" i="7"/>
  <c r="BW62" i="7"/>
  <c r="BV62" i="7"/>
  <c r="BU62" i="7"/>
  <c r="BT62" i="7"/>
  <c r="BS62" i="7"/>
  <c r="BR62" i="7"/>
  <c r="BQ62" i="7"/>
  <c r="BP62" i="7"/>
  <c r="BO62" i="7"/>
  <c r="BN62" i="7"/>
  <c r="BM62" i="7"/>
  <c r="BL62" i="7"/>
  <c r="BK62" i="7"/>
  <c r="BJ62" i="7"/>
  <c r="BI62" i="7"/>
  <c r="BH62" i="7"/>
  <c r="BG62" i="7"/>
  <c r="BF62" i="7"/>
  <c r="BE62" i="7"/>
  <c r="BD62" i="7"/>
  <c r="BC62" i="7"/>
  <c r="BB62" i="7"/>
  <c r="BA62" i="7"/>
  <c r="AZ62" i="7"/>
  <c r="AY62" i="7"/>
  <c r="AX62" i="7"/>
  <c r="AW62" i="7"/>
  <c r="AV62" i="7"/>
  <c r="AU62" i="7"/>
  <c r="AT62" i="7"/>
  <c r="AS62" i="7"/>
  <c r="AR62" i="7"/>
  <c r="AQ62" i="7"/>
  <c r="AP62" i="7"/>
  <c r="AO62" i="7"/>
  <c r="AN62" i="7"/>
  <c r="AM62" i="7"/>
  <c r="AL62" i="7"/>
  <c r="AK62" i="7"/>
  <c r="AJ62" i="7"/>
  <c r="AI62" i="7"/>
  <c r="AH62" i="7"/>
  <c r="AG62" i="7"/>
  <c r="AF62" i="7"/>
  <c r="AE62" i="7"/>
  <c r="AD62" i="7"/>
  <c r="AC62" i="7"/>
  <c r="AB62" i="7"/>
  <c r="AA62" i="7"/>
  <c r="Z62" i="7"/>
  <c r="Y62" i="7"/>
  <c r="X62" i="7"/>
  <c r="W62" i="7"/>
  <c r="V62" i="7"/>
  <c r="U62" i="7"/>
  <c r="T62" i="7"/>
  <c r="S62" i="7"/>
  <c r="R62" i="7"/>
  <c r="Q62" i="7"/>
  <c r="P62" i="7"/>
  <c r="O62" i="7"/>
  <c r="N62" i="7"/>
  <c r="M62" i="7"/>
  <c r="L62" i="7"/>
  <c r="K62" i="7"/>
  <c r="J62" i="7"/>
  <c r="I62" i="7"/>
  <c r="H62" i="7"/>
  <c r="G62" i="7"/>
  <c r="F62" i="7"/>
  <c r="E62" i="7"/>
  <c r="D62" i="7"/>
  <c r="C62" i="7"/>
  <c r="B62" i="7"/>
  <c r="CC61" i="7"/>
  <c r="L64" i="8" s="1"/>
  <c r="CB61" i="7"/>
  <c r="K64" i="8" s="1"/>
  <c r="CA61" i="7"/>
  <c r="J64" i="8" s="1"/>
  <c r="BZ61" i="7"/>
  <c r="D64" i="8" s="1"/>
  <c r="BY61" i="7"/>
  <c r="H64" i="8" s="1"/>
  <c r="BX61" i="7"/>
  <c r="BW61" i="7"/>
  <c r="BV61" i="7"/>
  <c r="BU61" i="7"/>
  <c r="BT61" i="7"/>
  <c r="BS61" i="7"/>
  <c r="BR61" i="7"/>
  <c r="BQ61" i="7"/>
  <c r="BP61" i="7"/>
  <c r="BO61" i="7"/>
  <c r="BN61" i="7"/>
  <c r="BM61" i="7"/>
  <c r="BL61" i="7"/>
  <c r="BK61" i="7"/>
  <c r="BJ61" i="7"/>
  <c r="BI61" i="7"/>
  <c r="BH61" i="7"/>
  <c r="BG61" i="7"/>
  <c r="BF61" i="7"/>
  <c r="BE61" i="7"/>
  <c r="BD61" i="7"/>
  <c r="BC61" i="7"/>
  <c r="BB61" i="7"/>
  <c r="BA61" i="7"/>
  <c r="AZ61" i="7"/>
  <c r="AY61" i="7"/>
  <c r="AX61" i="7"/>
  <c r="AW61" i="7"/>
  <c r="AV61" i="7"/>
  <c r="AU61" i="7"/>
  <c r="AT61" i="7"/>
  <c r="AS61" i="7"/>
  <c r="AR61" i="7"/>
  <c r="AQ61" i="7"/>
  <c r="AP61" i="7"/>
  <c r="AO61" i="7"/>
  <c r="AN61" i="7"/>
  <c r="AM61" i="7"/>
  <c r="AL61" i="7"/>
  <c r="AK61" i="7"/>
  <c r="AJ61" i="7"/>
  <c r="AI61" i="7"/>
  <c r="AH61" i="7"/>
  <c r="AG61" i="7"/>
  <c r="AF61" i="7"/>
  <c r="AE61" i="7"/>
  <c r="AD61" i="7"/>
  <c r="AC61" i="7"/>
  <c r="AB61" i="7"/>
  <c r="AA61" i="7"/>
  <c r="Z61" i="7"/>
  <c r="Y61" i="7"/>
  <c r="X61" i="7"/>
  <c r="W61" i="7"/>
  <c r="V61" i="7"/>
  <c r="U61" i="7"/>
  <c r="T61" i="7"/>
  <c r="S61" i="7"/>
  <c r="R61" i="7"/>
  <c r="Q61" i="7"/>
  <c r="P61" i="7"/>
  <c r="O61" i="7"/>
  <c r="N61" i="7"/>
  <c r="M61" i="7"/>
  <c r="L61" i="7"/>
  <c r="K61" i="7"/>
  <c r="J61" i="7"/>
  <c r="I61" i="7"/>
  <c r="H61" i="7"/>
  <c r="G61" i="7"/>
  <c r="F61" i="7"/>
  <c r="E61" i="7"/>
  <c r="D61" i="7"/>
  <c r="C61" i="7"/>
  <c r="B61" i="7"/>
  <c r="CC60" i="7"/>
  <c r="L63" i="8" s="1"/>
  <c r="CB60" i="7"/>
  <c r="K63" i="8" s="1"/>
  <c r="CA60" i="7"/>
  <c r="E63" i="8" s="1"/>
  <c r="BZ60" i="7"/>
  <c r="I63" i="8" s="1"/>
  <c r="BY60" i="7"/>
  <c r="H63" i="8" s="1"/>
  <c r="BX60" i="7"/>
  <c r="BW60" i="7"/>
  <c r="BV60" i="7"/>
  <c r="BU60" i="7"/>
  <c r="BT60" i="7"/>
  <c r="BS60" i="7"/>
  <c r="BR60" i="7"/>
  <c r="BQ60" i="7"/>
  <c r="BP60" i="7"/>
  <c r="BO60" i="7"/>
  <c r="BN60" i="7"/>
  <c r="BM60" i="7"/>
  <c r="BL60" i="7"/>
  <c r="BK60" i="7"/>
  <c r="BJ60" i="7"/>
  <c r="BI60" i="7"/>
  <c r="BH60" i="7"/>
  <c r="BG60" i="7"/>
  <c r="BF60" i="7"/>
  <c r="BE60" i="7"/>
  <c r="BD60" i="7"/>
  <c r="BC60" i="7"/>
  <c r="BB60" i="7"/>
  <c r="BA60" i="7"/>
  <c r="AZ60" i="7"/>
  <c r="AY60" i="7"/>
  <c r="AX60" i="7"/>
  <c r="AW60" i="7"/>
  <c r="AV60" i="7"/>
  <c r="AU60" i="7"/>
  <c r="AT60" i="7"/>
  <c r="AS60" i="7"/>
  <c r="AR60" i="7"/>
  <c r="AQ60" i="7"/>
  <c r="AP60" i="7"/>
  <c r="AO60" i="7"/>
  <c r="AN60" i="7"/>
  <c r="AM60" i="7"/>
  <c r="AL60" i="7"/>
  <c r="AK60" i="7"/>
  <c r="AJ60" i="7"/>
  <c r="AI60" i="7"/>
  <c r="AH60" i="7"/>
  <c r="AG60" i="7"/>
  <c r="AF60" i="7"/>
  <c r="AE60" i="7"/>
  <c r="AD60" i="7"/>
  <c r="AC60" i="7"/>
  <c r="AB60" i="7"/>
  <c r="AA60" i="7"/>
  <c r="Z60" i="7"/>
  <c r="Y60" i="7"/>
  <c r="X60" i="7"/>
  <c r="W60" i="7"/>
  <c r="V60" i="7"/>
  <c r="U60" i="7"/>
  <c r="T60" i="7"/>
  <c r="S60" i="7"/>
  <c r="R60" i="7"/>
  <c r="Q60" i="7"/>
  <c r="P60" i="7"/>
  <c r="O60" i="7"/>
  <c r="N60" i="7"/>
  <c r="M60" i="7"/>
  <c r="L60" i="7"/>
  <c r="K60" i="7"/>
  <c r="J60" i="7"/>
  <c r="I60" i="7"/>
  <c r="H60" i="7"/>
  <c r="G60" i="7"/>
  <c r="F60" i="7"/>
  <c r="E60" i="7"/>
  <c r="D60" i="7"/>
  <c r="C60" i="7"/>
  <c r="B60" i="7"/>
  <c r="CC59" i="7"/>
  <c r="CB59" i="7"/>
  <c r="F62" i="8" s="1"/>
  <c r="CA59" i="7"/>
  <c r="BZ59" i="7"/>
  <c r="I62" i="8" s="1"/>
  <c r="BY59" i="7"/>
  <c r="H62" i="8" s="1"/>
  <c r="BX59" i="7"/>
  <c r="BW59" i="7"/>
  <c r="BV59" i="7"/>
  <c r="BU59" i="7"/>
  <c r="BT59" i="7"/>
  <c r="BS59" i="7"/>
  <c r="BR59" i="7"/>
  <c r="BQ59" i="7"/>
  <c r="BP59" i="7"/>
  <c r="BO59" i="7"/>
  <c r="BN59" i="7"/>
  <c r="BM59" i="7"/>
  <c r="BL59" i="7"/>
  <c r="BK59" i="7"/>
  <c r="BJ59" i="7"/>
  <c r="BI59" i="7"/>
  <c r="BH59" i="7"/>
  <c r="BG59" i="7"/>
  <c r="BF59" i="7"/>
  <c r="BE59" i="7"/>
  <c r="BD59" i="7"/>
  <c r="BC59" i="7"/>
  <c r="BB59" i="7"/>
  <c r="BA59" i="7"/>
  <c r="AZ59" i="7"/>
  <c r="AY59" i="7"/>
  <c r="AX59" i="7"/>
  <c r="AW59" i="7"/>
  <c r="AV59" i="7"/>
  <c r="AU59" i="7"/>
  <c r="AT59" i="7"/>
  <c r="AS59" i="7"/>
  <c r="AR59" i="7"/>
  <c r="AQ59" i="7"/>
  <c r="AP59" i="7"/>
  <c r="AO59" i="7"/>
  <c r="AN59" i="7"/>
  <c r="AM59" i="7"/>
  <c r="AL59" i="7"/>
  <c r="AK59" i="7"/>
  <c r="AJ59" i="7"/>
  <c r="AI59" i="7"/>
  <c r="AH59" i="7"/>
  <c r="AG59" i="7"/>
  <c r="AF59" i="7"/>
  <c r="AE59" i="7"/>
  <c r="AD59" i="7"/>
  <c r="AC59" i="7"/>
  <c r="AB59" i="7"/>
  <c r="AA59" i="7"/>
  <c r="Z59" i="7"/>
  <c r="Y59" i="7"/>
  <c r="X59" i="7"/>
  <c r="W59" i="7"/>
  <c r="V59" i="7"/>
  <c r="U59" i="7"/>
  <c r="T59" i="7"/>
  <c r="S59" i="7"/>
  <c r="R59" i="7"/>
  <c r="Q59" i="7"/>
  <c r="P59" i="7"/>
  <c r="O59" i="7"/>
  <c r="N59" i="7"/>
  <c r="M59" i="7"/>
  <c r="L59" i="7"/>
  <c r="K59" i="7"/>
  <c r="J59" i="7"/>
  <c r="I59" i="7"/>
  <c r="H59" i="7"/>
  <c r="G59" i="7"/>
  <c r="F59" i="7"/>
  <c r="E59" i="7"/>
  <c r="D59" i="7"/>
  <c r="C59" i="7"/>
  <c r="B59" i="7"/>
  <c r="CC58" i="7"/>
  <c r="G61" i="8" s="1"/>
  <c r="CB58" i="7"/>
  <c r="K61" i="8" s="1"/>
  <c r="CA58" i="7"/>
  <c r="J61" i="8" s="1"/>
  <c r="BZ58" i="7"/>
  <c r="I61" i="8" s="1"/>
  <c r="BY58" i="7"/>
  <c r="H61" i="8" s="1"/>
  <c r="BX58" i="7"/>
  <c r="BW58" i="7"/>
  <c r="BV58" i="7"/>
  <c r="BU58" i="7"/>
  <c r="BT58" i="7"/>
  <c r="BS58" i="7"/>
  <c r="BR58" i="7"/>
  <c r="BQ58" i="7"/>
  <c r="BP58" i="7"/>
  <c r="BO58" i="7"/>
  <c r="BN58" i="7"/>
  <c r="BM58" i="7"/>
  <c r="BL58" i="7"/>
  <c r="BK58" i="7"/>
  <c r="BJ58" i="7"/>
  <c r="BI58" i="7"/>
  <c r="BH58" i="7"/>
  <c r="BG58" i="7"/>
  <c r="BF58" i="7"/>
  <c r="BE58" i="7"/>
  <c r="BD58" i="7"/>
  <c r="BC58" i="7"/>
  <c r="BB58" i="7"/>
  <c r="BA58" i="7"/>
  <c r="AZ58" i="7"/>
  <c r="AY58" i="7"/>
  <c r="AX58" i="7"/>
  <c r="AW58" i="7"/>
  <c r="AV58" i="7"/>
  <c r="AU58" i="7"/>
  <c r="AT58" i="7"/>
  <c r="AS58" i="7"/>
  <c r="AR58" i="7"/>
  <c r="AQ58" i="7"/>
  <c r="AP58" i="7"/>
  <c r="AO58" i="7"/>
  <c r="AN58" i="7"/>
  <c r="AM58" i="7"/>
  <c r="AL58" i="7"/>
  <c r="AK58" i="7"/>
  <c r="AJ58" i="7"/>
  <c r="AI58"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F58" i="7"/>
  <c r="E58" i="7"/>
  <c r="D58" i="7"/>
  <c r="C58" i="7"/>
  <c r="B58" i="7"/>
  <c r="CC57" i="7"/>
  <c r="CB57" i="7"/>
  <c r="CA57" i="7"/>
  <c r="BZ57" i="7"/>
  <c r="I60" i="8" s="1"/>
  <c r="BY57" i="7"/>
  <c r="H60" i="8" s="1"/>
  <c r="BX57" i="7"/>
  <c r="BW57" i="7"/>
  <c r="BV57" i="7"/>
  <c r="BU57" i="7"/>
  <c r="BT57" i="7"/>
  <c r="BS57" i="7"/>
  <c r="BR57" i="7"/>
  <c r="BQ57" i="7"/>
  <c r="BP57" i="7"/>
  <c r="BO57" i="7"/>
  <c r="BN57" i="7"/>
  <c r="BM57" i="7"/>
  <c r="BL57" i="7"/>
  <c r="BK57" i="7"/>
  <c r="BJ57" i="7"/>
  <c r="BI57" i="7"/>
  <c r="BH57" i="7"/>
  <c r="BG57" i="7"/>
  <c r="BF57" i="7"/>
  <c r="BE57" i="7"/>
  <c r="BD57" i="7"/>
  <c r="BC57" i="7"/>
  <c r="BB57" i="7"/>
  <c r="BA57" i="7"/>
  <c r="AZ57" i="7"/>
  <c r="AY57" i="7"/>
  <c r="AX57" i="7"/>
  <c r="AW57" i="7"/>
  <c r="AV57" i="7"/>
  <c r="AU57" i="7"/>
  <c r="AT57" i="7"/>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CC56" i="7"/>
  <c r="CB56" i="7"/>
  <c r="K59" i="8" s="1"/>
  <c r="CA56" i="7"/>
  <c r="J59" i="8" s="1"/>
  <c r="BZ56" i="7"/>
  <c r="I59" i="8" s="1"/>
  <c r="BY56" i="7"/>
  <c r="H59" i="8" s="1"/>
  <c r="BX56" i="7"/>
  <c r="BW56" i="7"/>
  <c r="BV56" i="7"/>
  <c r="BU56" i="7"/>
  <c r="BT56" i="7"/>
  <c r="BS56" i="7"/>
  <c r="BR56" i="7"/>
  <c r="BQ56" i="7"/>
  <c r="BP56" i="7"/>
  <c r="BO56" i="7"/>
  <c r="BN56" i="7"/>
  <c r="BM56" i="7"/>
  <c r="BL56" i="7"/>
  <c r="BK56" i="7"/>
  <c r="BJ56" i="7"/>
  <c r="BI56" i="7"/>
  <c r="BH56" i="7"/>
  <c r="BG56" i="7"/>
  <c r="BF56" i="7"/>
  <c r="BE56" i="7"/>
  <c r="BD56" i="7"/>
  <c r="BC56" i="7"/>
  <c r="BB56" i="7"/>
  <c r="BA56" i="7"/>
  <c r="AZ56" i="7"/>
  <c r="AY56" i="7"/>
  <c r="AX56" i="7"/>
  <c r="AW56" i="7"/>
  <c r="AV56" i="7"/>
  <c r="AU56" i="7"/>
  <c r="AT56" i="7"/>
  <c r="AS56" i="7"/>
  <c r="AR56" i="7"/>
  <c r="AQ56" i="7"/>
  <c r="AP56" i="7"/>
  <c r="AO56" i="7"/>
  <c r="AN56" i="7"/>
  <c r="AM56" i="7"/>
  <c r="AL56" i="7"/>
  <c r="AK56" i="7"/>
  <c r="AJ56" i="7"/>
  <c r="AI56" i="7"/>
  <c r="AH56" i="7"/>
  <c r="AG56" i="7"/>
  <c r="AF56" i="7"/>
  <c r="AE56" i="7"/>
  <c r="AD56" i="7"/>
  <c r="AC56" i="7"/>
  <c r="AB56" i="7"/>
  <c r="AA56" i="7"/>
  <c r="Z56" i="7"/>
  <c r="Y56" i="7"/>
  <c r="X56" i="7"/>
  <c r="W56" i="7"/>
  <c r="V56" i="7"/>
  <c r="U56" i="7"/>
  <c r="T56" i="7"/>
  <c r="S56" i="7"/>
  <c r="R56" i="7"/>
  <c r="Q56" i="7"/>
  <c r="P56" i="7"/>
  <c r="O56" i="7"/>
  <c r="N56" i="7"/>
  <c r="M56" i="7"/>
  <c r="L56" i="7"/>
  <c r="K56" i="7"/>
  <c r="J56" i="7"/>
  <c r="I56" i="7"/>
  <c r="H56" i="7"/>
  <c r="G56" i="7"/>
  <c r="F56" i="7"/>
  <c r="E56" i="7"/>
  <c r="D56" i="7"/>
  <c r="C56" i="7"/>
  <c r="B56" i="7"/>
  <c r="CC55" i="7"/>
  <c r="CB55" i="7"/>
  <c r="K58" i="8" s="1"/>
  <c r="CA55" i="7"/>
  <c r="J58" i="8" s="1"/>
  <c r="BZ55" i="7"/>
  <c r="I58" i="8" s="1"/>
  <c r="BY55" i="7"/>
  <c r="H58" i="8" s="1"/>
  <c r="BX55" i="7"/>
  <c r="BW55" i="7"/>
  <c r="BV55" i="7"/>
  <c r="BU55" i="7"/>
  <c r="BT55" i="7"/>
  <c r="BS55" i="7"/>
  <c r="BR55" i="7"/>
  <c r="BQ55" i="7"/>
  <c r="BP55" i="7"/>
  <c r="BO55" i="7"/>
  <c r="BN55" i="7"/>
  <c r="BM55" i="7"/>
  <c r="BL55" i="7"/>
  <c r="BK55" i="7"/>
  <c r="BJ55" i="7"/>
  <c r="BI55" i="7"/>
  <c r="BH55" i="7"/>
  <c r="BG55" i="7"/>
  <c r="BF55" i="7"/>
  <c r="BE55" i="7"/>
  <c r="BD55" i="7"/>
  <c r="BC55" i="7"/>
  <c r="BB55" i="7"/>
  <c r="BA55" i="7"/>
  <c r="AZ55" i="7"/>
  <c r="AY55" i="7"/>
  <c r="AX55" i="7"/>
  <c r="AW55" i="7"/>
  <c r="AV55" i="7"/>
  <c r="AU55" i="7"/>
  <c r="AT55" i="7"/>
  <c r="AS55" i="7"/>
  <c r="AR55" i="7"/>
  <c r="AQ55" i="7"/>
  <c r="AP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O55" i="7"/>
  <c r="N55" i="7"/>
  <c r="M55" i="7"/>
  <c r="L55" i="7"/>
  <c r="K55" i="7"/>
  <c r="J55" i="7"/>
  <c r="I55" i="7"/>
  <c r="H55" i="7"/>
  <c r="G55" i="7"/>
  <c r="F55" i="7"/>
  <c r="E55" i="7"/>
  <c r="D55" i="7"/>
  <c r="C55" i="7"/>
  <c r="B55" i="7"/>
  <c r="CC54" i="7"/>
  <c r="CB54" i="7"/>
  <c r="CA54" i="7"/>
  <c r="BZ54" i="7"/>
  <c r="BY54" i="7"/>
  <c r="BX54" i="7"/>
  <c r="BW54" i="7"/>
  <c r="BV54" i="7"/>
  <c r="BU54" i="7"/>
  <c r="BT54" i="7"/>
  <c r="BS54" i="7"/>
  <c r="BR54" i="7"/>
  <c r="BQ54" i="7"/>
  <c r="BP54" i="7"/>
  <c r="BO54" i="7"/>
  <c r="BN54" i="7"/>
  <c r="BM54" i="7"/>
  <c r="BL54" i="7"/>
  <c r="BK54" i="7"/>
  <c r="BJ54" i="7"/>
  <c r="BI54" i="7"/>
  <c r="BH54" i="7"/>
  <c r="BG54" i="7"/>
  <c r="BF54" i="7"/>
  <c r="BE54" i="7"/>
  <c r="BD54" i="7"/>
  <c r="BC54" i="7"/>
  <c r="BB54" i="7"/>
  <c r="BA54" i="7"/>
  <c r="AZ54" i="7"/>
  <c r="AY54" i="7"/>
  <c r="AX54" i="7"/>
  <c r="AW54" i="7"/>
  <c r="AV54" i="7"/>
  <c r="AU54" i="7"/>
  <c r="AT54" i="7"/>
  <c r="AS54" i="7"/>
  <c r="AR54" i="7"/>
  <c r="AQ54" i="7"/>
  <c r="AP54" i="7"/>
  <c r="AO54" i="7"/>
  <c r="AN54" i="7"/>
  <c r="AM54" i="7"/>
  <c r="AL54" i="7"/>
  <c r="AK54" i="7"/>
  <c r="AJ54" i="7"/>
  <c r="AI54" i="7"/>
  <c r="AH54" i="7"/>
  <c r="AG54" i="7"/>
  <c r="AF54" i="7"/>
  <c r="AE54" i="7"/>
  <c r="AD54" i="7"/>
  <c r="AC54" i="7"/>
  <c r="AB54" i="7"/>
  <c r="AA54" i="7"/>
  <c r="Z54" i="7"/>
  <c r="Y54" i="7"/>
  <c r="X54" i="7"/>
  <c r="W54" i="7"/>
  <c r="V54" i="7"/>
  <c r="U54" i="7"/>
  <c r="T54" i="7"/>
  <c r="S54" i="7"/>
  <c r="R54" i="7"/>
  <c r="Q54" i="7"/>
  <c r="P54" i="7"/>
  <c r="O54" i="7"/>
  <c r="N54" i="7"/>
  <c r="M54" i="7"/>
  <c r="L54" i="7"/>
  <c r="K54" i="7"/>
  <c r="J54" i="7"/>
  <c r="I54" i="7"/>
  <c r="H54" i="7"/>
  <c r="G54" i="7"/>
  <c r="F54" i="7"/>
  <c r="E54" i="7"/>
  <c r="D54" i="7"/>
  <c r="C54" i="7"/>
  <c r="B54" i="7"/>
  <c r="CC53" i="7"/>
  <c r="CB53" i="7"/>
  <c r="K56" i="8" s="1"/>
  <c r="CA53" i="7"/>
  <c r="J56" i="8" s="1"/>
  <c r="BZ53" i="7"/>
  <c r="I56" i="8" s="1"/>
  <c r="BY53" i="7"/>
  <c r="H56" i="8" s="1"/>
  <c r="BX53" i="7"/>
  <c r="BW53" i="7"/>
  <c r="BV53" i="7"/>
  <c r="BU53" i="7"/>
  <c r="BT53" i="7"/>
  <c r="BS53" i="7"/>
  <c r="BR53" i="7"/>
  <c r="BQ53" i="7"/>
  <c r="BP53" i="7"/>
  <c r="BO53" i="7"/>
  <c r="BN53" i="7"/>
  <c r="BM53" i="7"/>
  <c r="BL53" i="7"/>
  <c r="BK53" i="7"/>
  <c r="BJ53" i="7"/>
  <c r="BI53" i="7"/>
  <c r="BH53" i="7"/>
  <c r="BG53" i="7"/>
  <c r="BF53" i="7"/>
  <c r="BE53" i="7"/>
  <c r="BD53" i="7"/>
  <c r="BC53" i="7"/>
  <c r="BB53" i="7"/>
  <c r="BA53" i="7"/>
  <c r="AZ53" i="7"/>
  <c r="AY53" i="7"/>
  <c r="AX53" i="7"/>
  <c r="AW53" i="7"/>
  <c r="AV53" i="7"/>
  <c r="AU53" i="7"/>
  <c r="AT53" i="7"/>
  <c r="AS53" i="7"/>
  <c r="AR53" i="7"/>
  <c r="AQ53" i="7"/>
  <c r="AP53" i="7"/>
  <c r="AO53" i="7"/>
  <c r="AN53" i="7"/>
  <c r="AM53" i="7"/>
  <c r="AL53" i="7"/>
  <c r="AK53" i="7"/>
  <c r="AJ53" i="7"/>
  <c r="AI53" i="7"/>
  <c r="AH53" i="7"/>
  <c r="AG53" i="7"/>
  <c r="AF53" i="7"/>
  <c r="AE53" i="7"/>
  <c r="AD53" i="7"/>
  <c r="AC53" i="7"/>
  <c r="AB53" i="7"/>
  <c r="AA53" i="7"/>
  <c r="Z53" i="7"/>
  <c r="Y53" i="7"/>
  <c r="X53" i="7"/>
  <c r="W53" i="7"/>
  <c r="V53" i="7"/>
  <c r="U53" i="7"/>
  <c r="T53" i="7"/>
  <c r="S53" i="7"/>
  <c r="R53" i="7"/>
  <c r="Q53" i="7"/>
  <c r="P53" i="7"/>
  <c r="O53" i="7"/>
  <c r="N53" i="7"/>
  <c r="M53" i="7"/>
  <c r="L53" i="7"/>
  <c r="K53" i="7"/>
  <c r="J53" i="7"/>
  <c r="I53" i="7"/>
  <c r="H53" i="7"/>
  <c r="G53" i="7"/>
  <c r="F53" i="7"/>
  <c r="E53" i="7"/>
  <c r="D53" i="7"/>
  <c r="C53" i="7"/>
  <c r="B53" i="7"/>
  <c r="CC52" i="7"/>
  <c r="G55" i="8" s="1"/>
  <c r="CB52" i="7"/>
  <c r="K55" i="8" s="1"/>
  <c r="CA52" i="7"/>
  <c r="J55" i="8" s="1"/>
  <c r="BZ52" i="7"/>
  <c r="D55" i="8" s="1"/>
  <c r="BY52" i="7"/>
  <c r="H55" i="8" s="1"/>
  <c r="BX52" i="7"/>
  <c r="BW52" i="7"/>
  <c r="BV52" i="7"/>
  <c r="BU52" i="7"/>
  <c r="BT52" i="7"/>
  <c r="BS52" i="7"/>
  <c r="BR52" i="7"/>
  <c r="BQ52" i="7"/>
  <c r="BP52" i="7"/>
  <c r="BO52" i="7"/>
  <c r="BN52" i="7"/>
  <c r="BM52" i="7"/>
  <c r="BL52" i="7"/>
  <c r="BK52" i="7"/>
  <c r="BJ52" i="7"/>
  <c r="BI52" i="7"/>
  <c r="BH52" i="7"/>
  <c r="BG52" i="7"/>
  <c r="BF52" i="7"/>
  <c r="BE52" i="7"/>
  <c r="BD52" i="7"/>
  <c r="BC52" i="7"/>
  <c r="BB52" i="7"/>
  <c r="BA52" i="7"/>
  <c r="AZ52" i="7"/>
  <c r="AY52" i="7"/>
  <c r="AX52" i="7"/>
  <c r="AW52" i="7"/>
  <c r="AV52" i="7"/>
  <c r="AU52" i="7"/>
  <c r="AT52" i="7"/>
  <c r="AS52" i="7"/>
  <c r="AR52" i="7"/>
  <c r="AQ52" i="7"/>
  <c r="AP52" i="7"/>
  <c r="AO52" i="7"/>
  <c r="AN52" i="7"/>
  <c r="AM52" i="7"/>
  <c r="AL52" i="7"/>
  <c r="AK52" i="7"/>
  <c r="AJ52" i="7"/>
  <c r="AI52" i="7"/>
  <c r="AH52" i="7"/>
  <c r="AG52" i="7"/>
  <c r="AF52" i="7"/>
  <c r="AE52" i="7"/>
  <c r="AD52" i="7"/>
  <c r="AC52" i="7"/>
  <c r="AB52" i="7"/>
  <c r="AA52" i="7"/>
  <c r="Z52" i="7"/>
  <c r="Y52" i="7"/>
  <c r="X52" i="7"/>
  <c r="W52" i="7"/>
  <c r="V52" i="7"/>
  <c r="U52" i="7"/>
  <c r="T52" i="7"/>
  <c r="S52" i="7"/>
  <c r="R52" i="7"/>
  <c r="Q52" i="7"/>
  <c r="P52" i="7"/>
  <c r="O52" i="7"/>
  <c r="N52" i="7"/>
  <c r="M52" i="7"/>
  <c r="L52" i="7"/>
  <c r="K52" i="7"/>
  <c r="J52" i="7"/>
  <c r="I52" i="7"/>
  <c r="H52" i="7"/>
  <c r="G52" i="7"/>
  <c r="F52" i="7"/>
  <c r="E52" i="7"/>
  <c r="D52" i="7"/>
  <c r="C52" i="7"/>
  <c r="B52" i="7"/>
  <c r="CC51" i="7"/>
  <c r="L54" i="8" s="1"/>
  <c r="CB51" i="7"/>
  <c r="K54" i="8" s="1"/>
  <c r="CA51" i="7"/>
  <c r="E54" i="8" s="1"/>
  <c r="BZ51" i="7"/>
  <c r="I54" i="8" s="1"/>
  <c r="BY51" i="7"/>
  <c r="H54" i="8" s="1"/>
  <c r="BX51" i="7"/>
  <c r="BW51" i="7"/>
  <c r="BV51" i="7"/>
  <c r="BU51" i="7"/>
  <c r="BT51" i="7"/>
  <c r="BS51" i="7"/>
  <c r="BR51" i="7"/>
  <c r="BQ51" i="7"/>
  <c r="BP51" i="7"/>
  <c r="BO51" i="7"/>
  <c r="BN51" i="7"/>
  <c r="BM51" i="7"/>
  <c r="BL51" i="7"/>
  <c r="BK51" i="7"/>
  <c r="BJ51" i="7"/>
  <c r="BI51" i="7"/>
  <c r="BH51" i="7"/>
  <c r="BG51" i="7"/>
  <c r="BF51" i="7"/>
  <c r="BE51" i="7"/>
  <c r="BD51" i="7"/>
  <c r="BC51" i="7"/>
  <c r="BB51" i="7"/>
  <c r="BA51" i="7"/>
  <c r="AZ51" i="7"/>
  <c r="AY51" i="7"/>
  <c r="AX51"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R51" i="7"/>
  <c r="Q51" i="7"/>
  <c r="P51" i="7"/>
  <c r="O51" i="7"/>
  <c r="N51" i="7"/>
  <c r="M51" i="7"/>
  <c r="L51" i="7"/>
  <c r="K51" i="7"/>
  <c r="J51" i="7"/>
  <c r="I51" i="7"/>
  <c r="H51" i="7"/>
  <c r="G51" i="7"/>
  <c r="F51" i="7"/>
  <c r="E51" i="7"/>
  <c r="D51" i="7"/>
  <c r="C51" i="7"/>
  <c r="B51" i="7"/>
  <c r="CC50" i="7"/>
  <c r="CB50" i="7"/>
  <c r="F53" i="8" s="1"/>
  <c r="CA50" i="7"/>
  <c r="BZ50" i="7"/>
  <c r="I53" i="8" s="1"/>
  <c r="BY50" i="7"/>
  <c r="H53" i="8" s="1"/>
  <c r="BX50" i="7"/>
  <c r="BW50" i="7"/>
  <c r="BV50" i="7"/>
  <c r="BU50" i="7"/>
  <c r="BT50" i="7"/>
  <c r="BS50" i="7"/>
  <c r="BR50" i="7"/>
  <c r="BQ50" i="7"/>
  <c r="BP50" i="7"/>
  <c r="BO50" i="7"/>
  <c r="BN50" i="7"/>
  <c r="BM50" i="7"/>
  <c r="BL50" i="7"/>
  <c r="BK50" i="7"/>
  <c r="BJ50" i="7"/>
  <c r="BI50" i="7"/>
  <c r="BH50" i="7"/>
  <c r="BG50" i="7"/>
  <c r="BF50" i="7"/>
  <c r="BE50" i="7"/>
  <c r="BD50" i="7"/>
  <c r="BC50" i="7"/>
  <c r="BB50" i="7"/>
  <c r="BA50" i="7"/>
  <c r="AZ50" i="7"/>
  <c r="AY50" i="7"/>
  <c r="AX50" i="7"/>
  <c r="AW50" i="7"/>
  <c r="AV50" i="7"/>
  <c r="AU50" i="7"/>
  <c r="AT50" i="7"/>
  <c r="AS50" i="7"/>
  <c r="AR50" i="7"/>
  <c r="AQ50" i="7"/>
  <c r="AP50" i="7"/>
  <c r="AO50" i="7"/>
  <c r="AN50" i="7"/>
  <c r="AM50" i="7"/>
  <c r="AL50" i="7"/>
  <c r="AK50" i="7"/>
  <c r="AJ50" i="7"/>
  <c r="AI50"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CC49" i="7"/>
  <c r="G52" i="8" s="1"/>
  <c r="CB49" i="7"/>
  <c r="K52" i="8" s="1"/>
  <c r="CA49" i="7"/>
  <c r="J52" i="8" s="1"/>
  <c r="BZ49" i="7"/>
  <c r="I52" i="8" s="1"/>
  <c r="BY49" i="7"/>
  <c r="H52" i="8" s="1"/>
  <c r="BX49" i="7"/>
  <c r="BW49" i="7"/>
  <c r="BV49" i="7"/>
  <c r="BU49" i="7"/>
  <c r="BT49" i="7"/>
  <c r="BS49" i="7"/>
  <c r="BR49" i="7"/>
  <c r="BQ49" i="7"/>
  <c r="BP49" i="7"/>
  <c r="BO49" i="7"/>
  <c r="BN49" i="7"/>
  <c r="BM49" i="7"/>
  <c r="BL49" i="7"/>
  <c r="BK49" i="7"/>
  <c r="BJ49" i="7"/>
  <c r="BI49" i="7"/>
  <c r="BH49" i="7"/>
  <c r="BG49" i="7"/>
  <c r="BF49" i="7"/>
  <c r="BE49" i="7"/>
  <c r="BD49" i="7"/>
  <c r="BC49" i="7"/>
  <c r="BB49" i="7"/>
  <c r="BA49" i="7"/>
  <c r="AZ49" i="7"/>
  <c r="AY49" i="7"/>
  <c r="AX49"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C49" i="7"/>
  <c r="B49" i="7"/>
  <c r="CC48" i="7"/>
  <c r="CB48" i="7"/>
  <c r="CA48" i="7"/>
  <c r="BZ48" i="7"/>
  <c r="I51" i="8" s="1"/>
  <c r="BY48" i="7"/>
  <c r="C51" i="8" s="1"/>
  <c r="BX48" i="7"/>
  <c r="BW48" i="7"/>
  <c r="BV48" i="7"/>
  <c r="BU48" i="7"/>
  <c r="BT48" i="7"/>
  <c r="BS48" i="7"/>
  <c r="BR48" i="7"/>
  <c r="BQ48" i="7"/>
  <c r="BP48" i="7"/>
  <c r="BO48" i="7"/>
  <c r="BN48" i="7"/>
  <c r="BM48" i="7"/>
  <c r="BL48" i="7"/>
  <c r="BK48" i="7"/>
  <c r="BJ48" i="7"/>
  <c r="BI48" i="7"/>
  <c r="BH48" i="7"/>
  <c r="BG48" i="7"/>
  <c r="BF48" i="7"/>
  <c r="BE48" i="7"/>
  <c r="BD48" i="7"/>
  <c r="BC48" i="7"/>
  <c r="BB48" i="7"/>
  <c r="BA48" i="7"/>
  <c r="AZ48" i="7"/>
  <c r="AY48" i="7"/>
  <c r="AX48" i="7"/>
  <c r="AW48" i="7"/>
  <c r="AV48" i="7"/>
  <c r="AU48" i="7"/>
  <c r="AT48" i="7"/>
  <c r="AS48" i="7"/>
  <c r="AR48" i="7"/>
  <c r="AQ48" i="7"/>
  <c r="AP48" i="7"/>
  <c r="AO48" i="7"/>
  <c r="AN48" i="7"/>
  <c r="AM48" i="7"/>
  <c r="AL48" i="7"/>
  <c r="AK48" i="7"/>
  <c r="AJ48" i="7"/>
  <c r="AI48" i="7"/>
  <c r="AH48" i="7"/>
  <c r="AG48" i="7"/>
  <c r="AF48" i="7"/>
  <c r="AE48" i="7"/>
  <c r="AD48" i="7"/>
  <c r="AC48" i="7"/>
  <c r="AB48" i="7"/>
  <c r="AA48" i="7"/>
  <c r="Z48" i="7"/>
  <c r="Y48" i="7"/>
  <c r="X48" i="7"/>
  <c r="W48" i="7"/>
  <c r="V48" i="7"/>
  <c r="U48" i="7"/>
  <c r="T48" i="7"/>
  <c r="S48" i="7"/>
  <c r="R48" i="7"/>
  <c r="Q48" i="7"/>
  <c r="P48" i="7"/>
  <c r="O48" i="7"/>
  <c r="N48" i="7"/>
  <c r="M48" i="7"/>
  <c r="L48" i="7"/>
  <c r="K48" i="7"/>
  <c r="J48" i="7"/>
  <c r="I48" i="7"/>
  <c r="H48" i="7"/>
  <c r="G48" i="7"/>
  <c r="F48" i="7"/>
  <c r="E48" i="7"/>
  <c r="D48" i="7"/>
  <c r="C48" i="7"/>
  <c r="B48" i="7"/>
  <c r="CC47" i="7"/>
  <c r="L50" i="8" s="1"/>
  <c r="CB47" i="7"/>
  <c r="K50" i="8" s="1"/>
  <c r="CA47" i="7"/>
  <c r="J50" i="8" s="1"/>
  <c r="BZ47" i="7"/>
  <c r="I50" i="8" s="1"/>
  <c r="BY47" i="7"/>
  <c r="C50" i="8" s="1"/>
  <c r="BX47" i="7"/>
  <c r="BW47" i="7"/>
  <c r="BV47" i="7"/>
  <c r="BU47" i="7"/>
  <c r="BT47" i="7"/>
  <c r="BS47" i="7"/>
  <c r="BR47" i="7"/>
  <c r="BQ47" i="7"/>
  <c r="BP47" i="7"/>
  <c r="BO47" i="7"/>
  <c r="BN47" i="7"/>
  <c r="BM47" i="7"/>
  <c r="BL47" i="7"/>
  <c r="BK47" i="7"/>
  <c r="BJ47" i="7"/>
  <c r="BI47" i="7"/>
  <c r="BH47" i="7"/>
  <c r="BG47" i="7"/>
  <c r="BF47" i="7"/>
  <c r="BE47" i="7"/>
  <c r="BD47" i="7"/>
  <c r="BC47" i="7"/>
  <c r="BB47" i="7"/>
  <c r="BA47" i="7"/>
  <c r="AZ47" i="7"/>
  <c r="AY47" i="7"/>
  <c r="AX47"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C47" i="7"/>
  <c r="B47" i="7"/>
  <c r="CC46" i="7"/>
  <c r="CB46" i="7"/>
  <c r="K49" i="8" s="1"/>
  <c r="CA46" i="7"/>
  <c r="J49" i="8" s="1"/>
  <c r="BZ46" i="7"/>
  <c r="I49" i="8" s="1"/>
  <c r="BY46" i="7"/>
  <c r="H49" i="8" s="1"/>
  <c r="BX46" i="7"/>
  <c r="BW46" i="7"/>
  <c r="BV46" i="7"/>
  <c r="BU46" i="7"/>
  <c r="BT46" i="7"/>
  <c r="BS46" i="7"/>
  <c r="BR46" i="7"/>
  <c r="BQ46" i="7"/>
  <c r="BP46" i="7"/>
  <c r="BO46" i="7"/>
  <c r="BN46" i="7"/>
  <c r="BM46" i="7"/>
  <c r="BL46" i="7"/>
  <c r="BK46" i="7"/>
  <c r="BJ46" i="7"/>
  <c r="BI46" i="7"/>
  <c r="BH46" i="7"/>
  <c r="BG46" i="7"/>
  <c r="BF46" i="7"/>
  <c r="BE46" i="7"/>
  <c r="BD46" i="7"/>
  <c r="BC46" i="7"/>
  <c r="BB46" i="7"/>
  <c r="BA46" i="7"/>
  <c r="AZ46" i="7"/>
  <c r="AY46" i="7"/>
  <c r="AX46" i="7"/>
  <c r="AW46" i="7"/>
  <c r="AV46" i="7"/>
  <c r="AU46" i="7"/>
  <c r="AT46" i="7"/>
  <c r="AS46" i="7"/>
  <c r="AR46" i="7"/>
  <c r="AQ46" i="7"/>
  <c r="AP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F46" i="7"/>
  <c r="E46" i="7"/>
  <c r="D46" i="7"/>
  <c r="C46" i="7"/>
  <c r="B46" i="7"/>
  <c r="CC45" i="7"/>
  <c r="CB45" i="7"/>
  <c r="F48" i="8" s="1"/>
  <c r="CA45" i="7"/>
  <c r="J48" i="8" s="1"/>
  <c r="BZ45" i="7"/>
  <c r="I48" i="8" s="1"/>
  <c r="BY45" i="7"/>
  <c r="H48" i="8" s="1"/>
  <c r="BX45" i="7"/>
  <c r="BW45" i="7"/>
  <c r="BV45" i="7"/>
  <c r="BU45" i="7"/>
  <c r="BT45" i="7"/>
  <c r="BS45" i="7"/>
  <c r="BR45" i="7"/>
  <c r="BQ45" i="7"/>
  <c r="BP45" i="7"/>
  <c r="BO45" i="7"/>
  <c r="BN45" i="7"/>
  <c r="BM45" i="7"/>
  <c r="BL45" i="7"/>
  <c r="BK45" i="7"/>
  <c r="BJ45" i="7"/>
  <c r="BI45" i="7"/>
  <c r="BH45" i="7"/>
  <c r="BG45" i="7"/>
  <c r="BF45" i="7"/>
  <c r="BE45" i="7"/>
  <c r="BD45" i="7"/>
  <c r="BC45" i="7"/>
  <c r="BB45" i="7"/>
  <c r="BA45" i="7"/>
  <c r="AZ45" i="7"/>
  <c r="AY45"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R45" i="7"/>
  <c r="Q45" i="7"/>
  <c r="P45" i="7"/>
  <c r="O45" i="7"/>
  <c r="N45" i="7"/>
  <c r="M45" i="7"/>
  <c r="L45" i="7"/>
  <c r="K45" i="7"/>
  <c r="J45" i="7"/>
  <c r="I45" i="7"/>
  <c r="H45" i="7"/>
  <c r="G45" i="7"/>
  <c r="F45" i="7"/>
  <c r="E45" i="7"/>
  <c r="D45" i="7"/>
  <c r="C45" i="7"/>
  <c r="B45" i="7"/>
  <c r="CC44" i="7"/>
  <c r="G47" i="8" s="1"/>
  <c r="CB44" i="7"/>
  <c r="F47" i="8" s="1"/>
  <c r="CA44" i="7"/>
  <c r="J47" i="8" s="1"/>
  <c r="BZ44" i="7"/>
  <c r="D47" i="8" s="1"/>
  <c r="BY44" i="7"/>
  <c r="H47" i="8" s="1"/>
  <c r="BX44" i="7"/>
  <c r="BW44" i="7"/>
  <c r="BV44" i="7"/>
  <c r="BU44" i="7"/>
  <c r="BT44" i="7"/>
  <c r="BS44" i="7"/>
  <c r="BR44" i="7"/>
  <c r="BQ44" i="7"/>
  <c r="BP44" i="7"/>
  <c r="BO44" i="7"/>
  <c r="BN44" i="7"/>
  <c r="BM44" i="7"/>
  <c r="BL44" i="7"/>
  <c r="BK44" i="7"/>
  <c r="BJ44" i="7"/>
  <c r="BI44" i="7"/>
  <c r="BH44" i="7"/>
  <c r="BG44" i="7"/>
  <c r="BF44" i="7"/>
  <c r="BE44" i="7"/>
  <c r="BD44" i="7"/>
  <c r="BC44" i="7"/>
  <c r="BB44" i="7"/>
  <c r="BA44" i="7"/>
  <c r="AZ44" i="7"/>
  <c r="AY44" i="7"/>
  <c r="AX44" i="7"/>
  <c r="AW44" i="7"/>
  <c r="AV44" i="7"/>
  <c r="AU44" i="7"/>
  <c r="AT44" i="7"/>
  <c r="AS44" i="7"/>
  <c r="AR44" i="7"/>
  <c r="AQ44" i="7"/>
  <c r="AP44" i="7"/>
  <c r="AO44" i="7"/>
  <c r="AN44" i="7"/>
  <c r="AM44" i="7"/>
  <c r="AL44" i="7"/>
  <c r="AK44" i="7"/>
  <c r="AJ44" i="7"/>
  <c r="AI44" i="7"/>
  <c r="AH44" i="7"/>
  <c r="AG44" i="7"/>
  <c r="AF44" i="7"/>
  <c r="AE44" i="7"/>
  <c r="AD44" i="7"/>
  <c r="AC44" i="7"/>
  <c r="AB44" i="7"/>
  <c r="AA44" i="7"/>
  <c r="Z44" i="7"/>
  <c r="Y44" i="7"/>
  <c r="X44" i="7"/>
  <c r="W44" i="7"/>
  <c r="V44" i="7"/>
  <c r="U44" i="7"/>
  <c r="T44" i="7"/>
  <c r="S44" i="7"/>
  <c r="R44" i="7"/>
  <c r="Q44" i="7"/>
  <c r="P44" i="7"/>
  <c r="O44" i="7"/>
  <c r="N44" i="7"/>
  <c r="M44" i="7"/>
  <c r="L44" i="7"/>
  <c r="K44" i="7"/>
  <c r="J44" i="7"/>
  <c r="I44" i="7"/>
  <c r="H44" i="7"/>
  <c r="G44" i="7"/>
  <c r="F44" i="7"/>
  <c r="E44" i="7"/>
  <c r="D44" i="7"/>
  <c r="C44" i="7"/>
  <c r="B44" i="7"/>
  <c r="CC43" i="7"/>
  <c r="G46" i="8" s="1"/>
  <c r="CB43" i="7"/>
  <c r="K46" i="8" s="1"/>
  <c r="CA43" i="7"/>
  <c r="J46" i="8" s="1"/>
  <c r="BZ43" i="7"/>
  <c r="I46" i="8" s="1"/>
  <c r="BY43" i="7"/>
  <c r="H46" i="8" s="1"/>
  <c r="BX43" i="7"/>
  <c r="BW43" i="7"/>
  <c r="BV43" i="7"/>
  <c r="BU43" i="7"/>
  <c r="BT43" i="7"/>
  <c r="BS43" i="7"/>
  <c r="BR43" i="7"/>
  <c r="BQ43" i="7"/>
  <c r="BP43" i="7"/>
  <c r="BO43" i="7"/>
  <c r="BN43" i="7"/>
  <c r="BM43" i="7"/>
  <c r="BL43" i="7"/>
  <c r="BK43" i="7"/>
  <c r="BJ43" i="7"/>
  <c r="BI43" i="7"/>
  <c r="BH43" i="7"/>
  <c r="BG43" i="7"/>
  <c r="BF43" i="7"/>
  <c r="BE43" i="7"/>
  <c r="BD43" i="7"/>
  <c r="BC43" i="7"/>
  <c r="BB43" i="7"/>
  <c r="BA43" i="7"/>
  <c r="AZ43" i="7"/>
  <c r="AY43"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CC42" i="7"/>
  <c r="CB42" i="7"/>
  <c r="F45" i="8" s="1"/>
  <c r="CA42" i="7"/>
  <c r="BZ42" i="7"/>
  <c r="I45" i="8" s="1"/>
  <c r="BY42" i="7"/>
  <c r="H45" i="8" s="1"/>
  <c r="BX42" i="7"/>
  <c r="BW42" i="7"/>
  <c r="BV42" i="7"/>
  <c r="BU42" i="7"/>
  <c r="BT42" i="7"/>
  <c r="BS42" i="7"/>
  <c r="BR42" i="7"/>
  <c r="BQ42" i="7"/>
  <c r="BP42" i="7"/>
  <c r="BO42" i="7"/>
  <c r="BN42" i="7"/>
  <c r="BM42" i="7"/>
  <c r="BL42" i="7"/>
  <c r="BK42" i="7"/>
  <c r="BJ42" i="7"/>
  <c r="BI42" i="7"/>
  <c r="BH42" i="7"/>
  <c r="BG42" i="7"/>
  <c r="BF42" i="7"/>
  <c r="BE42" i="7"/>
  <c r="BD42" i="7"/>
  <c r="BC42" i="7"/>
  <c r="BB42" i="7"/>
  <c r="BA42" i="7"/>
  <c r="AZ42" i="7"/>
  <c r="AY42" i="7"/>
  <c r="AX42" i="7"/>
  <c r="AW42" i="7"/>
  <c r="AV42" i="7"/>
  <c r="AU42" i="7"/>
  <c r="AT42" i="7"/>
  <c r="AS42" i="7"/>
  <c r="AR42" i="7"/>
  <c r="AQ42" i="7"/>
  <c r="AP42" i="7"/>
  <c r="AO42" i="7"/>
  <c r="AN42" i="7"/>
  <c r="AM42" i="7"/>
  <c r="AL42" i="7"/>
  <c r="AK42" i="7"/>
  <c r="AJ42" i="7"/>
  <c r="AI42" i="7"/>
  <c r="AH42" i="7"/>
  <c r="AG42" i="7"/>
  <c r="AF42" i="7"/>
  <c r="AE42" i="7"/>
  <c r="AD42" i="7"/>
  <c r="AC42" i="7"/>
  <c r="AB42" i="7"/>
  <c r="AA42" i="7"/>
  <c r="Z42" i="7"/>
  <c r="Y42" i="7"/>
  <c r="X42" i="7"/>
  <c r="W42" i="7"/>
  <c r="V42" i="7"/>
  <c r="U42" i="7"/>
  <c r="T42" i="7"/>
  <c r="S42" i="7"/>
  <c r="R42" i="7"/>
  <c r="Q42" i="7"/>
  <c r="P42" i="7"/>
  <c r="O42" i="7"/>
  <c r="N42" i="7"/>
  <c r="M42" i="7"/>
  <c r="L42" i="7"/>
  <c r="K42" i="7"/>
  <c r="J42" i="7"/>
  <c r="I42" i="7"/>
  <c r="H42" i="7"/>
  <c r="G42" i="7"/>
  <c r="F42" i="7"/>
  <c r="E42" i="7"/>
  <c r="D42" i="7"/>
  <c r="C42" i="7"/>
  <c r="B42" i="7"/>
  <c r="CC41" i="7"/>
  <c r="G44" i="8" s="1"/>
  <c r="CB41" i="7"/>
  <c r="K44" i="8" s="1"/>
  <c r="CA41" i="7"/>
  <c r="J44" i="8" s="1"/>
  <c r="BZ41" i="7"/>
  <c r="I44" i="8" s="1"/>
  <c r="BY41" i="7"/>
  <c r="H44" i="8" s="1"/>
  <c r="BX41" i="7"/>
  <c r="BW41" i="7"/>
  <c r="BV41" i="7"/>
  <c r="BU41" i="7"/>
  <c r="BT41" i="7"/>
  <c r="BS41" i="7"/>
  <c r="BR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C41" i="7"/>
  <c r="B41" i="7"/>
  <c r="CC40" i="7"/>
  <c r="CB40" i="7"/>
  <c r="CA40" i="7"/>
  <c r="BZ40" i="7"/>
  <c r="BY40" i="7"/>
  <c r="BX40" i="7"/>
  <c r="BW40" i="7"/>
  <c r="BV40" i="7"/>
  <c r="BU40" i="7"/>
  <c r="BT40" i="7"/>
  <c r="BS40" i="7"/>
  <c r="BR40" i="7"/>
  <c r="BQ40" i="7"/>
  <c r="BP40" i="7"/>
  <c r="BO40" i="7"/>
  <c r="BN40" i="7"/>
  <c r="BM40" i="7"/>
  <c r="BL40" i="7"/>
  <c r="BK40" i="7"/>
  <c r="BJ40" i="7"/>
  <c r="BI40" i="7"/>
  <c r="BH40" i="7"/>
  <c r="BG40" i="7"/>
  <c r="BF40" i="7"/>
  <c r="BE40" i="7"/>
  <c r="BD40" i="7"/>
  <c r="BC40" i="7"/>
  <c r="BB40" i="7"/>
  <c r="BA40" i="7"/>
  <c r="AZ40" i="7"/>
  <c r="AY40" i="7"/>
  <c r="AX40" i="7"/>
  <c r="AW40" i="7"/>
  <c r="AV40" i="7"/>
  <c r="AU40" i="7"/>
  <c r="AT40" i="7"/>
  <c r="AS40" i="7"/>
  <c r="AR40" i="7"/>
  <c r="AQ40" i="7"/>
  <c r="AP40" i="7"/>
  <c r="AO40" i="7"/>
  <c r="AN40" i="7"/>
  <c r="AM40" i="7"/>
  <c r="AL40" i="7"/>
  <c r="AK40" i="7"/>
  <c r="AJ40" i="7"/>
  <c r="AI40"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D40" i="7"/>
  <c r="C40" i="7"/>
  <c r="B40" i="7"/>
  <c r="CC39" i="7"/>
  <c r="CB39" i="7"/>
  <c r="CA39" i="7"/>
  <c r="BZ39" i="7"/>
  <c r="I42" i="8" s="1"/>
  <c r="BY39" i="7"/>
  <c r="H42" i="8" s="1"/>
  <c r="BX39" i="7"/>
  <c r="BW39" i="7"/>
  <c r="BV39" i="7"/>
  <c r="BU39" i="7"/>
  <c r="BT39" i="7"/>
  <c r="BS39" i="7"/>
  <c r="BR39" i="7"/>
  <c r="BQ39" i="7"/>
  <c r="BP39" i="7"/>
  <c r="BO39" i="7"/>
  <c r="BN39" i="7"/>
  <c r="BM39" i="7"/>
  <c r="BL39" i="7"/>
  <c r="BK39" i="7"/>
  <c r="BJ39" i="7"/>
  <c r="BI39" i="7"/>
  <c r="BH39" i="7"/>
  <c r="BG39" i="7"/>
  <c r="BF39" i="7"/>
  <c r="BE39" i="7"/>
  <c r="BD39" i="7"/>
  <c r="BC39" i="7"/>
  <c r="BB39" i="7"/>
  <c r="BA39" i="7"/>
  <c r="AZ39" i="7"/>
  <c r="AY39"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C39" i="7"/>
  <c r="B39" i="7"/>
  <c r="CC38" i="7"/>
  <c r="L41" i="8" s="1"/>
  <c r="CB38" i="7"/>
  <c r="K41" i="8" s="1"/>
  <c r="CA38" i="7"/>
  <c r="J41" i="8" s="1"/>
  <c r="BZ38" i="7"/>
  <c r="D41" i="8" s="1"/>
  <c r="BY38" i="7"/>
  <c r="H41" i="8" s="1"/>
  <c r="BX38" i="7"/>
  <c r="BW38" i="7"/>
  <c r="BV38" i="7"/>
  <c r="BU38" i="7"/>
  <c r="BT38" i="7"/>
  <c r="BS38" i="7"/>
  <c r="BR38" i="7"/>
  <c r="BQ38" i="7"/>
  <c r="BP38" i="7"/>
  <c r="BO38" i="7"/>
  <c r="BN38" i="7"/>
  <c r="BM38" i="7"/>
  <c r="BL38" i="7"/>
  <c r="BK38" i="7"/>
  <c r="BJ38" i="7"/>
  <c r="BI38" i="7"/>
  <c r="BH38" i="7"/>
  <c r="BG38" i="7"/>
  <c r="BF38" i="7"/>
  <c r="BE38" i="7"/>
  <c r="BD38" i="7"/>
  <c r="BC38" i="7"/>
  <c r="BB38" i="7"/>
  <c r="BA38" i="7"/>
  <c r="AZ38" i="7"/>
  <c r="AY38" i="7"/>
  <c r="AX38" i="7"/>
  <c r="AW38" i="7"/>
  <c r="AV38" i="7"/>
  <c r="AU38" i="7"/>
  <c r="AT38"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N38" i="7"/>
  <c r="M38" i="7"/>
  <c r="L38" i="7"/>
  <c r="K38" i="7"/>
  <c r="J38" i="7"/>
  <c r="I38" i="7"/>
  <c r="H38" i="7"/>
  <c r="G38" i="7"/>
  <c r="F38" i="7"/>
  <c r="E38" i="7"/>
  <c r="D38" i="7"/>
  <c r="C38" i="7"/>
  <c r="B38" i="7"/>
  <c r="CC37" i="7"/>
  <c r="CB37" i="7"/>
  <c r="K40" i="8" s="1"/>
  <c r="CA37" i="7"/>
  <c r="E40" i="8" s="1"/>
  <c r="BZ37" i="7"/>
  <c r="D40" i="8" s="1"/>
  <c r="BY37" i="7"/>
  <c r="H40" i="8" s="1"/>
  <c r="BX37" i="7"/>
  <c r="BW37" i="7"/>
  <c r="BV37" i="7"/>
  <c r="BU37" i="7"/>
  <c r="BT37" i="7"/>
  <c r="BS37" i="7"/>
  <c r="BR37" i="7"/>
  <c r="BQ37" i="7"/>
  <c r="BP37" i="7"/>
  <c r="BO37" i="7"/>
  <c r="BN37" i="7"/>
  <c r="BM37" i="7"/>
  <c r="BL37" i="7"/>
  <c r="BK37" i="7"/>
  <c r="BJ37" i="7"/>
  <c r="BI37" i="7"/>
  <c r="BH37" i="7"/>
  <c r="BG37" i="7"/>
  <c r="BF37" i="7"/>
  <c r="BE37" i="7"/>
  <c r="BD37" i="7"/>
  <c r="BC37" i="7"/>
  <c r="BB37" i="7"/>
  <c r="BA37" i="7"/>
  <c r="AZ37" i="7"/>
  <c r="AY37"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R37" i="7"/>
  <c r="Q37" i="7"/>
  <c r="P37" i="7"/>
  <c r="O37" i="7"/>
  <c r="N37" i="7"/>
  <c r="M37" i="7"/>
  <c r="L37" i="7"/>
  <c r="K37" i="7"/>
  <c r="J37" i="7"/>
  <c r="I37" i="7"/>
  <c r="H37" i="7"/>
  <c r="G37" i="7"/>
  <c r="F37" i="7"/>
  <c r="E37" i="7"/>
  <c r="D37" i="7"/>
  <c r="C37" i="7"/>
  <c r="B37" i="7"/>
  <c r="CC36" i="7"/>
  <c r="CB36" i="7"/>
  <c r="K39" i="8" s="1"/>
  <c r="CA36" i="7"/>
  <c r="E39" i="8" s="1"/>
  <c r="BZ36" i="7"/>
  <c r="I39" i="8" s="1"/>
  <c r="BY36" i="7"/>
  <c r="H39" i="8" s="1"/>
  <c r="BX36" i="7"/>
  <c r="BW36" i="7"/>
  <c r="BV36" i="7"/>
  <c r="BU36" i="7"/>
  <c r="BT36" i="7"/>
  <c r="BS36" i="7"/>
  <c r="BR36" i="7"/>
  <c r="BQ36" i="7"/>
  <c r="BP36" i="7"/>
  <c r="BO36" i="7"/>
  <c r="BN36" i="7"/>
  <c r="BM36" i="7"/>
  <c r="BL36" i="7"/>
  <c r="BK36" i="7"/>
  <c r="BJ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C36" i="7"/>
  <c r="B36" i="7"/>
  <c r="CC35" i="7"/>
  <c r="G38" i="8" s="1"/>
  <c r="CB35" i="7"/>
  <c r="K38" i="8" s="1"/>
  <c r="CA35" i="7"/>
  <c r="J38" i="8" s="1"/>
  <c r="BZ35" i="7"/>
  <c r="I38" i="8" s="1"/>
  <c r="BY35" i="7"/>
  <c r="H38" i="8" s="1"/>
  <c r="BX35" i="7"/>
  <c r="BW35" i="7"/>
  <c r="BV35" i="7"/>
  <c r="BU35" i="7"/>
  <c r="BT35" i="7"/>
  <c r="BS35" i="7"/>
  <c r="BR35" i="7"/>
  <c r="BQ35" i="7"/>
  <c r="BP35" i="7"/>
  <c r="BO35" i="7"/>
  <c r="BN35" i="7"/>
  <c r="BM35" i="7"/>
  <c r="BL35" i="7"/>
  <c r="BK35" i="7"/>
  <c r="BJ35" i="7"/>
  <c r="BI35" i="7"/>
  <c r="BH35" i="7"/>
  <c r="BG35" i="7"/>
  <c r="BF35" i="7"/>
  <c r="BE35" i="7"/>
  <c r="BD35" i="7"/>
  <c r="BC35" i="7"/>
  <c r="BB35" i="7"/>
  <c r="BA35" i="7"/>
  <c r="AZ35" i="7"/>
  <c r="AY35"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C35" i="7"/>
  <c r="B35" i="7"/>
  <c r="CC34" i="7"/>
  <c r="G37" i="8" s="1"/>
  <c r="CB34" i="7"/>
  <c r="K37" i="8" s="1"/>
  <c r="CA34" i="7"/>
  <c r="J37" i="8" s="1"/>
  <c r="BZ34" i="7"/>
  <c r="I37" i="8" s="1"/>
  <c r="BY34" i="7"/>
  <c r="H37" i="8" s="1"/>
  <c r="BX34" i="7"/>
  <c r="BW34" i="7"/>
  <c r="BV34" i="7"/>
  <c r="BU34" i="7"/>
  <c r="BT34" i="7"/>
  <c r="BS34" i="7"/>
  <c r="BR34" i="7"/>
  <c r="BQ34" i="7"/>
  <c r="BP34" i="7"/>
  <c r="BO34" i="7"/>
  <c r="BN34" i="7"/>
  <c r="BM34" i="7"/>
  <c r="BL34" i="7"/>
  <c r="BK34" i="7"/>
  <c r="BJ34" i="7"/>
  <c r="BI34" i="7"/>
  <c r="BH34" i="7"/>
  <c r="BG34" i="7"/>
  <c r="BF34" i="7"/>
  <c r="BE34" i="7"/>
  <c r="BD34" i="7"/>
  <c r="BC34" i="7"/>
  <c r="BB34" i="7"/>
  <c r="BA34" i="7"/>
  <c r="AZ34" i="7"/>
  <c r="AY34" i="7"/>
  <c r="AX34" i="7"/>
  <c r="AW34" i="7"/>
  <c r="AV34" i="7"/>
  <c r="AU34" i="7"/>
  <c r="AT34" i="7"/>
  <c r="AS34" i="7"/>
  <c r="AR34" i="7"/>
  <c r="AQ34" i="7"/>
  <c r="AP34" i="7"/>
  <c r="AO34" i="7"/>
  <c r="AN34" i="7"/>
  <c r="AM34" i="7"/>
  <c r="AL34" i="7"/>
  <c r="AK34" i="7"/>
  <c r="AJ34" i="7"/>
  <c r="AI34" i="7"/>
  <c r="AH34" i="7"/>
  <c r="AG34" i="7"/>
  <c r="AF34" i="7"/>
  <c r="AE34" i="7"/>
  <c r="AD34" i="7"/>
  <c r="AC34" i="7"/>
  <c r="AB34" i="7"/>
  <c r="AA34" i="7"/>
  <c r="Z34" i="7"/>
  <c r="Y34" i="7"/>
  <c r="X34" i="7"/>
  <c r="W34" i="7"/>
  <c r="V34" i="7"/>
  <c r="U34" i="7"/>
  <c r="T34" i="7"/>
  <c r="S34" i="7"/>
  <c r="R34" i="7"/>
  <c r="Q34" i="7"/>
  <c r="P34" i="7"/>
  <c r="O34" i="7"/>
  <c r="N34" i="7"/>
  <c r="M34" i="7"/>
  <c r="L34" i="7"/>
  <c r="K34" i="7"/>
  <c r="J34" i="7"/>
  <c r="I34" i="7"/>
  <c r="H34" i="7"/>
  <c r="G34" i="7"/>
  <c r="F34" i="7"/>
  <c r="E34" i="7"/>
  <c r="D34" i="7"/>
  <c r="C34" i="7"/>
  <c r="B34" i="7"/>
  <c r="CC33" i="7"/>
  <c r="CB33" i="7"/>
  <c r="F36" i="8" s="1"/>
  <c r="CA33" i="7"/>
  <c r="BZ33" i="7"/>
  <c r="I36" i="8" s="1"/>
  <c r="BY33" i="7"/>
  <c r="H36" i="8" s="1"/>
  <c r="BX33" i="7"/>
  <c r="BW33" i="7"/>
  <c r="BV33" i="7"/>
  <c r="BU33" i="7"/>
  <c r="BT33" i="7"/>
  <c r="BS33" i="7"/>
  <c r="BR33" i="7"/>
  <c r="BQ33" i="7"/>
  <c r="BP33" i="7"/>
  <c r="BO33" i="7"/>
  <c r="BN33" i="7"/>
  <c r="BM33" i="7"/>
  <c r="BL33" i="7"/>
  <c r="BK33" i="7"/>
  <c r="BJ33" i="7"/>
  <c r="BI33" i="7"/>
  <c r="BH33" i="7"/>
  <c r="BG33" i="7"/>
  <c r="BF33" i="7"/>
  <c r="BE33" i="7"/>
  <c r="BD33" i="7"/>
  <c r="BC33" i="7"/>
  <c r="BB33" i="7"/>
  <c r="BA33" i="7"/>
  <c r="AZ33" i="7"/>
  <c r="AY33"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R33" i="7"/>
  <c r="Q33" i="7"/>
  <c r="P33" i="7"/>
  <c r="O33" i="7"/>
  <c r="N33" i="7"/>
  <c r="M33" i="7"/>
  <c r="L33" i="7"/>
  <c r="K33" i="7"/>
  <c r="J33" i="7"/>
  <c r="I33" i="7"/>
  <c r="H33" i="7"/>
  <c r="G33" i="7"/>
  <c r="F33" i="7"/>
  <c r="E33" i="7"/>
  <c r="D33" i="7"/>
  <c r="C33" i="7"/>
  <c r="B33" i="7"/>
  <c r="CC32" i="7"/>
  <c r="G35" i="8" s="1"/>
  <c r="CB32" i="7"/>
  <c r="K35" i="8" s="1"/>
  <c r="CA32" i="7"/>
  <c r="J35" i="8" s="1"/>
  <c r="BZ32" i="7"/>
  <c r="I35" i="8" s="1"/>
  <c r="BY32" i="7"/>
  <c r="H35" i="8" s="1"/>
  <c r="BX32" i="7"/>
  <c r="BW32" i="7"/>
  <c r="BV32" i="7"/>
  <c r="BU32" i="7"/>
  <c r="BT32" i="7"/>
  <c r="BS32" i="7"/>
  <c r="BR32" i="7"/>
  <c r="BQ32" i="7"/>
  <c r="BP32" i="7"/>
  <c r="BO32" i="7"/>
  <c r="BN32" i="7"/>
  <c r="BM32" i="7"/>
  <c r="BL32" i="7"/>
  <c r="BK32" i="7"/>
  <c r="BJ32" i="7"/>
  <c r="BI32" i="7"/>
  <c r="BH32" i="7"/>
  <c r="BG32" i="7"/>
  <c r="BF32" i="7"/>
  <c r="BE32" i="7"/>
  <c r="BD32" i="7"/>
  <c r="BC32" i="7"/>
  <c r="BB32" i="7"/>
  <c r="BA32" i="7"/>
  <c r="AZ32" i="7"/>
  <c r="AY32" i="7"/>
  <c r="AX32" i="7"/>
  <c r="AW32" i="7"/>
  <c r="AV32" i="7"/>
  <c r="AU32" i="7"/>
  <c r="AT32" i="7"/>
  <c r="AS32" i="7"/>
  <c r="AR32" i="7"/>
  <c r="AQ32" i="7"/>
  <c r="AP32" i="7"/>
  <c r="AO32" i="7"/>
  <c r="AN32" i="7"/>
  <c r="AM32" i="7"/>
  <c r="AL32"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D32" i="7"/>
  <c r="C32" i="7"/>
  <c r="B32" i="7"/>
  <c r="CC31" i="7"/>
  <c r="CB31" i="7"/>
  <c r="CA31" i="7"/>
  <c r="BZ31" i="7"/>
  <c r="I34" i="8" s="1"/>
  <c r="BY31" i="7"/>
  <c r="H34" i="8" s="1"/>
  <c r="BX31" i="7"/>
  <c r="BW31" i="7"/>
  <c r="BV31" i="7"/>
  <c r="BU31" i="7"/>
  <c r="BT31" i="7"/>
  <c r="BS31" i="7"/>
  <c r="BR31" i="7"/>
  <c r="BQ31" i="7"/>
  <c r="BP31" i="7"/>
  <c r="BO31" i="7"/>
  <c r="BN31" i="7"/>
  <c r="BM31" i="7"/>
  <c r="BL31" i="7"/>
  <c r="BK31" i="7"/>
  <c r="BJ31" i="7"/>
  <c r="BI31" i="7"/>
  <c r="BH31" i="7"/>
  <c r="BG31" i="7"/>
  <c r="BF31" i="7"/>
  <c r="BE31" i="7"/>
  <c r="BD31" i="7"/>
  <c r="BC31" i="7"/>
  <c r="BB31" i="7"/>
  <c r="BA31" i="7"/>
  <c r="AZ31"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C31" i="7"/>
  <c r="B31" i="7"/>
  <c r="CC30" i="7"/>
  <c r="L33" i="8" s="1"/>
  <c r="CB30" i="7"/>
  <c r="K33" i="8" s="1"/>
  <c r="CA30" i="7"/>
  <c r="J33" i="8" s="1"/>
  <c r="BZ30" i="7"/>
  <c r="I33" i="8" s="1"/>
  <c r="BY30" i="7"/>
  <c r="H33" i="8" s="1"/>
  <c r="BX30" i="7"/>
  <c r="BW30" i="7"/>
  <c r="BV30" i="7"/>
  <c r="BU30" i="7"/>
  <c r="BT30" i="7"/>
  <c r="BS30" i="7"/>
  <c r="BR30" i="7"/>
  <c r="BQ30" i="7"/>
  <c r="BP30" i="7"/>
  <c r="BO30" i="7"/>
  <c r="BN30" i="7"/>
  <c r="BM30" i="7"/>
  <c r="BL30" i="7"/>
  <c r="BK30" i="7"/>
  <c r="BJ30" i="7"/>
  <c r="BI30" i="7"/>
  <c r="BH30" i="7"/>
  <c r="BG30" i="7"/>
  <c r="BF30" i="7"/>
  <c r="BE30" i="7"/>
  <c r="BD30" i="7"/>
  <c r="BC30" i="7"/>
  <c r="BB30"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C30" i="7"/>
  <c r="B30" i="7"/>
  <c r="CC29" i="7"/>
  <c r="CB29" i="7"/>
  <c r="K32" i="8" s="1"/>
  <c r="CA29" i="7"/>
  <c r="E32" i="8" s="1"/>
  <c r="BZ29" i="7"/>
  <c r="I32" i="8" s="1"/>
  <c r="BY29" i="7"/>
  <c r="H32" i="8" s="1"/>
  <c r="BX29" i="7"/>
  <c r="BW29" i="7"/>
  <c r="BV29" i="7"/>
  <c r="BU29" i="7"/>
  <c r="BT29" i="7"/>
  <c r="BS29" i="7"/>
  <c r="BR29" i="7"/>
  <c r="BQ29" i="7"/>
  <c r="BP29" i="7"/>
  <c r="BO29" i="7"/>
  <c r="BN29" i="7"/>
  <c r="BM29" i="7"/>
  <c r="BL29" i="7"/>
  <c r="BK29" i="7"/>
  <c r="BJ29" i="7"/>
  <c r="BI29" i="7"/>
  <c r="BH29" i="7"/>
  <c r="BG29" i="7"/>
  <c r="BF29" i="7"/>
  <c r="BE29" i="7"/>
  <c r="BD29" i="7"/>
  <c r="BC29" i="7"/>
  <c r="BB29" i="7"/>
  <c r="BA29" i="7"/>
  <c r="AZ29" i="7"/>
  <c r="AY29"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D29" i="7"/>
  <c r="C29" i="7"/>
  <c r="B29" i="7"/>
  <c r="CC28" i="7"/>
  <c r="CB28" i="7"/>
  <c r="F31" i="8" s="1"/>
  <c r="CA28" i="7"/>
  <c r="E31" i="8" s="1"/>
  <c r="BZ28" i="7"/>
  <c r="I31" i="8" s="1"/>
  <c r="BY28" i="7"/>
  <c r="H31" i="8" s="1"/>
  <c r="BX28" i="7"/>
  <c r="BW28" i="7"/>
  <c r="BV28" i="7"/>
  <c r="BU28" i="7"/>
  <c r="BT28" i="7"/>
  <c r="BS28" i="7"/>
  <c r="BR28" i="7"/>
  <c r="BQ28" i="7"/>
  <c r="BP28" i="7"/>
  <c r="BO28" i="7"/>
  <c r="BN28" i="7"/>
  <c r="BM28" i="7"/>
  <c r="BL28" i="7"/>
  <c r="BK28" i="7"/>
  <c r="BJ28" i="7"/>
  <c r="BI28" i="7"/>
  <c r="BH28" i="7"/>
  <c r="BG28" i="7"/>
  <c r="BF28" i="7"/>
  <c r="BE28" i="7"/>
  <c r="BD28" i="7"/>
  <c r="BC28" i="7"/>
  <c r="BB28" i="7"/>
  <c r="BA28" i="7"/>
  <c r="AZ28" i="7"/>
  <c r="AY28" i="7"/>
  <c r="AX28" i="7"/>
  <c r="AW28" i="7"/>
  <c r="AV28" i="7"/>
  <c r="AU28" i="7"/>
  <c r="AT28" i="7"/>
  <c r="AS28" i="7"/>
  <c r="AR28" i="7"/>
  <c r="AQ28" i="7"/>
  <c r="AP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D28" i="7"/>
  <c r="C28" i="7"/>
  <c r="B28" i="7"/>
  <c r="CC27" i="7"/>
  <c r="L30" i="8" s="1"/>
  <c r="CB27" i="7"/>
  <c r="F30" i="8" s="1"/>
  <c r="CA27" i="7"/>
  <c r="J30" i="8" s="1"/>
  <c r="BZ27" i="7"/>
  <c r="D30" i="8" s="1"/>
  <c r="BY27" i="7"/>
  <c r="H30" i="8" s="1"/>
  <c r="BX27" i="7"/>
  <c r="BW27" i="7"/>
  <c r="BV27" i="7"/>
  <c r="BU27" i="7"/>
  <c r="BT27" i="7"/>
  <c r="BS27" i="7"/>
  <c r="BR27" i="7"/>
  <c r="BQ27" i="7"/>
  <c r="BP27" i="7"/>
  <c r="BO27" i="7"/>
  <c r="BN27" i="7"/>
  <c r="BM27" i="7"/>
  <c r="BL27" i="7"/>
  <c r="BK27" i="7"/>
  <c r="BJ27" i="7"/>
  <c r="BI27" i="7"/>
  <c r="BH27" i="7"/>
  <c r="BG27" i="7"/>
  <c r="BF27" i="7"/>
  <c r="BE27" i="7"/>
  <c r="BD27" i="7"/>
  <c r="BC27" i="7"/>
  <c r="BB27" i="7"/>
  <c r="BA27" i="7"/>
  <c r="AZ27" i="7"/>
  <c r="AY27"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D27" i="7"/>
  <c r="C27" i="7"/>
  <c r="B27" i="7"/>
  <c r="CC26" i="7"/>
  <c r="L29" i="8" s="1"/>
  <c r="CB26" i="7"/>
  <c r="K29" i="8" s="1"/>
  <c r="CA26" i="7"/>
  <c r="J29" i="8" s="1"/>
  <c r="BZ26" i="7"/>
  <c r="I29" i="8" s="1"/>
  <c r="BY26" i="7"/>
  <c r="H29" i="8" s="1"/>
  <c r="BX26" i="7"/>
  <c r="BW26" i="7"/>
  <c r="BV26" i="7"/>
  <c r="BU26" i="7"/>
  <c r="BT26" i="7"/>
  <c r="BS26" i="7"/>
  <c r="BR26" i="7"/>
  <c r="BQ26" i="7"/>
  <c r="BP26" i="7"/>
  <c r="BO26" i="7"/>
  <c r="BN26" i="7"/>
  <c r="BM26" i="7"/>
  <c r="BL26" i="7"/>
  <c r="BK26" i="7"/>
  <c r="BJ26" i="7"/>
  <c r="BI26" i="7"/>
  <c r="BH26" i="7"/>
  <c r="BG26" i="7"/>
  <c r="BF26" i="7"/>
  <c r="BE26" i="7"/>
  <c r="BD26" i="7"/>
  <c r="BC26" i="7"/>
  <c r="BB26" i="7"/>
  <c r="BA26" i="7"/>
  <c r="AZ26" i="7"/>
  <c r="AY26" i="7"/>
  <c r="AX26" i="7"/>
  <c r="AW26" i="7"/>
  <c r="AV26" i="7"/>
  <c r="AU26" i="7"/>
  <c r="AT26" i="7"/>
  <c r="AS26" i="7"/>
  <c r="AR26" i="7"/>
  <c r="AQ26" i="7"/>
  <c r="AP26" i="7"/>
  <c r="AO26" i="7"/>
  <c r="AN26" i="7"/>
  <c r="AM26" i="7"/>
  <c r="AL26" i="7"/>
  <c r="AK26" i="7"/>
  <c r="AJ26" i="7"/>
  <c r="AI26"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D26" i="7"/>
  <c r="C26" i="7"/>
  <c r="B26" i="7"/>
  <c r="CC25" i="7"/>
  <c r="CB25" i="7"/>
  <c r="CA25" i="7"/>
  <c r="BZ25" i="7"/>
  <c r="BY25" i="7"/>
  <c r="BX25" i="7"/>
  <c r="BW25" i="7"/>
  <c r="BV25" i="7"/>
  <c r="BU25" i="7"/>
  <c r="BT25" i="7"/>
  <c r="BS25" i="7"/>
  <c r="BR25" i="7"/>
  <c r="BQ25" i="7"/>
  <c r="BP25" i="7"/>
  <c r="BO25" i="7"/>
  <c r="BN25" i="7"/>
  <c r="BM25" i="7"/>
  <c r="BL25" i="7"/>
  <c r="BK25" i="7"/>
  <c r="BJ25" i="7"/>
  <c r="BI25" i="7"/>
  <c r="BH25" i="7"/>
  <c r="BG25" i="7"/>
  <c r="BF25" i="7"/>
  <c r="BE25" i="7"/>
  <c r="BD25" i="7"/>
  <c r="BC25" i="7"/>
  <c r="BB25" i="7"/>
  <c r="BA25" i="7"/>
  <c r="AZ25" i="7"/>
  <c r="AY25"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D25" i="7"/>
  <c r="C25" i="7"/>
  <c r="B25" i="7"/>
  <c r="CC24" i="7"/>
  <c r="CB24" i="7"/>
  <c r="F27" i="8" s="1"/>
  <c r="CA24" i="7"/>
  <c r="BZ24" i="7"/>
  <c r="I27" i="8" s="1"/>
  <c r="BY24" i="7"/>
  <c r="H27" i="8" s="1"/>
  <c r="BX24" i="7"/>
  <c r="BW24" i="7"/>
  <c r="BV24" i="7"/>
  <c r="BU24" i="7"/>
  <c r="BT24" i="7"/>
  <c r="BS24" i="7"/>
  <c r="BR24" i="7"/>
  <c r="BQ24" i="7"/>
  <c r="BP24" i="7"/>
  <c r="BO24" i="7"/>
  <c r="BN24" i="7"/>
  <c r="BM24" i="7"/>
  <c r="BL24" i="7"/>
  <c r="BK24" i="7"/>
  <c r="BJ24" i="7"/>
  <c r="BI24" i="7"/>
  <c r="BH24" i="7"/>
  <c r="BG24" i="7"/>
  <c r="BF24" i="7"/>
  <c r="BE24" i="7"/>
  <c r="BD24" i="7"/>
  <c r="BC24" i="7"/>
  <c r="BB24" i="7"/>
  <c r="BA24" i="7"/>
  <c r="AZ24" i="7"/>
  <c r="AY24" i="7"/>
  <c r="AX24" i="7"/>
  <c r="AW24" i="7"/>
  <c r="AV24" i="7"/>
  <c r="AU24" i="7"/>
  <c r="AT24" i="7"/>
  <c r="AS24" i="7"/>
  <c r="AR24" i="7"/>
  <c r="AQ24" i="7"/>
  <c r="AP24" i="7"/>
  <c r="AO24" i="7"/>
  <c r="AN24" i="7"/>
  <c r="AM24" i="7"/>
  <c r="AL24" i="7"/>
  <c r="AK24" i="7"/>
  <c r="AJ24" i="7"/>
  <c r="AI24"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D24" i="7"/>
  <c r="C24" i="7"/>
  <c r="B24" i="7"/>
  <c r="CC23" i="7"/>
  <c r="L26" i="8" s="1"/>
  <c r="CB23" i="7"/>
  <c r="K26" i="8" s="1"/>
  <c r="CA23" i="7"/>
  <c r="J26" i="8" s="1"/>
  <c r="BZ23" i="7"/>
  <c r="I26" i="8" s="1"/>
  <c r="BY23" i="7"/>
  <c r="H26" i="8" s="1"/>
  <c r="BX23" i="7"/>
  <c r="BW23" i="7"/>
  <c r="BV23" i="7"/>
  <c r="BU23" i="7"/>
  <c r="BT23" i="7"/>
  <c r="BS23" i="7"/>
  <c r="BR23" i="7"/>
  <c r="BQ23" i="7"/>
  <c r="BP23" i="7"/>
  <c r="BO23" i="7"/>
  <c r="BN23" i="7"/>
  <c r="BM23" i="7"/>
  <c r="BL23" i="7"/>
  <c r="BK23" i="7"/>
  <c r="BJ23" i="7"/>
  <c r="BI23" i="7"/>
  <c r="BH23" i="7"/>
  <c r="BG23" i="7"/>
  <c r="BF23" i="7"/>
  <c r="BE23" i="7"/>
  <c r="BD23" i="7"/>
  <c r="BC23" i="7"/>
  <c r="BB23" i="7"/>
  <c r="BA23" i="7"/>
  <c r="AZ23" i="7"/>
  <c r="AY23"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D23" i="7"/>
  <c r="C23" i="7"/>
  <c r="B23" i="7"/>
  <c r="CC22" i="7"/>
  <c r="CB22" i="7"/>
  <c r="CA22" i="7"/>
  <c r="J25" i="8" s="1"/>
  <c r="BZ22" i="7"/>
  <c r="I25" i="8" s="1"/>
  <c r="BY22" i="7"/>
  <c r="C25" i="8" s="1"/>
  <c r="BX22" i="7"/>
  <c r="BW22" i="7"/>
  <c r="BV22" i="7"/>
  <c r="BU22" i="7"/>
  <c r="BT22" i="7"/>
  <c r="BS22" i="7"/>
  <c r="BR22" i="7"/>
  <c r="BQ22" i="7"/>
  <c r="BP22" i="7"/>
  <c r="BO22" i="7"/>
  <c r="BN22" i="7"/>
  <c r="BM22" i="7"/>
  <c r="BL22" i="7"/>
  <c r="BK22" i="7"/>
  <c r="BJ22" i="7"/>
  <c r="BI22" i="7"/>
  <c r="BH22" i="7"/>
  <c r="BG22" i="7"/>
  <c r="BF22" i="7"/>
  <c r="BE22" i="7"/>
  <c r="BD22" i="7"/>
  <c r="BC22" i="7"/>
  <c r="BB22" i="7"/>
  <c r="BA22" i="7"/>
  <c r="AZ22" i="7"/>
  <c r="AY22" i="7"/>
  <c r="AX22" i="7"/>
  <c r="AW22" i="7"/>
  <c r="AV22" i="7"/>
  <c r="AU22" i="7"/>
  <c r="AT22" i="7"/>
  <c r="AS22" i="7"/>
  <c r="AR22" i="7"/>
  <c r="AQ22" i="7"/>
  <c r="AP22" i="7"/>
  <c r="AO22" i="7"/>
  <c r="AN22" i="7"/>
  <c r="AM22" i="7"/>
  <c r="AL22" i="7"/>
  <c r="AK22" i="7"/>
  <c r="AJ22" i="7"/>
  <c r="AI22"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D22" i="7"/>
  <c r="C22" i="7"/>
  <c r="B22" i="7"/>
  <c r="CC21" i="7"/>
  <c r="L24" i="8" s="1"/>
  <c r="CB21" i="7"/>
  <c r="K24" i="8" s="1"/>
  <c r="CA21" i="7"/>
  <c r="J24" i="8" s="1"/>
  <c r="BZ21" i="7"/>
  <c r="I24" i="8" s="1"/>
  <c r="BY21" i="7"/>
  <c r="H24" i="8" s="1"/>
  <c r="BX21" i="7"/>
  <c r="BW21" i="7"/>
  <c r="BV21" i="7"/>
  <c r="BU21" i="7"/>
  <c r="BT21" i="7"/>
  <c r="BS21" i="7"/>
  <c r="BR21" i="7"/>
  <c r="BQ21" i="7"/>
  <c r="BP21" i="7"/>
  <c r="BO21" i="7"/>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D21" i="7"/>
  <c r="C21" i="7"/>
  <c r="B21" i="7"/>
  <c r="CC20" i="7"/>
  <c r="CB20" i="7"/>
  <c r="K23" i="8" s="1"/>
  <c r="CA20" i="7"/>
  <c r="J23" i="8" s="1"/>
  <c r="BZ20" i="7"/>
  <c r="I23" i="8" s="1"/>
  <c r="BY20" i="7"/>
  <c r="H23" i="8" s="1"/>
  <c r="BX20" i="7"/>
  <c r="BW20" i="7"/>
  <c r="BV20" i="7"/>
  <c r="BU20" i="7"/>
  <c r="BT20" i="7"/>
  <c r="BS20" i="7"/>
  <c r="BR20" i="7"/>
  <c r="BQ20" i="7"/>
  <c r="BP20" i="7"/>
  <c r="BO20" i="7"/>
  <c r="BN20" i="7"/>
  <c r="BM20" i="7"/>
  <c r="BL20" i="7"/>
  <c r="BK20" i="7"/>
  <c r="BJ20" i="7"/>
  <c r="BI20" i="7"/>
  <c r="BH20" i="7"/>
  <c r="BG20" i="7"/>
  <c r="BF20" i="7"/>
  <c r="BE20" i="7"/>
  <c r="BD20" i="7"/>
  <c r="BC20" i="7"/>
  <c r="BB20" i="7"/>
  <c r="BA20" i="7"/>
  <c r="AZ20" i="7"/>
  <c r="AY20" i="7"/>
  <c r="AX20" i="7"/>
  <c r="AW20" i="7"/>
  <c r="AV20" i="7"/>
  <c r="AU20" i="7"/>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D20" i="7"/>
  <c r="C20" i="7"/>
  <c r="B20" i="7"/>
  <c r="CC19" i="7"/>
  <c r="CB19" i="7"/>
  <c r="F22" i="8" s="1"/>
  <c r="CA19" i="7"/>
  <c r="E22" i="8" s="1"/>
  <c r="BZ19" i="7"/>
  <c r="I22" i="8" s="1"/>
  <c r="BY19" i="7"/>
  <c r="H22" i="8" s="1"/>
  <c r="BX19" i="7"/>
  <c r="BW19" i="7"/>
  <c r="BV19" i="7"/>
  <c r="BU19" i="7"/>
  <c r="BT19" i="7"/>
  <c r="BS19" i="7"/>
  <c r="BR19" i="7"/>
  <c r="BQ19" i="7"/>
  <c r="BP19" i="7"/>
  <c r="BO19" i="7"/>
  <c r="BN19" i="7"/>
  <c r="BM19" i="7"/>
  <c r="BL19" i="7"/>
  <c r="BK19" i="7"/>
  <c r="BJ19" i="7"/>
  <c r="BI19" i="7"/>
  <c r="BH19" i="7"/>
  <c r="BG19" i="7"/>
  <c r="BF19" i="7"/>
  <c r="BE19" i="7"/>
  <c r="BD19" i="7"/>
  <c r="BC19" i="7"/>
  <c r="BB19" i="7"/>
  <c r="BA19" i="7"/>
  <c r="AZ19" i="7"/>
  <c r="AY19"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C19" i="7"/>
  <c r="B19" i="7"/>
  <c r="CC18" i="7"/>
  <c r="L21" i="8" s="1"/>
  <c r="CB18" i="7"/>
  <c r="K21" i="8" s="1"/>
  <c r="CA18" i="7"/>
  <c r="J21" i="8" s="1"/>
  <c r="BZ18" i="7"/>
  <c r="D21" i="8" s="1"/>
  <c r="BY18" i="7"/>
  <c r="H21" i="8" s="1"/>
  <c r="BX18" i="7"/>
  <c r="BW18" i="7"/>
  <c r="BV18" i="7"/>
  <c r="BU18" i="7"/>
  <c r="BT18" i="7"/>
  <c r="BS18" i="7"/>
  <c r="BR18"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B18" i="7"/>
  <c r="CC17" i="7"/>
  <c r="L20" i="8" s="1"/>
  <c r="CB17" i="7"/>
  <c r="K20" i="8" s="1"/>
  <c r="CA17" i="7"/>
  <c r="E20" i="8" s="1"/>
  <c r="BZ17" i="7"/>
  <c r="I20" i="8" s="1"/>
  <c r="BY17" i="7"/>
  <c r="H20" i="8" s="1"/>
  <c r="BX17" i="7"/>
  <c r="BW17" i="7"/>
  <c r="BV17" i="7"/>
  <c r="BU17" i="7"/>
  <c r="BT17" i="7"/>
  <c r="BS17" i="7"/>
  <c r="BR17"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17" i="7"/>
  <c r="B17" i="7"/>
  <c r="CC16" i="7"/>
  <c r="CB16" i="7"/>
  <c r="F19" i="8" s="1"/>
  <c r="CA16" i="7"/>
  <c r="BZ16" i="7"/>
  <c r="I19" i="8" s="1"/>
  <c r="BY16" i="7"/>
  <c r="H19" i="8" s="1"/>
  <c r="BX16" i="7"/>
  <c r="BW16" i="7"/>
  <c r="BV16" i="7"/>
  <c r="BU16" i="7"/>
  <c r="BT16" i="7"/>
  <c r="BS16" i="7"/>
  <c r="BR16" i="7"/>
  <c r="BQ16" i="7"/>
  <c r="BP16" i="7"/>
  <c r="BO16" i="7"/>
  <c r="BN16" i="7"/>
  <c r="BM16" i="7"/>
  <c r="BL16" i="7"/>
  <c r="BK16" i="7"/>
  <c r="BJ16" i="7"/>
  <c r="BI16" i="7"/>
  <c r="BH16" i="7"/>
  <c r="BG16" i="7"/>
  <c r="BF16" i="7"/>
  <c r="BE16" i="7"/>
  <c r="BD16" i="7"/>
  <c r="BC16" i="7"/>
  <c r="BB16" i="7"/>
  <c r="BA16"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C16" i="7"/>
  <c r="B16" i="7"/>
  <c r="CC15" i="7"/>
  <c r="L18" i="8" s="1"/>
  <c r="CB15" i="7"/>
  <c r="K18" i="8" s="1"/>
  <c r="CA15" i="7"/>
  <c r="J18" i="8" s="1"/>
  <c r="BZ15" i="7"/>
  <c r="I18" i="8" s="1"/>
  <c r="BY15" i="7"/>
  <c r="H18" i="8" s="1"/>
  <c r="BX15" i="7"/>
  <c r="BW15" i="7"/>
  <c r="BV15" i="7"/>
  <c r="BU15" i="7"/>
  <c r="BT15" i="7"/>
  <c r="BS15" i="7"/>
  <c r="BR15" i="7"/>
  <c r="BQ15" i="7"/>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15" i="7"/>
  <c r="B15" i="7"/>
  <c r="CC14" i="7"/>
  <c r="CB14" i="7"/>
  <c r="CA14" i="7"/>
  <c r="J17" i="8" s="1"/>
  <c r="BZ14" i="7"/>
  <c r="I17" i="8" s="1"/>
  <c r="BY14" i="7"/>
  <c r="H17" i="8" s="1"/>
  <c r="BX14" i="7"/>
  <c r="BW14" i="7"/>
  <c r="BV14" i="7"/>
  <c r="BU14" i="7"/>
  <c r="BT14" i="7"/>
  <c r="BS14" i="7"/>
  <c r="BR14" i="7"/>
  <c r="BQ14" i="7"/>
  <c r="BP14" i="7"/>
  <c r="BO14" i="7"/>
  <c r="BN14" i="7"/>
  <c r="BM14" i="7"/>
  <c r="BL14" i="7"/>
  <c r="BK14" i="7"/>
  <c r="BJ14" i="7"/>
  <c r="BI14" i="7"/>
  <c r="BH14" i="7"/>
  <c r="BG14" i="7"/>
  <c r="BF14" i="7"/>
  <c r="BE14" i="7"/>
  <c r="BD14" i="7"/>
  <c r="BC14" i="7"/>
  <c r="BB14" i="7"/>
  <c r="BA14" i="7"/>
  <c r="AZ14" i="7"/>
  <c r="AY14" i="7"/>
  <c r="AX14" i="7"/>
  <c r="AW14" i="7"/>
  <c r="AV14" i="7"/>
  <c r="AU14" i="7"/>
  <c r="AT14" i="7"/>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D14" i="7"/>
  <c r="C14" i="7"/>
  <c r="B14" i="7"/>
  <c r="CC13" i="7"/>
  <c r="L16" i="8" s="1"/>
  <c r="CB13" i="7"/>
  <c r="K16" i="8" s="1"/>
  <c r="CA13" i="7"/>
  <c r="J16" i="8" s="1"/>
  <c r="BZ13" i="7"/>
  <c r="D16" i="8" s="1"/>
  <c r="BY13" i="7"/>
  <c r="H16" i="8" s="1"/>
  <c r="BX13" i="7"/>
  <c r="BW13" i="7"/>
  <c r="BV13" i="7"/>
  <c r="BU13" i="7"/>
  <c r="BT13" i="7"/>
  <c r="BS13" i="7"/>
  <c r="BR13" i="7"/>
  <c r="BQ13" i="7"/>
  <c r="BP13" i="7"/>
  <c r="BO13" i="7"/>
  <c r="BN13" i="7"/>
  <c r="BM13" i="7"/>
  <c r="BL13" i="7"/>
  <c r="BK13" i="7"/>
  <c r="BJ13" i="7"/>
  <c r="BI13" i="7"/>
  <c r="BH13" i="7"/>
  <c r="BG13" i="7"/>
  <c r="BF13" i="7"/>
  <c r="BE13" i="7"/>
  <c r="BD13" i="7"/>
  <c r="BC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CC12" i="7"/>
  <c r="L15" i="8" s="1"/>
  <c r="CB12" i="7"/>
  <c r="K15" i="8" s="1"/>
  <c r="CA12" i="7"/>
  <c r="J15" i="8" s="1"/>
  <c r="BZ12" i="7"/>
  <c r="I15" i="8" s="1"/>
  <c r="BY12" i="7"/>
  <c r="H15" i="8" s="1"/>
  <c r="BX12" i="7"/>
  <c r="BW12" i="7"/>
  <c r="BV12" i="7"/>
  <c r="BU12" i="7"/>
  <c r="BT12" i="7"/>
  <c r="BS12" i="7"/>
  <c r="BR12" i="7"/>
  <c r="BQ12" i="7"/>
  <c r="BP12" i="7"/>
  <c r="BO12" i="7"/>
  <c r="BN12" i="7"/>
  <c r="BM12" i="7"/>
  <c r="BL12" i="7"/>
  <c r="BK12" i="7"/>
  <c r="BJ12" i="7"/>
  <c r="BI12" i="7"/>
  <c r="BH12" i="7"/>
  <c r="BG12" i="7"/>
  <c r="BF12" i="7"/>
  <c r="BE12" i="7"/>
  <c r="BD12" i="7"/>
  <c r="BC12" i="7"/>
  <c r="BB12" i="7"/>
  <c r="BA12" i="7"/>
  <c r="AZ12" i="7"/>
  <c r="AY12" i="7"/>
  <c r="AX12" i="7"/>
  <c r="AW12" i="7"/>
  <c r="AV12" i="7"/>
  <c r="AU12" i="7"/>
  <c r="AT12" i="7"/>
  <c r="AS12" i="7"/>
  <c r="AR12" i="7"/>
  <c r="AQ12" i="7"/>
  <c r="AP12" i="7"/>
  <c r="AO12" i="7"/>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CC11" i="7"/>
  <c r="L14" i="8" s="1"/>
  <c r="CB11" i="7"/>
  <c r="K14" i="8" s="1"/>
  <c r="CA11" i="7"/>
  <c r="J14" i="8" s="1"/>
  <c r="BZ11" i="7"/>
  <c r="I14" i="8" s="1"/>
  <c r="BY11" i="7"/>
  <c r="H14" i="8" s="1"/>
  <c r="BX11" i="7"/>
  <c r="BW11" i="7"/>
  <c r="BV11" i="7"/>
  <c r="BU11" i="7"/>
  <c r="BT11" i="7"/>
  <c r="BS11" i="7"/>
  <c r="BR11" i="7"/>
  <c r="BQ11" i="7"/>
  <c r="BP11" i="7"/>
  <c r="BO11" i="7"/>
  <c r="BN11" i="7"/>
  <c r="BM11" i="7"/>
  <c r="BL11" i="7"/>
  <c r="BK11" i="7"/>
  <c r="BJ11" i="7"/>
  <c r="BI11" i="7"/>
  <c r="BH11" i="7"/>
  <c r="BG11" i="7"/>
  <c r="BF11" i="7"/>
  <c r="BE11" i="7"/>
  <c r="BD11" i="7"/>
  <c r="BC11" i="7"/>
  <c r="BB11" i="7"/>
  <c r="BA11" i="7"/>
  <c r="AZ11" i="7"/>
  <c r="AY11" i="7"/>
  <c r="AX11" i="7"/>
  <c r="AW11" i="7"/>
  <c r="AV11" i="7"/>
  <c r="AU11" i="7"/>
  <c r="AT11" i="7"/>
  <c r="AS11" i="7"/>
  <c r="AR11" i="7"/>
  <c r="AQ11" i="7"/>
  <c r="AP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C11" i="7"/>
  <c r="B11" i="7"/>
  <c r="CC10" i="7"/>
  <c r="G13" i="8" s="1"/>
  <c r="CB10" i="7"/>
  <c r="K13" i="8" s="1"/>
  <c r="CA10" i="7"/>
  <c r="J13" i="8" s="1"/>
  <c r="BZ10" i="7"/>
  <c r="D13" i="8" s="1"/>
  <c r="BY10" i="7"/>
  <c r="H13" i="8" s="1"/>
  <c r="BX10" i="7"/>
  <c r="BW10" i="7"/>
  <c r="BV10" i="7"/>
  <c r="BU10" i="7"/>
  <c r="BT10" i="7"/>
  <c r="BS10" i="7"/>
  <c r="BR10" i="7"/>
  <c r="BQ10" i="7"/>
  <c r="BP10" i="7"/>
  <c r="BO10" i="7"/>
  <c r="BN10" i="7"/>
  <c r="BM10" i="7"/>
  <c r="BL10" i="7"/>
  <c r="BK10" i="7"/>
  <c r="BJ10" i="7"/>
  <c r="BI10" i="7"/>
  <c r="BH10" i="7"/>
  <c r="BG10" i="7"/>
  <c r="BF10" i="7"/>
  <c r="BE10" i="7"/>
  <c r="BD10" i="7"/>
  <c r="BC10" i="7"/>
  <c r="BB10" i="7"/>
  <c r="BA10" i="7"/>
  <c r="AZ10" i="7"/>
  <c r="AY10" i="7"/>
  <c r="AX10" i="7"/>
  <c r="AW10" i="7"/>
  <c r="AV10" i="7"/>
  <c r="AU10" i="7"/>
  <c r="AT10" i="7"/>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CC9" i="7"/>
  <c r="G12" i="8" s="1"/>
  <c r="CB9" i="7"/>
  <c r="K12" i="8" s="1"/>
  <c r="CA9" i="7"/>
  <c r="E12" i="8" s="1"/>
  <c r="BZ9" i="7"/>
  <c r="I12" i="8" s="1"/>
  <c r="BY9" i="7"/>
  <c r="H12" i="8" s="1"/>
  <c r="BX9" i="7"/>
  <c r="BW9" i="7"/>
  <c r="BV9" i="7"/>
  <c r="BU9" i="7"/>
  <c r="BT9" i="7"/>
  <c r="BS9" i="7"/>
  <c r="BR9" i="7"/>
  <c r="BQ9" i="7"/>
  <c r="BP9" i="7"/>
  <c r="BO9" i="7"/>
  <c r="BN9" i="7"/>
  <c r="BM9" i="7"/>
  <c r="BL9" i="7"/>
  <c r="BK9" i="7"/>
  <c r="BJ9" i="7"/>
  <c r="BI9" i="7"/>
  <c r="BH9" i="7"/>
  <c r="BG9" i="7"/>
  <c r="BF9" i="7"/>
  <c r="BE9" i="7"/>
  <c r="BD9" i="7"/>
  <c r="BC9" i="7"/>
  <c r="BB9" i="7"/>
  <c r="BA9" i="7"/>
  <c r="AZ9" i="7"/>
  <c r="AY9" i="7"/>
  <c r="AX9" i="7"/>
  <c r="AW9" i="7"/>
  <c r="AV9" i="7"/>
  <c r="AU9" i="7"/>
  <c r="AT9" i="7"/>
  <c r="AS9" i="7"/>
  <c r="AR9" i="7"/>
  <c r="AQ9" i="7"/>
  <c r="AP9" i="7"/>
  <c r="AO9" i="7"/>
  <c r="AN9" i="7"/>
  <c r="AM9" i="7"/>
  <c r="AL9" i="7"/>
  <c r="AK9" i="7"/>
  <c r="AJ9" i="7"/>
  <c r="AI9" i="7"/>
  <c r="AH9" i="7"/>
  <c r="AG9" i="7"/>
  <c r="AF9" i="7"/>
  <c r="AE9" i="7"/>
  <c r="AD9" i="7"/>
  <c r="AC9" i="7"/>
  <c r="AB9" i="7"/>
  <c r="AA9" i="7"/>
  <c r="Z9" i="7"/>
  <c r="Y9" i="7"/>
  <c r="X9" i="7"/>
  <c r="W9" i="7"/>
  <c r="V9" i="7"/>
  <c r="U9" i="7"/>
  <c r="T9" i="7"/>
  <c r="S9" i="7"/>
  <c r="R9" i="7"/>
  <c r="Q9" i="7"/>
  <c r="P9" i="7"/>
  <c r="O9" i="7"/>
  <c r="N9" i="7"/>
  <c r="M9" i="7"/>
  <c r="L9" i="7"/>
  <c r="K9" i="7"/>
  <c r="J9" i="7"/>
  <c r="I9" i="7"/>
  <c r="H9" i="7"/>
  <c r="G9" i="7"/>
  <c r="F9" i="7"/>
  <c r="E9" i="7"/>
  <c r="D9" i="7"/>
  <c r="C9" i="7"/>
  <c r="B9" i="7"/>
  <c r="CC8" i="7"/>
  <c r="CB8" i="7"/>
  <c r="F11" i="8" s="1"/>
  <c r="CA8" i="7"/>
  <c r="J11" i="8" s="1"/>
  <c r="BZ8" i="7"/>
  <c r="I11" i="8" s="1"/>
  <c r="BY8" i="7"/>
  <c r="H11" i="8" s="1"/>
  <c r="BX8" i="7"/>
  <c r="BW8" i="7"/>
  <c r="BV8" i="7"/>
  <c r="BU8" i="7"/>
  <c r="BT8" i="7"/>
  <c r="BS8" i="7"/>
  <c r="BR8" i="7"/>
  <c r="BQ8" i="7"/>
  <c r="BP8" i="7"/>
  <c r="BO8" i="7"/>
  <c r="BN8" i="7"/>
  <c r="BM8" i="7"/>
  <c r="BL8" i="7"/>
  <c r="BK8" i="7"/>
  <c r="BJ8" i="7"/>
  <c r="BI8" i="7"/>
  <c r="BH8" i="7"/>
  <c r="BG8" i="7"/>
  <c r="BF8" i="7"/>
  <c r="BE8" i="7"/>
  <c r="BD8" i="7"/>
  <c r="BC8" i="7"/>
  <c r="BB8" i="7"/>
  <c r="BA8" i="7"/>
  <c r="AZ8" i="7"/>
  <c r="AY8" i="7"/>
  <c r="AX8" i="7"/>
  <c r="AW8" i="7"/>
  <c r="AV8" i="7"/>
  <c r="AU8" i="7"/>
  <c r="AT8" i="7"/>
  <c r="AS8" i="7"/>
  <c r="AR8" i="7"/>
  <c r="AQ8" i="7"/>
  <c r="AP8" i="7"/>
  <c r="AO8" i="7"/>
  <c r="AN8" i="7"/>
  <c r="AM8" i="7"/>
  <c r="AL8" i="7"/>
  <c r="AK8" i="7"/>
  <c r="AJ8" i="7"/>
  <c r="AI8" i="7"/>
  <c r="AH8" i="7"/>
  <c r="AG8" i="7"/>
  <c r="AF8" i="7"/>
  <c r="AE8" i="7"/>
  <c r="AD8" i="7"/>
  <c r="AC8" i="7"/>
  <c r="AB8" i="7"/>
  <c r="AA8" i="7"/>
  <c r="Z8" i="7"/>
  <c r="Y8" i="7"/>
  <c r="X8" i="7"/>
  <c r="W8" i="7"/>
  <c r="V8" i="7"/>
  <c r="U8" i="7"/>
  <c r="T8" i="7"/>
  <c r="S8" i="7"/>
  <c r="R8" i="7"/>
  <c r="Q8" i="7"/>
  <c r="P8" i="7"/>
  <c r="O8" i="7"/>
  <c r="N8" i="7"/>
  <c r="M8" i="7"/>
  <c r="L8" i="7"/>
  <c r="K8" i="7"/>
  <c r="J8" i="7"/>
  <c r="I8" i="7"/>
  <c r="H8" i="7"/>
  <c r="G8" i="7"/>
  <c r="F8" i="7"/>
  <c r="E8" i="7"/>
  <c r="D8" i="7"/>
  <c r="C8" i="7"/>
  <c r="B8"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C7" i="7"/>
  <c r="B7" i="7"/>
  <c r="CC6" i="7"/>
  <c r="L9" i="8" s="1"/>
  <c r="CB6" i="7"/>
  <c r="K9" i="8" s="1"/>
  <c r="CA6" i="7"/>
  <c r="J9" i="8" s="1"/>
  <c r="BZ6" i="7"/>
  <c r="I9" i="8" s="1"/>
  <c r="BY6" i="7"/>
  <c r="H9" i="8" s="1"/>
  <c r="BX6" i="7"/>
  <c r="BW6" i="7"/>
  <c r="BV6" i="7"/>
  <c r="BU6" i="7"/>
  <c r="BT6" i="7"/>
  <c r="BS6" i="7"/>
  <c r="BR6" i="7"/>
  <c r="BQ6" i="7"/>
  <c r="BP6" i="7"/>
  <c r="BO6" i="7"/>
  <c r="BN6" i="7"/>
  <c r="BM6" i="7"/>
  <c r="BL6" i="7"/>
  <c r="BK6" i="7"/>
  <c r="BJ6" i="7"/>
  <c r="BI6" i="7"/>
  <c r="BH6" i="7"/>
  <c r="BG6" i="7"/>
  <c r="BF6" i="7"/>
  <c r="BE6" i="7"/>
  <c r="BD6" i="7"/>
  <c r="BC6" i="7"/>
  <c r="BB6" i="7"/>
  <c r="BA6" i="7"/>
  <c r="AZ6" i="7"/>
  <c r="AY6" i="7"/>
  <c r="AX6" i="7"/>
  <c r="AW6" i="7"/>
  <c r="AV6" i="7"/>
  <c r="AU6" i="7"/>
  <c r="AT6" i="7"/>
  <c r="AS6" i="7"/>
  <c r="AR6" i="7"/>
  <c r="AQ6" i="7"/>
  <c r="AP6" i="7"/>
  <c r="AO6" i="7"/>
  <c r="AN6" i="7"/>
  <c r="AM6" i="7"/>
  <c r="AL6" i="7"/>
  <c r="AK6" i="7"/>
  <c r="AJ6" i="7"/>
  <c r="AI6" i="7"/>
  <c r="AH6" i="7"/>
  <c r="AG6" i="7"/>
  <c r="AF6" i="7"/>
  <c r="AE6" i="7"/>
  <c r="AD6" i="7"/>
  <c r="AC6" i="7"/>
  <c r="AB6" i="7"/>
  <c r="AA6" i="7"/>
  <c r="Z6" i="7"/>
  <c r="Y6" i="7"/>
  <c r="X6" i="7"/>
  <c r="W6" i="7"/>
  <c r="V6" i="7"/>
  <c r="U6" i="7"/>
  <c r="T6" i="7"/>
  <c r="S6" i="7"/>
  <c r="R6" i="7"/>
  <c r="Q6" i="7"/>
  <c r="P6" i="7"/>
  <c r="O6" i="7"/>
  <c r="N6" i="7"/>
  <c r="M6" i="7"/>
  <c r="L6" i="7"/>
  <c r="K6" i="7"/>
  <c r="J6" i="7"/>
  <c r="I6" i="7"/>
  <c r="H6" i="7"/>
  <c r="G6" i="7"/>
  <c r="F6" i="7"/>
  <c r="E6" i="7"/>
  <c r="D6" i="7"/>
  <c r="C6" i="7"/>
  <c r="B6" i="7"/>
  <c r="CC5" i="7"/>
  <c r="CB5" i="7"/>
  <c r="CA5" i="7"/>
  <c r="J8" i="8" s="1"/>
  <c r="BZ5" i="7"/>
  <c r="I8" i="8" s="1"/>
  <c r="BY5" i="7"/>
  <c r="C8" i="8" s="1"/>
  <c r="BX5" i="7"/>
  <c r="BW5" i="7"/>
  <c r="BV5" i="7"/>
  <c r="BU5" i="7"/>
  <c r="BT5"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C5" i="7"/>
  <c r="B5" i="7"/>
  <c r="BB4" i="7"/>
  <c r="BA4" i="7"/>
  <c r="AZ4" i="7"/>
  <c r="AY4" i="7"/>
  <c r="AX4" i="7"/>
  <c r="AW4" i="7"/>
  <c r="AV4" i="7"/>
  <c r="AU4" i="7"/>
  <c r="AT4" i="7"/>
  <c r="AS4" i="7"/>
  <c r="AR4" i="7"/>
  <c r="AQ4" i="7"/>
  <c r="AP4" i="7"/>
  <c r="AO4" i="7"/>
  <c r="AN4" i="7"/>
  <c r="AM4" i="7"/>
  <c r="AL4" i="7"/>
  <c r="AK4" i="7"/>
  <c r="AJ4" i="7"/>
  <c r="AI4" i="7"/>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D4" i="7"/>
  <c r="C4" i="7"/>
  <c r="B4" i="7"/>
  <c r="BB3" i="7"/>
  <c r="BA3" i="7"/>
  <c r="AZ3" i="7"/>
  <c r="AY3" i="7"/>
  <c r="AX3" i="7"/>
  <c r="AW3" i="7"/>
  <c r="AV3" i="7"/>
  <c r="AU3" i="7"/>
  <c r="AT3" i="7"/>
  <c r="AS3" i="7"/>
  <c r="AR3" i="7"/>
  <c r="AQ3" i="7"/>
  <c r="AP3" i="7"/>
  <c r="AO3" i="7"/>
  <c r="AN3" i="7"/>
  <c r="AM3" i="7"/>
  <c r="AL3" i="7"/>
  <c r="AK3" i="7"/>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F3" i="7"/>
  <c r="E3" i="7"/>
  <c r="D3" i="7"/>
  <c r="C3" i="7"/>
  <c r="B3" i="7"/>
  <c r="B3" i="3"/>
  <c r="C3" i="3"/>
  <c r="D3" i="3"/>
  <c r="E3" i="3"/>
  <c r="F3" i="3"/>
  <c r="G3" i="3"/>
  <c r="H3" i="3"/>
  <c r="I3" i="3"/>
  <c r="J3" i="3"/>
  <c r="K3" i="3"/>
  <c r="L3" i="3"/>
  <c r="M3" i="3"/>
  <c r="N3" i="3"/>
  <c r="O3" i="3"/>
  <c r="P3" i="3"/>
  <c r="Q3" i="3"/>
  <c r="R3" i="3"/>
  <c r="S3" i="3"/>
  <c r="T3" i="3"/>
  <c r="U3" i="3"/>
  <c r="V3" i="3"/>
  <c r="W3" i="3"/>
  <c r="X3" i="3"/>
  <c r="Y3" i="3"/>
  <c r="Z3" i="3"/>
  <c r="AA3" i="3"/>
  <c r="AB3" i="3"/>
  <c r="AC3" i="3"/>
  <c r="AD3" i="3"/>
  <c r="AE3" i="3"/>
  <c r="AF3" i="3"/>
  <c r="B4" i="3"/>
  <c r="C4" i="3"/>
  <c r="D4" i="3"/>
  <c r="E4" i="3"/>
  <c r="F4" i="3"/>
  <c r="G4" i="3"/>
  <c r="H4" i="3"/>
  <c r="I4" i="3"/>
  <c r="J4" i="3"/>
  <c r="K4" i="3"/>
  <c r="L4" i="3"/>
  <c r="M4" i="3"/>
  <c r="N4" i="3"/>
  <c r="O4" i="3"/>
  <c r="P4" i="3"/>
  <c r="Q4" i="3"/>
  <c r="R4" i="3"/>
  <c r="S4" i="3"/>
  <c r="T4" i="3"/>
  <c r="U4" i="3"/>
  <c r="V4" i="3"/>
  <c r="W4" i="3"/>
  <c r="X4" i="3"/>
  <c r="Y4" i="3"/>
  <c r="Z4" i="3"/>
  <c r="AA4" i="3"/>
  <c r="AB4" i="3"/>
  <c r="AC4" i="3"/>
  <c r="AD4" i="3"/>
  <c r="AE4" i="3"/>
  <c r="AF4" i="3"/>
  <c r="B6"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B7" i="3"/>
  <c r="C7" i="3"/>
  <c r="D7" i="3"/>
  <c r="E7" i="3"/>
  <c r="F7" i="3"/>
  <c r="G7" i="3"/>
  <c r="H7" i="3"/>
  <c r="I7" i="3"/>
  <c r="J7" i="3"/>
  <c r="K7" i="3"/>
  <c r="L7" i="3"/>
  <c r="M7" i="3"/>
  <c r="N7" i="3"/>
  <c r="O7" i="3"/>
  <c r="P7" i="3"/>
  <c r="Q7" i="3"/>
  <c r="R7" i="3"/>
  <c r="S7" i="3"/>
  <c r="T7" i="3"/>
  <c r="U7" i="3"/>
  <c r="V7" i="3"/>
  <c r="W7" i="3"/>
  <c r="X7" i="3"/>
  <c r="Y7" i="3"/>
  <c r="Z7" i="3"/>
  <c r="AA7" i="3"/>
  <c r="AB7" i="3"/>
  <c r="AC7" i="3"/>
  <c r="AD7" i="3"/>
  <c r="AE7" i="3"/>
  <c r="AF7" i="3"/>
  <c r="B8"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B9" i="3"/>
  <c r="C9" i="3"/>
  <c r="D9" i="3"/>
  <c r="E9" i="3"/>
  <c r="F9" i="3"/>
  <c r="G9" i="3"/>
  <c r="H9" i="3"/>
  <c r="I9" i="3"/>
  <c r="J9" i="3"/>
  <c r="K9" i="3"/>
  <c r="L9" i="3"/>
  <c r="M9" i="3"/>
  <c r="N9" i="3"/>
  <c r="O9" i="3"/>
  <c r="P9" i="3"/>
  <c r="Q9" i="3"/>
  <c r="R9" i="3"/>
  <c r="S9" i="3"/>
  <c r="T9" i="3"/>
  <c r="U9" i="3"/>
  <c r="V9" i="3"/>
  <c r="W9" i="3"/>
  <c r="X9" i="3"/>
  <c r="Y9" i="3"/>
  <c r="Z9" i="3"/>
  <c r="AA9" i="3"/>
  <c r="AB9" i="3"/>
  <c r="AC9" i="3"/>
  <c r="AD9" i="3"/>
  <c r="AE9" i="3"/>
  <c r="AF9" i="3"/>
  <c r="B10" i="3"/>
  <c r="C10"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B11"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B12" i="3"/>
  <c r="C12"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B13" i="3"/>
  <c r="C13"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B14" i="3"/>
  <c r="C14"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B15" i="3"/>
  <c r="C15"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B16" i="3"/>
  <c r="C16"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B17" i="3"/>
  <c r="C17"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B18" i="3"/>
  <c r="C18"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B19" i="3"/>
  <c r="C19"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B20" i="3"/>
  <c r="C20"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B26"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B27" i="3"/>
  <c r="C27"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B28" i="3"/>
  <c r="C28"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B29" i="3"/>
  <c r="C29"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B30" i="3"/>
  <c r="C30"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B31" i="3"/>
  <c r="C31"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B32" i="3"/>
  <c r="C32"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B33" i="3"/>
  <c r="C33"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B34" i="3"/>
  <c r="C34"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B35" i="3"/>
  <c r="C35"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B36" i="3"/>
  <c r="C36"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B37" i="3"/>
  <c r="C37"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B39" i="3"/>
  <c r="C39"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B40" i="3"/>
  <c r="C40"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B41" i="3"/>
  <c r="C41" i="3"/>
  <c r="D41"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B42" i="3"/>
  <c r="C42"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B43" i="3"/>
  <c r="C43" i="3"/>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B44" i="3"/>
  <c r="C44"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B45" i="3"/>
  <c r="C45"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B46" i="3"/>
  <c r="C46"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B47" i="3"/>
  <c r="C47"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B48" i="3"/>
  <c r="C48"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B49" i="3"/>
  <c r="C49"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B50" i="3"/>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B51"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B53" i="3"/>
  <c r="C53"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B54" i="3"/>
  <c r="C54"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B55" i="3"/>
  <c r="C55"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B56" i="3"/>
  <c r="C56"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B57" i="3"/>
  <c r="C57"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B58" i="3"/>
  <c r="C58"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B59" i="3"/>
  <c r="C59"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B60" i="3"/>
  <c r="C60"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B61" i="3"/>
  <c r="C61"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B62" i="3"/>
  <c r="C62"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3" i="3"/>
  <c r="AH3" i="3"/>
  <c r="AI3" i="3"/>
  <c r="AG4" i="3"/>
  <c r="AH4" i="3"/>
  <c r="AI4" i="3"/>
  <c r="AG6" i="3"/>
  <c r="AH6" i="3"/>
  <c r="AI6" i="3"/>
  <c r="AG7" i="3"/>
  <c r="AH7" i="3"/>
  <c r="AI7" i="3"/>
  <c r="AG8" i="3"/>
  <c r="AH8" i="3"/>
  <c r="AI8" i="3"/>
  <c r="AG9" i="3"/>
  <c r="AH9" i="3"/>
  <c r="AI9" i="3"/>
  <c r="AG10" i="3"/>
  <c r="AH10" i="3"/>
  <c r="AI10" i="3"/>
  <c r="AG11" i="3"/>
  <c r="AH11" i="3"/>
  <c r="AI11" i="3"/>
  <c r="AG12" i="3"/>
  <c r="AH12" i="3"/>
  <c r="AI12" i="3"/>
  <c r="AG13" i="3"/>
  <c r="AH13" i="3"/>
  <c r="AI13" i="3"/>
  <c r="AG14" i="3"/>
  <c r="AH14" i="3"/>
  <c r="AI14" i="3"/>
  <c r="AG15" i="3"/>
  <c r="AH15" i="3"/>
  <c r="AI15" i="3"/>
  <c r="AG16" i="3"/>
  <c r="AH16" i="3"/>
  <c r="AI16" i="3"/>
  <c r="AG17" i="3"/>
  <c r="AH17" i="3"/>
  <c r="AI17" i="3"/>
  <c r="AG18" i="3"/>
  <c r="AH18" i="3"/>
  <c r="AI18" i="3"/>
  <c r="AG19" i="3"/>
  <c r="AH19" i="3"/>
  <c r="AI19" i="3"/>
  <c r="AG20" i="3"/>
  <c r="AH20" i="3"/>
  <c r="AI20" i="3"/>
  <c r="AG21" i="3"/>
  <c r="AH21" i="3"/>
  <c r="AI21" i="3"/>
  <c r="AG22" i="3"/>
  <c r="AH22" i="3"/>
  <c r="AI22" i="3"/>
  <c r="AG24" i="3"/>
  <c r="AH24" i="3"/>
  <c r="AI24" i="3"/>
  <c r="AG25" i="3"/>
  <c r="AH25" i="3"/>
  <c r="AI25" i="3"/>
  <c r="AG26" i="3"/>
  <c r="AH26" i="3"/>
  <c r="AI26" i="3"/>
  <c r="AG27" i="3"/>
  <c r="AH27" i="3"/>
  <c r="AI27" i="3"/>
  <c r="AG28" i="3"/>
  <c r="AH28" i="3"/>
  <c r="AI28" i="3"/>
  <c r="AG29" i="3"/>
  <c r="AH29" i="3"/>
  <c r="AI29" i="3"/>
  <c r="AG30" i="3"/>
  <c r="AH30" i="3"/>
  <c r="AI30" i="3"/>
  <c r="AG31" i="3"/>
  <c r="AH31" i="3"/>
  <c r="AI31" i="3"/>
  <c r="AG32" i="3"/>
  <c r="AH32" i="3"/>
  <c r="AI32" i="3"/>
  <c r="AG33" i="3"/>
  <c r="AH33" i="3"/>
  <c r="AI33" i="3"/>
  <c r="AG34" i="3"/>
  <c r="AH34" i="3"/>
  <c r="AI34" i="3"/>
  <c r="AG35" i="3"/>
  <c r="AH35" i="3"/>
  <c r="AI35" i="3"/>
  <c r="AG36" i="3"/>
  <c r="AH36" i="3"/>
  <c r="AI36" i="3"/>
  <c r="AG37" i="3"/>
  <c r="AH37" i="3"/>
  <c r="AI37" i="3"/>
  <c r="AG39" i="3"/>
  <c r="AH39" i="3"/>
  <c r="AI39" i="3"/>
  <c r="AG40" i="3"/>
  <c r="AH40" i="3"/>
  <c r="AI40" i="3"/>
  <c r="AG41" i="3"/>
  <c r="AH41" i="3"/>
  <c r="AI41" i="3"/>
  <c r="AG42" i="3"/>
  <c r="AH42" i="3"/>
  <c r="AI42" i="3"/>
  <c r="AG43" i="3"/>
  <c r="AH43" i="3"/>
  <c r="AI43" i="3"/>
  <c r="AG44" i="3"/>
  <c r="AH44" i="3"/>
  <c r="AI44" i="3"/>
  <c r="AG45" i="3"/>
  <c r="AH45" i="3"/>
  <c r="AI45" i="3"/>
  <c r="AG46" i="3"/>
  <c r="AH46" i="3"/>
  <c r="AI46" i="3"/>
  <c r="AG47" i="3"/>
  <c r="AH47" i="3"/>
  <c r="AI47" i="3"/>
  <c r="AG48" i="3"/>
  <c r="AH48" i="3"/>
  <c r="AI48" i="3"/>
  <c r="AG49" i="3"/>
  <c r="AH49" i="3"/>
  <c r="AI49" i="3"/>
  <c r="AG50" i="3"/>
  <c r="AH50" i="3"/>
  <c r="AI50" i="3"/>
  <c r="AG51" i="3"/>
  <c r="AH51" i="3"/>
  <c r="AI51" i="3"/>
  <c r="AG53" i="3"/>
  <c r="AH53" i="3"/>
  <c r="AI53" i="3"/>
  <c r="AG54" i="3"/>
  <c r="AH54" i="3"/>
  <c r="AI54" i="3"/>
  <c r="AG55" i="3"/>
  <c r="AH55" i="3"/>
  <c r="AI55" i="3"/>
  <c r="AG56" i="3"/>
  <c r="AH56" i="3"/>
  <c r="AI56" i="3"/>
  <c r="AG57" i="3"/>
  <c r="AH57" i="3"/>
  <c r="AI57" i="3"/>
  <c r="AG58" i="3"/>
  <c r="AH58" i="3"/>
  <c r="AI58" i="3"/>
  <c r="AG59" i="3"/>
  <c r="AH59" i="3"/>
  <c r="AI59" i="3"/>
  <c r="AG60" i="3"/>
  <c r="AH60" i="3"/>
  <c r="AI60" i="3"/>
  <c r="AG61" i="3"/>
  <c r="AH61" i="3"/>
  <c r="AI61" i="3"/>
  <c r="AG62" i="3"/>
  <c r="AH62" i="3"/>
  <c r="AI62" i="3"/>
  <c r="AJ3" i="3"/>
  <c r="AK3" i="3"/>
  <c r="AJ4" i="3"/>
  <c r="AK4" i="3"/>
  <c r="AJ6" i="3"/>
  <c r="AK6" i="3"/>
  <c r="AJ7" i="3"/>
  <c r="AK7" i="3"/>
  <c r="AJ8" i="3"/>
  <c r="AK8" i="3"/>
  <c r="AJ9" i="3"/>
  <c r="AK9" i="3"/>
  <c r="AJ10" i="3"/>
  <c r="AK10" i="3"/>
  <c r="AJ11" i="3"/>
  <c r="AK11" i="3"/>
  <c r="AJ12" i="3"/>
  <c r="AK12" i="3"/>
  <c r="AJ13" i="3"/>
  <c r="AK13" i="3"/>
  <c r="AJ14" i="3"/>
  <c r="AK14" i="3"/>
  <c r="AJ15" i="3"/>
  <c r="AK15" i="3"/>
  <c r="AJ16" i="3"/>
  <c r="AK16" i="3"/>
  <c r="AJ17" i="3"/>
  <c r="AK17" i="3"/>
  <c r="AJ18" i="3"/>
  <c r="AK18" i="3"/>
  <c r="AJ19" i="3"/>
  <c r="AK19" i="3"/>
  <c r="AJ20" i="3"/>
  <c r="AK20" i="3"/>
  <c r="AJ21" i="3"/>
  <c r="AK21" i="3"/>
  <c r="AJ22" i="3"/>
  <c r="AK22" i="3"/>
  <c r="AJ24" i="3"/>
  <c r="AK24" i="3"/>
  <c r="AJ25" i="3"/>
  <c r="AK25" i="3"/>
  <c r="AJ26" i="3"/>
  <c r="AK26" i="3"/>
  <c r="AJ27" i="3"/>
  <c r="AK27" i="3"/>
  <c r="AJ28" i="3"/>
  <c r="AK28" i="3"/>
  <c r="AJ29" i="3"/>
  <c r="AK29" i="3"/>
  <c r="AJ30" i="3"/>
  <c r="AK30" i="3"/>
  <c r="AJ31" i="3"/>
  <c r="AK31" i="3"/>
  <c r="AJ32" i="3"/>
  <c r="AK32" i="3"/>
  <c r="AJ33" i="3"/>
  <c r="AK33" i="3"/>
  <c r="AJ34" i="3"/>
  <c r="AK34" i="3"/>
  <c r="AJ35" i="3"/>
  <c r="AK35" i="3"/>
  <c r="AJ36" i="3"/>
  <c r="AK36" i="3"/>
  <c r="AJ37" i="3"/>
  <c r="AK37" i="3"/>
  <c r="AJ39" i="3"/>
  <c r="AK39" i="3"/>
  <c r="AJ40" i="3"/>
  <c r="AK40" i="3"/>
  <c r="AJ41" i="3"/>
  <c r="AK41" i="3"/>
  <c r="AJ42" i="3"/>
  <c r="AK42" i="3"/>
  <c r="AJ43" i="3"/>
  <c r="AK43" i="3"/>
  <c r="AJ44" i="3"/>
  <c r="AK44" i="3"/>
  <c r="AJ45" i="3"/>
  <c r="AK45" i="3"/>
  <c r="AJ46" i="3"/>
  <c r="AK46" i="3"/>
  <c r="AJ47" i="3"/>
  <c r="AK47" i="3"/>
  <c r="AJ48" i="3"/>
  <c r="AK48" i="3"/>
  <c r="AJ49" i="3"/>
  <c r="AK49" i="3"/>
  <c r="AJ50" i="3"/>
  <c r="AK50" i="3"/>
  <c r="AJ51" i="3"/>
  <c r="AK51" i="3"/>
  <c r="AJ53" i="3"/>
  <c r="AK53" i="3"/>
  <c r="AJ54" i="3"/>
  <c r="AK54" i="3"/>
  <c r="AJ55" i="3"/>
  <c r="AK55" i="3"/>
  <c r="AJ56" i="3"/>
  <c r="AK56" i="3"/>
  <c r="AJ57" i="3"/>
  <c r="AK57" i="3"/>
  <c r="AJ58" i="3"/>
  <c r="AK58" i="3"/>
  <c r="AJ59" i="3"/>
  <c r="AK59" i="3"/>
  <c r="AJ60" i="3"/>
  <c r="AK60" i="3"/>
  <c r="AJ61" i="3"/>
  <c r="AK61" i="3"/>
  <c r="AJ62" i="3"/>
  <c r="AK6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B2" i="3"/>
  <c r="AL62" i="3"/>
  <c r="F69" i="13" s="1"/>
  <c r="AL61" i="3"/>
  <c r="AL60" i="3"/>
  <c r="AL59" i="3"/>
  <c r="F66" i="13" s="1"/>
  <c r="AL58" i="3"/>
  <c r="AL57" i="3"/>
  <c r="AL56" i="3"/>
  <c r="AL55" i="3"/>
  <c r="AL54" i="3"/>
  <c r="AL53" i="3"/>
  <c r="AL51" i="3"/>
  <c r="AL50" i="3"/>
  <c r="F57" i="13" s="1"/>
  <c r="AL49" i="3"/>
  <c r="AL48" i="3"/>
  <c r="AL47" i="3"/>
  <c r="AL46" i="3"/>
  <c r="AL45" i="3"/>
  <c r="AL44" i="3"/>
  <c r="AL43" i="3"/>
  <c r="AL42" i="3"/>
  <c r="AL41" i="3"/>
  <c r="AL40" i="3"/>
  <c r="AL39" i="3"/>
  <c r="AL37" i="3"/>
  <c r="AL36" i="3"/>
  <c r="AL35" i="3"/>
  <c r="AL34" i="3"/>
  <c r="AL33" i="3"/>
  <c r="AL32" i="3"/>
  <c r="AL31" i="3"/>
  <c r="AL30" i="3"/>
  <c r="AL29" i="3"/>
  <c r="AL28" i="3"/>
  <c r="AL27" i="3"/>
  <c r="AL26" i="3"/>
  <c r="AL25" i="3"/>
  <c r="AL24" i="3"/>
  <c r="AL22" i="3"/>
  <c r="P29" i="13" s="1"/>
  <c r="AL21" i="3"/>
  <c r="AL20" i="3"/>
  <c r="AL19" i="3"/>
  <c r="AL18" i="3"/>
  <c r="AL17" i="3"/>
  <c r="AL16" i="3"/>
  <c r="AL15" i="3"/>
  <c r="AL14" i="3"/>
  <c r="P21" i="13" s="1"/>
  <c r="AL13" i="3"/>
  <c r="AL12" i="3"/>
  <c r="AL11" i="3"/>
  <c r="AL10" i="3"/>
  <c r="AL9" i="3"/>
  <c r="AL8" i="3"/>
  <c r="AL7" i="3"/>
  <c r="AL6" i="3"/>
  <c r="AL4" i="3"/>
  <c r="AL3" i="3"/>
  <c r="AM62" i="3"/>
  <c r="G69" i="13" s="1"/>
  <c r="AM61" i="3"/>
  <c r="AM60" i="3"/>
  <c r="AM59" i="3"/>
  <c r="AM58" i="3"/>
  <c r="AM57" i="3"/>
  <c r="AM56" i="3"/>
  <c r="AM55" i="3"/>
  <c r="AM54" i="3"/>
  <c r="AM53" i="3"/>
  <c r="AM51" i="3"/>
  <c r="AM50" i="3"/>
  <c r="AM49" i="3"/>
  <c r="AM48" i="3"/>
  <c r="AM47" i="3"/>
  <c r="AM46" i="3"/>
  <c r="AM45" i="3"/>
  <c r="AM44" i="3"/>
  <c r="AM43" i="3"/>
  <c r="AM42" i="3"/>
  <c r="AM41" i="3"/>
  <c r="AM40" i="3"/>
  <c r="AM39" i="3"/>
  <c r="AM37" i="3"/>
  <c r="AM36" i="3"/>
  <c r="AM35" i="3"/>
  <c r="AM34" i="3"/>
  <c r="AM33" i="3"/>
  <c r="AM32" i="3"/>
  <c r="AM31" i="3"/>
  <c r="Q38" i="13" s="1"/>
  <c r="AM30" i="3"/>
  <c r="AM29" i="3"/>
  <c r="AM28" i="3"/>
  <c r="AM27" i="3"/>
  <c r="AM26" i="3"/>
  <c r="AM25" i="3"/>
  <c r="AM24" i="3"/>
  <c r="AM22" i="3"/>
  <c r="Q29" i="13" s="1"/>
  <c r="AM21" i="3"/>
  <c r="AM20" i="3"/>
  <c r="AM19" i="3"/>
  <c r="AM18" i="3"/>
  <c r="AM17" i="3"/>
  <c r="AM16" i="3"/>
  <c r="AM15" i="3"/>
  <c r="AM14" i="3"/>
  <c r="AM13" i="3"/>
  <c r="AM12" i="3"/>
  <c r="AM11" i="3"/>
  <c r="AM10" i="3"/>
  <c r="AM9" i="3"/>
  <c r="AM8" i="3"/>
  <c r="AM7" i="3"/>
  <c r="AM6" i="3"/>
  <c r="AM4" i="3"/>
  <c r="AM3" i="3"/>
  <c r="EA64" i="2"/>
  <c r="EA63" i="2"/>
  <c r="EA62" i="2"/>
  <c r="EA61" i="2"/>
  <c r="EA60" i="2"/>
  <c r="EA59" i="2"/>
  <c r="EA58" i="2"/>
  <c r="EA57" i="2"/>
  <c r="EA56" i="2"/>
  <c r="EA55" i="2"/>
  <c r="EA53" i="2"/>
  <c r="EA52" i="2"/>
  <c r="EA51" i="2"/>
  <c r="EA50" i="2"/>
  <c r="EA49" i="2"/>
  <c r="EA48" i="2"/>
  <c r="EA47" i="2"/>
  <c r="EA46" i="2"/>
  <c r="EA45" i="2"/>
  <c r="EA44" i="2"/>
  <c r="EA43" i="2"/>
  <c r="EA42" i="2"/>
  <c r="EA41" i="2"/>
  <c r="EA39" i="2"/>
  <c r="EA38" i="2"/>
  <c r="EA37" i="2"/>
  <c r="EA36" i="2"/>
  <c r="EA35" i="2"/>
  <c r="EA34" i="2"/>
  <c r="EA33" i="2"/>
  <c r="EA32" i="2"/>
  <c r="EA31" i="2"/>
  <c r="EA30" i="2"/>
  <c r="EA29" i="2"/>
  <c r="EA28" i="2"/>
  <c r="EA27" i="2"/>
  <c r="EA26" i="2"/>
  <c r="EA24" i="2"/>
  <c r="EA23" i="2"/>
  <c r="EA22" i="2"/>
  <c r="EA21" i="2"/>
  <c r="EA20" i="2"/>
  <c r="EA19" i="2"/>
  <c r="EA18" i="2"/>
  <c r="EA17" i="2"/>
  <c r="EA16" i="2"/>
  <c r="EA15" i="2"/>
  <c r="EA14" i="2"/>
  <c r="EA13" i="2"/>
  <c r="EA12" i="2"/>
  <c r="EA11" i="2"/>
  <c r="EA10" i="2"/>
  <c r="EA9" i="2"/>
  <c r="EA8" i="2"/>
  <c r="EA6" i="2"/>
  <c r="EA5" i="2"/>
  <c r="DZ64" i="2"/>
  <c r="DZ63" i="2"/>
  <c r="DZ62" i="2"/>
  <c r="DZ61" i="2"/>
  <c r="DZ60" i="2"/>
  <c r="DZ59" i="2"/>
  <c r="DZ58" i="2"/>
  <c r="DZ57" i="2"/>
  <c r="DZ56" i="2"/>
  <c r="DZ55" i="2"/>
  <c r="DZ53" i="2"/>
  <c r="DZ52" i="2"/>
  <c r="DZ51" i="2"/>
  <c r="DZ50" i="2"/>
  <c r="DZ49" i="2"/>
  <c r="DZ48" i="2"/>
  <c r="DZ47" i="2"/>
  <c r="DZ46" i="2"/>
  <c r="DZ45" i="2"/>
  <c r="DZ44" i="2"/>
  <c r="DZ43" i="2"/>
  <c r="DZ42" i="2"/>
  <c r="DZ41" i="2"/>
  <c r="DZ39" i="2"/>
  <c r="DZ38" i="2"/>
  <c r="DZ37" i="2"/>
  <c r="DZ36" i="2"/>
  <c r="DZ35" i="2"/>
  <c r="DZ34" i="2"/>
  <c r="DZ33" i="2"/>
  <c r="DZ32" i="2"/>
  <c r="DZ31" i="2"/>
  <c r="DZ30" i="2"/>
  <c r="DZ29" i="2"/>
  <c r="DZ28" i="2"/>
  <c r="DZ27" i="2"/>
  <c r="DZ26" i="2"/>
  <c r="DZ24" i="2"/>
  <c r="DZ23" i="2"/>
  <c r="DZ22" i="2"/>
  <c r="DZ21" i="2"/>
  <c r="DZ20" i="2"/>
  <c r="DZ19" i="2"/>
  <c r="DZ18" i="2"/>
  <c r="DZ17" i="2"/>
  <c r="DZ16" i="2"/>
  <c r="DZ15" i="2"/>
  <c r="DZ14" i="2"/>
  <c r="DZ13" i="2"/>
  <c r="DZ12" i="2"/>
  <c r="DZ11" i="2"/>
  <c r="DZ10" i="2"/>
  <c r="DZ9" i="2"/>
  <c r="DZ8" i="2"/>
  <c r="DZ6" i="2"/>
  <c r="DZ5" i="2"/>
  <c r="DY64" i="2"/>
  <c r="DY63" i="2"/>
  <c r="DY62" i="2"/>
  <c r="DY61" i="2"/>
  <c r="DY60" i="2"/>
  <c r="DY59" i="2"/>
  <c r="DY58" i="2"/>
  <c r="DY57" i="2"/>
  <c r="DY56" i="2"/>
  <c r="DY55" i="2"/>
  <c r="DY53" i="2"/>
  <c r="DY52" i="2"/>
  <c r="DY51" i="2"/>
  <c r="DY50" i="2"/>
  <c r="DY49" i="2"/>
  <c r="DY48" i="2"/>
  <c r="DY47" i="2"/>
  <c r="DY46" i="2"/>
  <c r="DY45" i="2"/>
  <c r="DY44" i="2"/>
  <c r="DY43" i="2"/>
  <c r="DY42" i="2"/>
  <c r="DY41" i="2"/>
  <c r="DY39" i="2"/>
  <c r="DY38" i="2"/>
  <c r="DY37" i="2"/>
  <c r="DY36" i="2"/>
  <c r="DY35" i="2"/>
  <c r="DY34" i="2"/>
  <c r="DY33" i="2"/>
  <c r="DY32" i="2"/>
  <c r="DY31" i="2"/>
  <c r="DY30" i="2"/>
  <c r="DY29" i="2"/>
  <c r="DY28" i="2"/>
  <c r="DY27" i="2"/>
  <c r="DY26" i="2"/>
  <c r="DY24" i="2"/>
  <c r="DY23" i="2"/>
  <c r="DY22" i="2"/>
  <c r="DY21" i="2"/>
  <c r="DY20" i="2"/>
  <c r="DY19" i="2"/>
  <c r="DY18" i="2"/>
  <c r="DY17" i="2"/>
  <c r="DY16" i="2"/>
  <c r="DY15" i="2"/>
  <c r="DY14" i="2"/>
  <c r="DY13" i="2"/>
  <c r="DY12" i="2"/>
  <c r="DY11" i="2"/>
  <c r="DY10" i="2"/>
  <c r="DY9" i="2"/>
  <c r="DY8" i="2"/>
  <c r="DY6" i="2"/>
  <c r="DY5" i="2"/>
  <c r="DX64" i="2"/>
  <c r="DW64" i="2"/>
  <c r="DV64" i="2"/>
  <c r="DX63" i="2"/>
  <c r="DW63" i="2"/>
  <c r="DV63" i="2"/>
  <c r="DX62" i="2"/>
  <c r="DW62" i="2"/>
  <c r="DV62" i="2"/>
  <c r="DX61" i="2"/>
  <c r="DW61" i="2"/>
  <c r="DV61" i="2"/>
  <c r="DX60" i="2"/>
  <c r="DW60" i="2"/>
  <c r="DV60" i="2"/>
  <c r="DX59" i="2"/>
  <c r="DW59" i="2"/>
  <c r="DV59" i="2"/>
  <c r="DX58" i="2"/>
  <c r="DW58" i="2"/>
  <c r="DV58" i="2"/>
  <c r="DX57" i="2"/>
  <c r="DW57" i="2"/>
  <c r="DV57" i="2"/>
  <c r="DX56" i="2"/>
  <c r="DW56" i="2"/>
  <c r="DV56" i="2"/>
  <c r="DX55" i="2"/>
  <c r="DW55" i="2"/>
  <c r="DV55" i="2"/>
  <c r="DX53" i="2"/>
  <c r="DW53" i="2"/>
  <c r="DV53" i="2"/>
  <c r="DX52" i="2"/>
  <c r="DW52" i="2"/>
  <c r="DV52" i="2"/>
  <c r="DX51" i="2"/>
  <c r="DW51" i="2"/>
  <c r="DV51" i="2"/>
  <c r="DX50" i="2"/>
  <c r="DW50" i="2"/>
  <c r="DV50" i="2"/>
  <c r="DX49" i="2"/>
  <c r="DW49" i="2"/>
  <c r="DV49" i="2"/>
  <c r="DX48" i="2"/>
  <c r="DW48" i="2"/>
  <c r="DV48" i="2"/>
  <c r="DX47" i="2"/>
  <c r="DW47" i="2"/>
  <c r="DV47" i="2"/>
  <c r="DX46" i="2"/>
  <c r="DW46" i="2"/>
  <c r="DV46" i="2"/>
  <c r="DX45" i="2"/>
  <c r="DW45" i="2"/>
  <c r="DV45" i="2"/>
  <c r="DX44" i="2"/>
  <c r="DW44" i="2"/>
  <c r="DV44" i="2"/>
  <c r="DX43" i="2"/>
  <c r="DW43" i="2"/>
  <c r="DV43" i="2"/>
  <c r="DX42" i="2"/>
  <c r="DW42" i="2"/>
  <c r="DV42" i="2"/>
  <c r="DX41" i="2"/>
  <c r="DW41" i="2"/>
  <c r="DV41" i="2"/>
  <c r="DX39" i="2"/>
  <c r="DW39" i="2"/>
  <c r="DV39" i="2"/>
  <c r="DX38" i="2"/>
  <c r="DW38" i="2"/>
  <c r="DV38" i="2"/>
  <c r="DX37" i="2"/>
  <c r="DW37" i="2"/>
  <c r="DV37" i="2"/>
  <c r="DX36" i="2"/>
  <c r="DW36" i="2"/>
  <c r="DV36" i="2"/>
  <c r="DX35" i="2"/>
  <c r="DW35" i="2"/>
  <c r="DV35" i="2"/>
  <c r="DX34" i="2"/>
  <c r="DW34" i="2"/>
  <c r="DV34" i="2"/>
  <c r="DX33" i="2"/>
  <c r="DW33" i="2"/>
  <c r="DV33" i="2"/>
  <c r="DX32" i="2"/>
  <c r="DW32" i="2"/>
  <c r="DV32" i="2"/>
  <c r="DX31" i="2"/>
  <c r="DW31" i="2"/>
  <c r="DV31" i="2"/>
  <c r="DX30" i="2"/>
  <c r="DW30" i="2"/>
  <c r="DV30" i="2"/>
  <c r="DX29" i="2"/>
  <c r="DW29" i="2"/>
  <c r="DV29" i="2"/>
  <c r="DX28" i="2"/>
  <c r="DW28" i="2"/>
  <c r="DV28" i="2"/>
  <c r="DX27" i="2"/>
  <c r="DW27" i="2"/>
  <c r="DV27" i="2"/>
  <c r="DX26" i="2"/>
  <c r="DW26" i="2"/>
  <c r="DV26" i="2"/>
  <c r="DX24" i="2"/>
  <c r="DW24" i="2"/>
  <c r="DV24" i="2"/>
  <c r="DX23" i="2"/>
  <c r="DV23" i="2"/>
  <c r="DU23" i="2"/>
  <c r="DT23" i="2"/>
  <c r="DS23" i="2"/>
  <c r="DR23" i="2"/>
  <c r="DQ23" i="2"/>
  <c r="DP23" i="2"/>
  <c r="DO23" i="2"/>
  <c r="DN23" i="2"/>
  <c r="DM23" i="2"/>
  <c r="DL23" i="2"/>
  <c r="DK23" i="2"/>
  <c r="DJ23" i="2"/>
  <c r="DI23" i="2"/>
  <c r="DH23" i="2"/>
  <c r="DG23" i="2"/>
  <c r="DF23" i="2"/>
  <c r="DE23" i="2"/>
  <c r="DD23" i="2"/>
  <c r="DC23" i="2"/>
  <c r="DB23" i="2"/>
  <c r="DX22" i="2"/>
  <c r="DW22" i="2"/>
  <c r="DV22" i="2"/>
  <c r="DU22" i="2"/>
  <c r="DT22" i="2"/>
  <c r="DS22" i="2"/>
  <c r="DR22" i="2"/>
  <c r="DQ22" i="2"/>
  <c r="DP22" i="2"/>
  <c r="DO22" i="2"/>
  <c r="DN22" i="2"/>
  <c r="DM22" i="2"/>
  <c r="DL22" i="2"/>
  <c r="DK22" i="2"/>
  <c r="DJ22" i="2"/>
  <c r="DI22" i="2"/>
  <c r="DH22" i="2"/>
  <c r="DG22" i="2"/>
  <c r="DF22" i="2"/>
  <c r="DE22" i="2"/>
  <c r="DD22" i="2"/>
  <c r="DC22" i="2"/>
  <c r="DB22" i="2"/>
  <c r="DX21" i="2"/>
  <c r="DW21" i="2"/>
  <c r="DV21" i="2"/>
  <c r="DU21" i="2"/>
  <c r="DT21" i="2"/>
  <c r="DS21" i="2"/>
  <c r="DR21" i="2"/>
  <c r="DQ21" i="2"/>
  <c r="DP21" i="2"/>
  <c r="DO21" i="2"/>
  <c r="DN21" i="2"/>
  <c r="DM21" i="2"/>
  <c r="DL21" i="2"/>
  <c r="DK21" i="2"/>
  <c r="DJ21" i="2"/>
  <c r="DI21" i="2"/>
  <c r="DH21" i="2"/>
  <c r="DG21" i="2"/>
  <c r="DF21" i="2"/>
  <c r="DE21" i="2"/>
  <c r="DD21" i="2"/>
  <c r="DC21" i="2"/>
  <c r="DB21" i="2"/>
  <c r="DX20" i="2"/>
  <c r="DU20" i="2"/>
  <c r="DT20" i="2"/>
  <c r="DS20" i="2"/>
  <c r="DR20" i="2"/>
  <c r="DQ20" i="2"/>
  <c r="DP20" i="2"/>
  <c r="DO20" i="2"/>
  <c r="DN20" i="2"/>
  <c r="DM20" i="2"/>
  <c r="DL20" i="2"/>
  <c r="DK20" i="2"/>
  <c r="DJ20" i="2"/>
  <c r="DI20" i="2"/>
  <c r="DH20" i="2"/>
  <c r="DG20" i="2"/>
  <c r="DF20" i="2"/>
  <c r="DE20" i="2"/>
  <c r="DD20" i="2"/>
  <c r="DC20" i="2"/>
  <c r="DB20" i="2"/>
  <c r="DX19" i="2"/>
  <c r="DW19" i="2"/>
  <c r="DV19" i="2"/>
  <c r="DU19" i="2"/>
  <c r="DT19" i="2"/>
  <c r="DS19" i="2"/>
  <c r="DR19" i="2"/>
  <c r="DQ19" i="2"/>
  <c r="DP19" i="2"/>
  <c r="DO19" i="2"/>
  <c r="DN19" i="2"/>
  <c r="DM19" i="2"/>
  <c r="DL19" i="2"/>
  <c r="DK19" i="2"/>
  <c r="DJ19" i="2"/>
  <c r="DI19" i="2"/>
  <c r="DH19" i="2"/>
  <c r="DG19" i="2"/>
  <c r="DF19" i="2"/>
  <c r="DE19" i="2"/>
  <c r="DD19" i="2"/>
  <c r="DC19" i="2"/>
  <c r="DB19" i="2"/>
  <c r="DX18" i="2"/>
  <c r="DU18" i="2"/>
  <c r="DT18" i="2"/>
  <c r="DS18" i="2"/>
  <c r="DR18" i="2"/>
  <c r="DQ18" i="2"/>
  <c r="DP18" i="2"/>
  <c r="DO18" i="2"/>
  <c r="DN18" i="2"/>
  <c r="DM18" i="2"/>
  <c r="DL18" i="2"/>
  <c r="DK18" i="2"/>
  <c r="DJ18" i="2"/>
  <c r="DI18" i="2"/>
  <c r="DH18" i="2"/>
  <c r="DG18" i="2"/>
  <c r="DF18" i="2"/>
  <c r="DE18" i="2"/>
  <c r="DD18" i="2"/>
  <c r="DC18" i="2"/>
  <c r="DB18" i="2"/>
  <c r="DX17" i="2"/>
  <c r="DW17" i="2"/>
  <c r="DV17" i="2"/>
  <c r="DU17" i="2"/>
  <c r="DT17" i="2"/>
  <c r="DS17" i="2"/>
  <c r="DR17" i="2"/>
  <c r="DQ17" i="2"/>
  <c r="DP17" i="2"/>
  <c r="DO17" i="2"/>
  <c r="DN17" i="2"/>
  <c r="DM17" i="2"/>
  <c r="DL17" i="2"/>
  <c r="DK17" i="2"/>
  <c r="DJ17" i="2"/>
  <c r="DI17" i="2"/>
  <c r="DH17" i="2"/>
  <c r="DG17" i="2"/>
  <c r="DF17" i="2"/>
  <c r="DE17" i="2"/>
  <c r="DD17" i="2"/>
  <c r="DC17" i="2"/>
  <c r="DB17" i="2"/>
  <c r="DX16" i="2"/>
  <c r="DW16" i="2"/>
  <c r="DV16" i="2"/>
  <c r="DU16" i="2"/>
  <c r="DT16" i="2"/>
  <c r="DS16" i="2"/>
  <c r="DR16" i="2"/>
  <c r="DQ16" i="2"/>
  <c r="DP16" i="2"/>
  <c r="DO16" i="2"/>
  <c r="DN16" i="2"/>
  <c r="DM16" i="2"/>
  <c r="DL16" i="2"/>
  <c r="DK16" i="2"/>
  <c r="DJ16" i="2"/>
  <c r="DI16" i="2"/>
  <c r="DH16" i="2"/>
  <c r="DG16" i="2"/>
  <c r="DF16" i="2"/>
  <c r="DE16" i="2"/>
  <c r="DD16" i="2"/>
  <c r="DC16" i="2"/>
  <c r="DB16" i="2"/>
  <c r="DX15" i="2"/>
  <c r="DW15" i="2"/>
  <c r="DV15" i="2"/>
  <c r="DU15" i="2"/>
  <c r="DT15" i="2"/>
  <c r="DS15" i="2"/>
  <c r="DR15" i="2"/>
  <c r="DQ15" i="2"/>
  <c r="DP15" i="2"/>
  <c r="DO15" i="2"/>
  <c r="DN15" i="2"/>
  <c r="DM15" i="2"/>
  <c r="DL15" i="2"/>
  <c r="DK15" i="2"/>
  <c r="DJ15" i="2"/>
  <c r="DI15" i="2"/>
  <c r="DH15" i="2"/>
  <c r="DG15" i="2"/>
  <c r="DF15" i="2"/>
  <c r="DE15" i="2"/>
  <c r="DD15" i="2"/>
  <c r="DC15" i="2"/>
  <c r="DB15" i="2"/>
  <c r="DX14" i="2"/>
  <c r="DU14" i="2"/>
  <c r="DT14" i="2"/>
  <c r="DS14" i="2"/>
  <c r="DR14" i="2"/>
  <c r="DQ14" i="2"/>
  <c r="DP14" i="2"/>
  <c r="DO14" i="2"/>
  <c r="DN14" i="2"/>
  <c r="DM14" i="2"/>
  <c r="DL14" i="2"/>
  <c r="DK14" i="2"/>
  <c r="DJ14" i="2"/>
  <c r="DI14" i="2"/>
  <c r="DH14" i="2"/>
  <c r="DG14" i="2"/>
  <c r="DE14" i="2"/>
  <c r="DD14" i="2"/>
  <c r="DC14" i="2"/>
  <c r="DB14" i="2"/>
  <c r="DX13" i="2"/>
  <c r="DU13" i="2"/>
  <c r="DT13" i="2"/>
  <c r="DS13" i="2"/>
  <c r="DR13" i="2"/>
  <c r="DQ13" i="2"/>
  <c r="DP13" i="2"/>
  <c r="DO13" i="2"/>
  <c r="DN13" i="2"/>
  <c r="DM13" i="2"/>
  <c r="DL13" i="2"/>
  <c r="DK13" i="2"/>
  <c r="DJ13" i="2"/>
  <c r="DI13" i="2"/>
  <c r="DH13" i="2"/>
  <c r="DG13" i="2"/>
  <c r="DF13" i="2"/>
  <c r="DB13" i="2"/>
  <c r="DX12" i="2"/>
  <c r="DU12" i="2"/>
  <c r="DT12" i="2"/>
  <c r="DS12" i="2"/>
  <c r="DR12" i="2"/>
  <c r="DQ12" i="2"/>
  <c r="DP12" i="2"/>
  <c r="DO12" i="2"/>
  <c r="DN12" i="2"/>
  <c r="DM12" i="2"/>
  <c r="DL12" i="2"/>
  <c r="DK12" i="2"/>
  <c r="DJ12" i="2"/>
  <c r="DI12" i="2"/>
  <c r="DH12" i="2"/>
  <c r="DG12" i="2"/>
  <c r="DF12" i="2"/>
  <c r="DE12" i="2"/>
  <c r="DD12" i="2"/>
  <c r="DC12" i="2"/>
  <c r="DB12" i="2"/>
  <c r="DX11" i="2"/>
  <c r="DW11" i="2"/>
  <c r="DV11" i="2"/>
  <c r="DU11" i="2"/>
  <c r="DT11" i="2"/>
  <c r="DS11" i="2"/>
  <c r="DR11" i="2"/>
  <c r="DQ11" i="2"/>
  <c r="DP11" i="2"/>
  <c r="DO11" i="2"/>
  <c r="DN11" i="2"/>
  <c r="DM11" i="2"/>
  <c r="DL11" i="2"/>
  <c r="DK11" i="2"/>
  <c r="DJ11" i="2"/>
  <c r="DI11" i="2"/>
  <c r="DH11" i="2"/>
  <c r="DG11" i="2"/>
  <c r="DF11" i="2"/>
  <c r="DE11" i="2"/>
  <c r="DD11" i="2"/>
  <c r="DC11" i="2"/>
  <c r="DB11" i="2"/>
  <c r="DX10" i="2"/>
  <c r="DW10" i="2"/>
  <c r="DV10" i="2"/>
  <c r="DU10" i="2"/>
  <c r="DT10" i="2"/>
  <c r="DS10" i="2"/>
  <c r="DR10" i="2"/>
  <c r="DQ10" i="2"/>
  <c r="DP10" i="2"/>
  <c r="DO10" i="2"/>
  <c r="DN10" i="2"/>
  <c r="DM10" i="2"/>
  <c r="DL10" i="2"/>
  <c r="DK10" i="2"/>
  <c r="DJ10" i="2"/>
  <c r="DI10" i="2"/>
  <c r="DH10" i="2"/>
  <c r="DG10" i="2"/>
  <c r="DF10" i="2"/>
  <c r="DE10" i="2"/>
  <c r="DD10" i="2"/>
  <c r="DC10" i="2"/>
  <c r="DB10" i="2"/>
  <c r="DX9" i="2"/>
  <c r="DW9" i="2"/>
  <c r="DV9" i="2"/>
  <c r="DU9" i="2"/>
  <c r="DT9" i="2"/>
  <c r="DS9" i="2"/>
  <c r="DR9" i="2"/>
  <c r="DQ9" i="2"/>
  <c r="DP9" i="2"/>
  <c r="DO9" i="2"/>
  <c r="DN9" i="2"/>
  <c r="DM9" i="2"/>
  <c r="DL9" i="2"/>
  <c r="DK9" i="2"/>
  <c r="DJ9" i="2"/>
  <c r="DI9" i="2"/>
  <c r="DH9" i="2"/>
  <c r="DG9" i="2"/>
  <c r="DF9" i="2"/>
  <c r="DE9" i="2"/>
  <c r="DD9" i="2"/>
  <c r="DC9" i="2"/>
  <c r="DB9" i="2"/>
  <c r="DX8" i="2"/>
  <c r="DV8" i="2"/>
  <c r="DU8" i="2"/>
  <c r="DT8" i="2"/>
  <c r="DS8" i="2"/>
  <c r="DR8" i="2"/>
  <c r="DQ8" i="2"/>
  <c r="DP8" i="2"/>
  <c r="DO8" i="2"/>
  <c r="DN8" i="2"/>
  <c r="DM8" i="2"/>
  <c r="DL8" i="2"/>
  <c r="DK8" i="2"/>
  <c r="DJ8" i="2"/>
  <c r="DI8" i="2"/>
  <c r="DH8" i="2"/>
  <c r="DG8" i="2"/>
  <c r="DF8" i="2"/>
  <c r="DE8" i="2"/>
  <c r="DD8" i="2"/>
  <c r="DC8" i="2"/>
  <c r="DB8" i="2"/>
  <c r="DX6" i="2"/>
  <c r="DW6" i="2"/>
  <c r="DV6" i="2"/>
  <c r="DU6" i="2"/>
  <c r="DT6" i="2"/>
  <c r="DS6" i="2"/>
  <c r="DR6" i="2"/>
  <c r="DQ6" i="2"/>
  <c r="DP6" i="2"/>
  <c r="DO6" i="2"/>
  <c r="DN6" i="2"/>
  <c r="DM6" i="2"/>
  <c r="DL6" i="2"/>
  <c r="DK6" i="2"/>
  <c r="DJ6" i="2"/>
  <c r="DI6" i="2"/>
  <c r="DH6" i="2"/>
  <c r="DG6" i="2"/>
  <c r="DF6" i="2"/>
  <c r="DE6" i="2"/>
  <c r="DD6" i="2"/>
  <c r="DC6" i="2"/>
  <c r="DB6" i="2"/>
  <c r="DX5" i="2"/>
  <c r="DW5" i="2"/>
  <c r="DV5" i="2"/>
  <c r="DU5" i="2"/>
  <c r="DT5" i="2"/>
  <c r="DS5" i="2"/>
  <c r="DR5" i="2"/>
  <c r="DQ5" i="2"/>
  <c r="DP5" i="2"/>
  <c r="DO5" i="2"/>
  <c r="DN5" i="2"/>
  <c r="DM5" i="2"/>
  <c r="DL5" i="2"/>
  <c r="DK5" i="2"/>
  <c r="DJ5" i="2"/>
  <c r="DI5" i="2"/>
  <c r="DH5" i="2"/>
  <c r="DG5" i="2"/>
  <c r="DF5" i="2"/>
  <c r="DE5" i="2"/>
  <c r="DD5" i="2"/>
  <c r="DC5" i="2"/>
  <c r="DB5" i="2"/>
  <c r="DA64" i="2"/>
  <c r="DA63" i="2"/>
  <c r="DA62" i="2"/>
  <c r="DA61" i="2"/>
  <c r="DA60" i="2"/>
  <c r="DA59" i="2"/>
  <c r="DA58" i="2"/>
  <c r="DA57" i="2"/>
  <c r="DA56" i="2"/>
  <c r="DA55" i="2"/>
  <c r="DA53" i="2"/>
  <c r="DA52" i="2"/>
  <c r="DA51" i="2"/>
  <c r="DA50" i="2"/>
  <c r="DA49" i="2"/>
  <c r="DA48" i="2"/>
  <c r="DA47" i="2"/>
  <c r="DA46" i="2"/>
  <c r="DA45" i="2"/>
  <c r="DA44" i="2"/>
  <c r="DA43" i="2"/>
  <c r="DA42" i="2"/>
  <c r="DA41" i="2"/>
  <c r="DA39" i="2"/>
  <c r="DA38" i="2"/>
  <c r="DA37" i="2"/>
  <c r="DA36" i="2"/>
  <c r="DA35" i="2"/>
  <c r="DA34" i="2"/>
  <c r="DA33" i="2"/>
  <c r="DA32" i="2"/>
  <c r="DA31" i="2"/>
  <c r="DA30" i="2"/>
  <c r="DA29" i="2"/>
  <c r="DA28" i="2"/>
  <c r="DA27" i="2"/>
  <c r="DA26" i="2"/>
  <c r="DA24" i="2"/>
  <c r="DA23" i="2"/>
  <c r="DA22" i="2"/>
  <c r="DA21" i="2"/>
  <c r="DA20" i="2"/>
  <c r="DA19" i="2"/>
  <c r="DA18" i="2"/>
  <c r="DA17" i="2"/>
  <c r="DA16" i="2"/>
  <c r="DA15" i="2"/>
  <c r="DA14" i="2"/>
  <c r="DA13" i="2"/>
  <c r="DA12" i="2"/>
  <c r="DA11" i="2"/>
  <c r="DA10" i="2"/>
  <c r="DA9" i="2"/>
  <c r="DA8" i="2"/>
  <c r="DA6" i="2"/>
  <c r="DA5" i="2"/>
  <c r="CZ64" i="2"/>
  <c r="CZ63" i="2"/>
  <c r="CZ62" i="2"/>
  <c r="CZ61" i="2"/>
  <c r="CZ60" i="2"/>
  <c r="CZ59" i="2"/>
  <c r="CZ58" i="2"/>
  <c r="CZ57" i="2"/>
  <c r="CZ56" i="2"/>
  <c r="CZ55" i="2"/>
  <c r="CZ53" i="2"/>
  <c r="CZ52" i="2"/>
  <c r="CZ51" i="2"/>
  <c r="CZ50" i="2"/>
  <c r="CZ49" i="2"/>
  <c r="CZ48" i="2"/>
  <c r="CZ47" i="2"/>
  <c r="CZ46" i="2"/>
  <c r="CZ45" i="2"/>
  <c r="CZ44" i="2"/>
  <c r="CZ43" i="2"/>
  <c r="CZ42" i="2"/>
  <c r="CZ41" i="2"/>
  <c r="CZ39" i="2"/>
  <c r="CZ38" i="2"/>
  <c r="CZ37" i="2"/>
  <c r="CZ36" i="2"/>
  <c r="CZ35" i="2"/>
  <c r="CZ34" i="2"/>
  <c r="CZ33" i="2"/>
  <c r="CZ32" i="2"/>
  <c r="CZ31" i="2"/>
  <c r="CZ30" i="2"/>
  <c r="CZ29" i="2"/>
  <c r="CZ28" i="2"/>
  <c r="CZ27" i="2"/>
  <c r="CZ26" i="2"/>
  <c r="CZ24" i="2"/>
  <c r="CZ23" i="2"/>
  <c r="CZ22" i="2"/>
  <c r="CZ21" i="2"/>
  <c r="CZ20" i="2"/>
  <c r="CZ19" i="2"/>
  <c r="CZ18" i="2"/>
  <c r="CZ17" i="2"/>
  <c r="CZ16" i="2"/>
  <c r="CZ15" i="2"/>
  <c r="CZ14" i="2"/>
  <c r="CZ13" i="2"/>
  <c r="CZ12" i="2"/>
  <c r="CZ11" i="2"/>
  <c r="CZ10" i="2"/>
  <c r="CZ9" i="2"/>
  <c r="CZ8" i="2"/>
  <c r="CZ6" i="2"/>
  <c r="CZ5" i="2"/>
  <c r="CY64" i="2"/>
  <c r="CY63" i="2"/>
  <c r="CY62" i="2"/>
  <c r="CY61" i="2"/>
  <c r="CY60" i="2"/>
  <c r="CY59" i="2"/>
  <c r="CY58" i="2"/>
  <c r="CY57" i="2"/>
  <c r="CY56" i="2"/>
  <c r="CY55" i="2"/>
  <c r="CY53" i="2"/>
  <c r="CY52" i="2"/>
  <c r="CY51" i="2"/>
  <c r="CY50" i="2"/>
  <c r="CY49" i="2"/>
  <c r="CY48" i="2"/>
  <c r="CY47" i="2"/>
  <c r="CY46" i="2"/>
  <c r="CY45" i="2"/>
  <c r="CY44" i="2"/>
  <c r="CY43" i="2"/>
  <c r="CY42" i="2"/>
  <c r="CY41" i="2"/>
  <c r="CY39" i="2"/>
  <c r="CY38" i="2"/>
  <c r="CY37" i="2"/>
  <c r="CY36" i="2"/>
  <c r="CY35" i="2"/>
  <c r="CY34" i="2"/>
  <c r="CY33" i="2"/>
  <c r="CY32" i="2"/>
  <c r="CY31" i="2"/>
  <c r="CY30" i="2"/>
  <c r="CY29" i="2"/>
  <c r="CY28" i="2"/>
  <c r="CY27" i="2"/>
  <c r="CY26" i="2"/>
  <c r="CY24" i="2"/>
  <c r="CY23" i="2"/>
  <c r="CY22" i="2"/>
  <c r="CY21" i="2"/>
  <c r="CY20" i="2"/>
  <c r="CY19" i="2"/>
  <c r="CY18" i="2"/>
  <c r="CY17" i="2"/>
  <c r="CY16" i="2"/>
  <c r="CY15" i="2"/>
  <c r="CY14" i="2"/>
  <c r="CY13" i="2"/>
  <c r="CY12" i="2"/>
  <c r="CY11" i="2"/>
  <c r="CY10" i="2"/>
  <c r="CY9" i="2"/>
  <c r="CY8" i="2"/>
  <c r="CY6" i="2"/>
  <c r="CY5" i="2"/>
  <c r="CX64" i="2"/>
  <c r="CW64" i="2"/>
  <c r="CV64" i="2"/>
  <c r="CU64" i="2"/>
  <c r="CT64" i="2"/>
  <c r="CS64" i="2"/>
  <c r="CR64" i="2"/>
  <c r="CQ64" i="2"/>
  <c r="CX63" i="2"/>
  <c r="CW63" i="2"/>
  <c r="CV63" i="2"/>
  <c r="CU63" i="2"/>
  <c r="CT63" i="2"/>
  <c r="CS63" i="2"/>
  <c r="CR63" i="2"/>
  <c r="CQ63" i="2"/>
  <c r="CX62" i="2"/>
  <c r="CW62" i="2"/>
  <c r="CV62" i="2"/>
  <c r="CU62" i="2"/>
  <c r="CT62" i="2"/>
  <c r="CS62" i="2"/>
  <c r="CR62" i="2"/>
  <c r="CQ62" i="2"/>
  <c r="CX61" i="2"/>
  <c r="CW61" i="2"/>
  <c r="CV61" i="2"/>
  <c r="CU61" i="2"/>
  <c r="CT61" i="2"/>
  <c r="CS61" i="2"/>
  <c r="CR61" i="2"/>
  <c r="CQ61" i="2"/>
  <c r="CX60" i="2"/>
  <c r="CW60" i="2"/>
  <c r="CV60" i="2"/>
  <c r="CU60" i="2"/>
  <c r="CT60" i="2"/>
  <c r="CS60" i="2"/>
  <c r="CR60" i="2"/>
  <c r="CQ60" i="2"/>
  <c r="CX59" i="2"/>
  <c r="CW59" i="2"/>
  <c r="CV59" i="2"/>
  <c r="CU59" i="2"/>
  <c r="CT59" i="2"/>
  <c r="CS59" i="2"/>
  <c r="CR59" i="2"/>
  <c r="CQ59" i="2"/>
  <c r="CX58" i="2"/>
  <c r="CW58" i="2"/>
  <c r="CV58" i="2"/>
  <c r="CU58" i="2"/>
  <c r="CT58" i="2"/>
  <c r="CS58" i="2"/>
  <c r="CR58" i="2"/>
  <c r="CQ58" i="2"/>
  <c r="CX57" i="2"/>
  <c r="CW57" i="2"/>
  <c r="CV57" i="2"/>
  <c r="CU57" i="2"/>
  <c r="CT57" i="2"/>
  <c r="CS57" i="2"/>
  <c r="CR57" i="2"/>
  <c r="CQ57" i="2"/>
  <c r="CX56" i="2"/>
  <c r="CW56" i="2"/>
  <c r="CV56" i="2"/>
  <c r="CU56" i="2"/>
  <c r="CT56" i="2"/>
  <c r="CS56" i="2"/>
  <c r="CR56" i="2"/>
  <c r="CQ56" i="2"/>
  <c r="CX55" i="2"/>
  <c r="CW55" i="2"/>
  <c r="CV55" i="2"/>
  <c r="CU55" i="2"/>
  <c r="CT55" i="2"/>
  <c r="CS55" i="2"/>
  <c r="CR55" i="2"/>
  <c r="CQ55" i="2"/>
  <c r="CX53" i="2"/>
  <c r="CW53" i="2"/>
  <c r="CV53" i="2"/>
  <c r="CU53" i="2"/>
  <c r="CT53" i="2"/>
  <c r="CS53" i="2"/>
  <c r="CR53" i="2"/>
  <c r="CQ53" i="2"/>
  <c r="CX52" i="2"/>
  <c r="CW52" i="2"/>
  <c r="CV52" i="2"/>
  <c r="CU52" i="2"/>
  <c r="CT52" i="2"/>
  <c r="CS52" i="2"/>
  <c r="CR52" i="2"/>
  <c r="CQ52" i="2"/>
  <c r="CX51" i="2"/>
  <c r="CW51" i="2"/>
  <c r="CV51" i="2"/>
  <c r="CU51" i="2"/>
  <c r="CT51" i="2"/>
  <c r="CS51" i="2"/>
  <c r="CR51" i="2"/>
  <c r="CQ51" i="2"/>
  <c r="CX50" i="2"/>
  <c r="CW50" i="2"/>
  <c r="CV50" i="2"/>
  <c r="CU50" i="2"/>
  <c r="CT50" i="2"/>
  <c r="CS50" i="2"/>
  <c r="CR50" i="2"/>
  <c r="CQ50" i="2"/>
  <c r="CX49" i="2"/>
  <c r="CW49" i="2"/>
  <c r="CV49" i="2"/>
  <c r="CU49" i="2"/>
  <c r="CT49" i="2"/>
  <c r="CS49" i="2"/>
  <c r="CR49" i="2"/>
  <c r="CQ49" i="2"/>
  <c r="CX48" i="2"/>
  <c r="CW48" i="2"/>
  <c r="CV48" i="2"/>
  <c r="CU48" i="2"/>
  <c r="CT48" i="2"/>
  <c r="CS48" i="2"/>
  <c r="CR48" i="2"/>
  <c r="CQ48" i="2"/>
  <c r="CX47" i="2"/>
  <c r="CW47" i="2"/>
  <c r="CV47" i="2"/>
  <c r="CU47" i="2"/>
  <c r="CT47" i="2"/>
  <c r="CS47" i="2"/>
  <c r="CR47" i="2"/>
  <c r="CQ47" i="2"/>
  <c r="CX46" i="2"/>
  <c r="CW46" i="2"/>
  <c r="CV46" i="2"/>
  <c r="CU46" i="2"/>
  <c r="CT46" i="2"/>
  <c r="CS46" i="2"/>
  <c r="CR46" i="2"/>
  <c r="CQ46" i="2"/>
  <c r="CX45" i="2"/>
  <c r="CW45" i="2"/>
  <c r="CV45" i="2"/>
  <c r="CU45" i="2"/>
  <c r="CT45" i="2"/>
  <c r="CS45" i="2"/>
  <c r="CR45" i="2"/>
  <c r="CQ45" i="2"/>
  <c r="CX44" i="2"/>
  <c r="CW44" i="2"/>
  <c r="CV44" i="2"/>
  <c r="CU44" i="2"/>
  <c r="CT44" i="2"/>
  <c r="CS44" i="2"/>
  <c r="CR44" i="2"/>
  <c r="CQ44" i="2"/>
  <c r="CX43" i="2"/>
  <c r="CW43" i="2"/>
  <c r="CV43" i="2"/>
  <c r="CU43" i="2"/>
  <c r="CT43" i="2"/>
  <c r="CS43" i="2"/>
  <c r="CR43" i="2"/>
  <c r="CQ43" i="2"/>
  <c r="CX42" i="2"/>
  <c r="CW42" i="2"/>
  <c r="CV42" i="2"/>
  <c r="CU42" i="2"/>
  <c r="CT42" i="2"/>
  <c r="CS42" i="2"/>
  <c r="CR42" i="2"/>
  <c r="CQ42" i="2"/>
  <c r="CX41" i="2"/>
  <c r="CW41" i="2"/>
  <c r="CV41" i="2"/>
  <c r="CU41" i="2"/>
  <c r="CT41" i="2"/>
  <c r="CS41" i="2"/>
  <c r="CR41" i="2"/>
  <c r="CQ41" i="2"/>
  <c r="CX39" i="2"/>
  <c r="CW39" i="2"/>
  <c r="CV39" i="2"/>
  <c r="CU39" i="2"/>
  <c r="CT39" i="2"/>
  <c r="CS39" i="2"/>
  <c r="CR39" i="2"/>
  <c r="CQ39" i="2"/>
  <c r="CX38" i="2"/>
  <c r="CW38" i="2"/>
  <c r="CV38" i="2"/>
  <c r="CU38" i="2"/>
  <c r="CT38" i="2"/>
  <c r="CS38" i="2"/>
  <c r="CR38" i="2"/>
  <c r="CQ38" i="2"/>
  <c r="CX37" i="2"/>
  <c r="CW37" i="2"/>
  <c r="CV37" i="2"/>
  <c r="CU37" i="2"/>
  <c r="CT37" i="2"/>
  <c r="CS37" i="2"/>
  <c r="CR37" i="2"/>
  <c r="CQ37" i="2"/>
  <c r="CX36" i="2"/>
  <c r="CW36" i="2"/>
  <c r="CV36" i="2"/>
  <c r="CU36" i="2"/>
  <c r="CT36" i="2"/>
  <c r="CS36" i="2"/>
  <c r="CR36" i="2"/>
  <c r="CQ36" i="2"/>
  <c r="CX35" i="2"/>
  <c r="CW35" i="2"/>
  <c r="CV35" i="2"/>
  <c r="CU35" i="2"/>
  <c r="CT35" i="2"/>
  <c r="CS35" i="2"/>
  <c r="CR35" i="2"/>
  <c r="CQ35" i="2"/>
  <c r="CX34" i="2"/>
  <c r="CW34" i="2"/>
  <c r="CV34" i="2"/>
  <c r="CU34" i="2"/>
  <c r="CT34" i="2"/>
  <c r="CS34" i="2"/>
  <c r="CR34" i="2"/>
  <c r="CQ34" i="2"/>
  <c r="CX33" i="2"/>
  <c r="CW33" i="2"/>
  <c r="CV33" i="2"/>
  <c r="CU33" i="2"/>
  <c r="CT33" i="2"/>
  <c r="CS33" i="2"/>
  <c r="CR33" i="2"/>
  <c r="CQ33" i="2"/>
  <c r="CX32" i="2"/>
  <c r="CW32" i="2"/>
  <c r="CV32" i="2"/>
  <c r="CU32" i="2"/>
  <c r="CT32" i="2"/>
  <c r="CS32" i="2"/>
  <c r="CR32" i="2"/>
  <c r="CQ32" i="2"/>
  <c r="CX31" i="2"/>
  <c r="CW31" i="2"/>
  <c r="CV31" i="2"/>
  <c r="CU31" i="2"/>
  <c r="CT31" i="2"/>
  <c r="CS31" i="2"/>
  <c r="CR31" i="2"/>
  <c r="CQ31" i="2"/>
  <c r="CX30" i="2"/>
  <c r="CW30" i="2"/>
  <c r="CV30" i="2"/>
  <c r="CU30" i="2"/>
  <c r="CT30" i="2"/>
  <c r="CS30" i="2"/>
  <c r="CR30" i="2"/>
  <c r="CQ30" i="2"/>
  <c r="CX29" i="2"/>
  <c r="CW29" i="2"/>
  <c r="CV29" i="2"/>
  <c r="CU29" i="2"/>
  <c r="CT29" i="2"/>
  <c r="CS29" i="2"/>
  <c r="CR29" i="2"/>
  <c r="CQ29" i="2"/>
  <c r="CX28" i="2"/>
  <c r="CW28" i="2"/>
  <c r="CV28" i="2"/>
  <c r="CU28" i="2"/>
  <c r="CT28" i="2"/>
  <c r="CS28" i="2"/>
  <c r="CR28" i="2"/>
  <c r="CQ28" i="2"/>
  <c r="CX27" i="2"/>
  <c r="CW27" i="2"/>
  <c r="CV27" i="2"/>
  <c r="CU27" i="2"/>
  <c r="CT27" i="2"/>
  <c r="CS27" i="2"/>
  <c r="CR27" i="2"/>
  <c r="CQ27" i="2"/>
  <c r="CX26" i="2"/>
  <c r="CW26" i="2"/>
  <c r="CV26" i="2"/>
  <c r="CU26" i="2"/>
  <c r="CT26" i="2"/>
  <c r="CS26" i="2"/>
  <c r="CR26" i="2"/>
  <c r="CQ26" i="2"/>
  <c r="CX24" i="2"/>
  <c r="CW24" i="2"/>
  <c r="CV24" i="2"/>
  <c r="CU24" i="2"/>
  <c r="CT24" i="2"/>
  <c r="CS24" i="2"/>
  <c r="CR24" i="2"/>
  <c r="CQ24" i="2"/>
  <c r="CX23" i="2"/>
  <c r="CU23" i="2"/>
  <c r="CT23" i="2"/>
  <c r="CS23" i="2"/>
  <c r="CR23" i="2"/>
  <c r="CQ23" i="2"/>
  <c r="CP23" i="2"/>
  <c r="CO23" i="2"/>
  <c r="CN23" i="2"/>
  <c r="CM23" i="2"/>
  <c r="CL23" i="2"/>
  <c r="CK23" i="2"/>
  <c r="CJ23" i="2"/>
  <c r="CI23" i="2"/>
  <c r="CH23" i="2"/>
  <c r="CG23" i="2"/>
  <c r="CF23" i="2"/>
  <c r="CE23" i="2"/>
  <c r="CD23" i="2"/>
  <c r="CC23" i="2"/>
  <c r="CB23" i="2"/>
  <c r="CX22" i="2"/>
  <c r="CU22" i="2"/>
  <c r="CT22" i="2"/>
  <c r="CS22" i="2"/>
  <c r="CR22" i="2"/>
  <c r="CQ22" i="2"/>
  <c r="CP22" i="2"/>
  <c r="CO22" i="2"/>
  <c r="CN22" i="2"/>
  <c r="CM22" i="2"/>
  <c r="CL22" i="2"/>
  <c r="CK22" i="2"/>
  <c r="CJ22" i="2"/>
  <c r="CI22" i="2"/>
  <c r="CH22" i="2"/>
  <c r="CG22" i="2"/>
  <c r="CF22" i="2"/>
  <c r="CE22" i="2"/>
  <c r="CD22" i="2"/>
  <c r="CC22" i="2"/>
  <c r="CB22" i="2"/>
  <c r="CX21" i="2"/>
  <c r="CU21" i="2"/>
  <c r="CT21" i="2"/>
  <c r="CS21" i="2"/>
  <c r="CR21" i="2"/>
  <c r="CQ21" i="2"/>
  <c r="CP21" i="2"/>
  <c r="CO21" i="2"/>
  <c r="CN21" i="2"/>
  <c r="CM21" i="2"/>
  <c r="CL21" i="2"/>
  <c r="CK21" i="2"/>
  <c r="CJ21" i="2"/>
  <c r="CI21" i="2"/>
  <c r="CH21" i="2"/>
  <c r="CG21" i="2"/>
  <c r="CF21" i="2"/>
  <c r="CE21" i="2"/>
  <c r="CD21" i="2"/>
  <c r="CC21" i="2"/>
  <c r="CB21" i="2"/>
  <c r="CX20" i="2"/>
  <c r="CU20" i="2"/>
  <c r="CT20" i="2"/>
  <c r="CS20" i="2"/>
  <c r="CR20" i="2"/>
  <c r="CQ20" i="2"/>
  <c r="CP20" i="2"/>
  <c r="CO20" i="2"/>
  <c r="CN20" i="2"/>
  <c r="CM20" i="2"/>
  <c r="CL20" i="2"/>
  <c r="CK20" i="2"/>
  <c r="CJ20" i="2"/>
  <c r="CI20" i="2"/>
  <c r="CH20" i="2"/>
  <c r="CG20" i="2"/>
  <c r="CF20" i="2"/>
  <c r="CE20" i="2"/>
  <c r="CD20" i="2"/>
  <c r="CC20" i="2"/>
  <c r="CB20" i="2"/>
  <c r="CX19" i="2"/>
  <c r="CU19" i="2"/>
  <c r="CT19" i="2"/>
  <c r="CS19" i="2"/>
  <c r="CR19" i="2"/>
  <c r="CQ19" i="2"/>
  <c r="CP19" i="2"/>
  <c r="CO19" i="2"/>
  <c r="CN19" i="2"/>
  <c r="CM19" i="2"/>
  <c r="CL19" i="2"/>
  <c r="CK19" i="2"/>
  <c r="CJ19" i="2"/>
  <c r="CI19" i="2"/>
  <c r="CH19" i="2"/>
  <c r="CG19" i="2"/>
  <c r="CF19" i="2"/>
  <c r="CE19" i="2"/>
  <c r="CD19" i="2"/>
  <c r="CC19" i="2"/>
  <c r="CB19" i="2"/>
  <c r="CX18" i="2"/>
  <c r="CU18" i="2"/>
  <c r="CT18" i="2"/>
  <c r="CS18" i="2"/>
  <c r="CR18" i="2"/>
  <c r="CQ18" i="2"/>
  <c r="CP18" i="2"/>
  <c r="CO18" i="2"/>
  <c r="CN18" i="2"/>
  <c r="CM18" i="2"/>
  <c r="CL18" i="2"/>
  <c r="CK18" i="2"/>
  <c r="CJ18" i="2"/>
  <c r="CI18" i="2"/>
  <c r="CH18" i="2"/>
  <c r="CG18" i="2"/>
  <c r="CF18" i="2"/>
  <c r="CE18" i="2"/>
  <c r="CD18" i="2"/>
  <c r="CC18" i="2"/>
  <c r="CB18" i="2"/>
  <c r="CX17" i="2"/>
  <c r="CU17" i="2"/>
  <c r="CT17" i="2"/>
  <c r="CS17" i="2"/>
  <c r="CR17" i="2"/>
  <c r="CQ17" i="2"/>
  <c r="CP17" i="2"/>
  <c r="CO17" i="2"/>
  <c r="CN17" i="2"/>
  <c r="CM17" i="2"/>
  <c r="CL17" i="2"/>
  <c r="CK17" i="2"/>
  <c r="CJ17" i="2"/>
  <c r="CI17" i="2"/>
  <c r="CH17" i="2"/>
  <c r="CG17" i="2"/>
  <c r="CF17" i="2"/>
  <c r="CE17" i="2"/>
  <c r="CD17" i="2"/>
  <c r="CC17" i="2"/>
  <c r="CB17" i="2"/>
  <c r="CX16" i="2"/>
  <c r="CU16" i="2"/>
  <c r="CT16" i="2"/>
  <c r="CS16" i="2"/>
  <c r="CR16" i="2"/>
  <c r="CQ16" i="2"/>
  <c r="CP16" i="2"/>
  <c r="CO16" i="2"/>
  <c r="CN16" i="2"/>
  <c r="CM16" i="2"/>
  <c r="CL16" i="2"/>
  <c r="CK16" i="2"/>
  <c r="CJ16" i="2"/>
  <c r="CI16" i="2"/>
  <c r="CH16" i="2"/>
  <c r="CG16" i="2"/>
  <c r="CF16" i="2"/>
  <c r="CE16" i="2"/>
  <c r="CD16" i="2"/>
  <c r="CC16" i="2"/>
  <c r="CB16" i="2"/>
  <c r="CX15" i="2"/>
  <c r="CU15" i="2"/>
  <c r="CT15" i="2"/>
  <c r="CS15" i="2"/>
  <c r="CR15" i="2"/>
  <c r="CQ15" i="2"/>
  <c r="CP15" i="2"/>
  <c r="CO15" i="2"/>
  <c r="CN15" i="2"/>
  <c r="CM15" i="2"/>
  <c r="CL15" i="2"/>
  <c r="CK15" i="2"/>
  <c r="CJ15" i="2"/>
  <c r="CI15" i="2"/>
  <c r="CH15" i="2"/>
  <c r="CG15" i="2"/>
  <c r="CF15" i="2"/>
  <c r="CE15" i="2"/>
  <c r="CD15" i="2"/>
  <c r="CC15" i="2"/>
  <c r="CB15" i="2"/>
  <c r="CX14" i="2"/>
  <c r="CU14" i="2"/>
  <c r="CT14" i="2"/>
  <c r="CS14" i="2"/>
  <c r="CR14" i="2"/>
  <c r="CQ14" i="2"/>
  <c r="CP14" i="2"/>
  <c r="CO14" i="2"/>
  <c r="CN14" i="2"/>
  <c r="CM14" i="2"/>
  <c r="CL14" i="2"/>
  <c r="CK14" i="2"/>
  <c r="CJ14" i="2"/>
  <c r="CI14" i="2"/>
  <c r="CH14" i="2"/>
  <c r="CG14" i="2"/>
  <c r="CF14" i="2"/>
  <c r="CE14" i="2"/>
  <c r="CD14" i="2"/>
  <c r="CC14" i="2"/>
  <c r="CB14" i="2"/>
  <c r="CX13" i="2"/>
  <c r="CU13" i="2"/>
  <c r="CT13" i="2"/>
  <c r="CS13" i="2"/>
  <c r="CR13" i="2"/>
  <c r="CQ13" i="2"/>
  <c r="CP13" i="2"/>
  <c r="CO13" i="2"/>
  <c r="CN13" i="2"/>
  <c r="CM13" i="2"/>
  <c r="CL13" i="2"/>
  <c r="CK13" i="2"/>
  <c r="CJ13" i="2"/>
  <c r="CI13" i="2"/>
  <c r="CH13" i="2"/>
  <c r="CG13" i="2"/>
  <c r="CF13" i="2"/>
  <c r="CE13" i="2"/>
  <c r="CD13" i="2"/>
  <c r="CC13" i="2"/>
  <c r="CB13" i="2"/>
  <c r="CX12" i="2"/>
  <c r="CU12" i="2"/>
  <c r="CT12" i="2"/>
  <c r="CS12" i="2"/>
  <c r="CR12" i="2"/>
  <c r="CQ12" i="2"/>
  <c r="CP12" i="2"/>
  <c r="CO12" i="2"/>
  <c r="CN12" i="2"/>
  <c r="CM12" i="2"/>
  <c r="CL12" i="2"/>
  <c r="CK12" i="2"/>
  <c r="CJ12" i="2"/>
  <c r="CI12" i="2"/>
  <c r="CH12" i="2"/>
  <c r="CG12" i="2"/>
  <c r="CF12" i="2"/>
  <c r="CE12" i="2"/>
  <c r="CD12" i="2"/>
  <c r="CC12" i="2"/>
  <c r="CB12" i="2"/>
  <c r="CX11" i="2"/>
  <c r="CU11" i="2"/>
  <c r="CT11" i="2"/>
  <c r="CS11" i="2"/>
  <c r="CR11" i="2"/>
  <c r="CQ11" i="2"/>
  <c r="CP11" i="2"/>
  <c r="CO11" i="2"/>
  <c r="CN11" i="2"/>
  <c r="CM11" i="2"/>
  <c r="CL11" i="2"/>
  <c r="CK11" i="2"/>
  <c r="CJ11" i="2"/>
  <c r="CI11" i="2"/>
  <c r="CH11" i="2"/>
  <c r="CG11" i="2"/>
  <c r="CF11" i="2"/>
  <c r="CE11" i="2"/>
  <c r="CD11" i="2"/>
  <c r="CC11" i="2"/>
  <c r="CB11" i="2"/>
  <c r="CX10" i="2"/>
  <c r="CU10" i="2"/>
  <c r="CT10" i="2"/>
  <c r="CS10" i="2"/>
  <c r="CR10" i="2"/>
  <c r="CQ10" i="2"/>
  <c r="CP10" i="2"/>
  <c r="CO10" i="2"/>
  <c r="CN10" i="2"/>
  <c r="CM10" i="2"/>
  <c r="CL10" i="2"/>
  <c r="CK10" i="2"/>
  <c r="CJ10" i="2"/>
  <c r="CI10" i="2"/>
  <c r="CH10" i="2"/>
  <c r="CG10" i="2"/>
  <c r="CF10" i="2"/>
  <c r="CE10" i="2"/>
  <c r="CD10" i="2"/>
  <c r="CC10" i="2"/>
  <c r="CB10" i="2"/>
  <c r="CX9" i="2"/>
  <c r="CU9" i="2"/>
  <c r="CT9" i="2"/>
  <c r="CS9" i="2"/>
  <c r="CR9" i="2"/>
  <c r="CQ9" i="2"/>
  <c r="CP9" i="2"/>
  <c r="CO9" i="2"/>
  <c r="CN9" i="2"/>
  <c r="CM9" i="2"/>
  <c r="CL9" i="2"/>
  <c r="CK9" i="2"/>
  <c r="CJ9" i="2"/>
  <c r="CI9" i="2"/>
  <c r="CH9" i="2"/>
  <c r="CG9" i="2"/>
  <c r="CF9" i="2"/>
  <c r="CE9" i="2"/>
  <c r="CD9" i="2"/>
  <c r="CC9" i="2"/>
  <c r="CB9" i="2"/>
  <c r="CX8" i="2"/>
  <c r="CU8" i="2"/>
  <c r="CT8" i="2"/>
  <c r="CS8" i="2"/>
  <c r="CR8" i="2"/>
  <c r="CQ8" i="2"/>
  <c r="CP8" i="2"/>
  <c r="CO8" i="2"/>
  <c r="CN8" i="2"/>
  <c r="CM8" i="2"/>
  <c r="CL8" i="2"/>
  <c r="CK8" i="2"/>
  <c r="CJ8" i="2"/>
  <c r="CI8" i="2"/>
  <c r="CH8" i="2"/>
  <c r="CG8" i="2"/>
  <c r="CF8" i="2"/>
  <c r="CE8" i="2"/>
  <c r="CD8" i="2"/>
  <c r="CC8" i="2"/>
  <c r="CB8" i="2"/>
  <c r="CX6" i="2"/>
  <c r="CW6" i="2"/>
  <c r="CV6" i="2"/>
  <c r="CU6" i="2"/>
  <c r="CT6" i="2"/>
  <c r="CS6" i="2"/>
  <c r="CR6" i="2"/>
  <c r="CQ6" i="2"/>
  <c r="CP6" i="2"/>
  <c r="CO6" i="2"/>
  <c r="CN6" i="2"/>
  <c r="CM6" i="2"/>
  <c r="CL6" i="2"/>
  <c r="CK6" i="2"/>
  <c r="CJ6" i="2"/>
  <c r="CI6" i="2"/>
  <c r="CH6" i="2"/>
  <c r="CG6" i="2"/>
  <c r="CF6" i="2"/>
  <c r="CE6" i="2"/>
  <c r="CD6" i="2"/>
  <c r="CC6" i="2"/>
  <c r="CB6" i="2"/>
  <c r="CX5" i="2"/>
  <c r="CW5" i="2"/>
  <c r="CV5" i="2"/>
  <c r="CU5" i="2"/>
  <c r="CT5" i="2"/>
  <c r="CS5" i="2"/>
  <c r="CR5" i="2"/>
  <c r="CQ5" i="2"/>
  <c r="CP5" i="2"/>
  <c r="CO5" i="2"/>
  <c r="CN5" i="2"/>
  <c r="CM5" i="2"/>
  <c r="CL5" i="2"/>
  <c r="CK5" i="2"/>
  <c r="CJ5" i="2"/>
  <c r="CI5" i="2"/>
  <c r="CH5" i="2"/>
  <c r="CG5" i="2"/>
  <c r="CF5" i="2"/>
  <c r="CE5" i="2"/>
  <c r="CD5" i="2"/>
  <c r="CC5" i="2"/>
  <c r="CB5" i="2"/>
  <c r="CA64" i="2"/>
  <c r="CA63" i="2"/>
  <c r="CA62" i="2"/>
  <c r="CA61" i="2"/>
  <c r="CA60" i="2"/>
  <c r="CA59" i="2"/>
  <c r="CA58" i="2"/>
  <c r="CA57" i="2"/>
  <c r="CA56" i="2"/>
  <c r="CA55" i="2"/>
  <c r="CA53" i="2"/>
  <c r="CA52" i="2"/>
  <c r="CA51" i="2"/>
  <c r="CA50" i="2"/>
  <c r="CA49" i="2"/>
  <c r="CA48" i="2"/>
  <c r="CA47" i="2"/>
  <c r="CA46" i="2"/>
  <c r="CA45" i="2"/>
  <c r="CA44" i="2"/>
  <c r="CA43" i="2"/>
  <c r="CA42" i="2"/>
  <c r="CA41" i="2"/>
  <c r="CA39" i="2"/>
  <c r="CA38" i="2"/>
  <c r="CA37" i="2"/>
  <c r="CA36" i="2"/>
  <c r="CA35" i="2"/>
  <c r="CA34" i="2"/>
  <c r="CA33" i="2"/>
  <c r="CA32" i="2"/>
  <c r="CA31" i="2"/>
  <c r="CA30" i="2"/>
  <c r="CA29" i="2"/>
  <c r="CA28" i="2"/>
  <c r="CA27" i="2"/>
  <c r="CA26" i="2"/>
  <c r="CA24" i="2"/>
  <c r="CA23" i="2"/>
  <c r="CA22" i="2"/>
  <c r="CA21" i="2"/>
  <c r="CA20" i="2"/>
  <c r="CA19" i="2"/>
  <c r="CA18" i="2"/>
  <c r="CA17" i="2"/>
  <c r="CA16" i="2"/>
  <c r="CA15" i="2"/>
  <c r="CA14" i="2"/>
  <c r="CA13" i="2"/>
  <c r="CA12" i="2"/>
  <c r="CA11" i="2"/>
  <c r="CA10" i="2"/>
  <c r="CA9" i="2"/>
  <c r="CA8" i="2"/>
  <c r="CA6" i="2"/>
  <c r="CA5" i="2"/>
  <c r="BZ64" i="2"/>
  <c r="BZ63" i="2"/>
  <c r="BZ62" i="2"/>
  <c r="BZ61" i="2"/>
  <c r="BZ60" i="2"/>
  <c r="BZ59" i="2"/>
  <c r="BZ58" i="2"/>
  <c r="BZ57" i="2"/>
  <c r="BZ56" i="2"/>
  <c r="BZ55" i="2"/>
  <c r="BZ53" i="2"/>
  <c r="BZ52" i="2"/>
  <c r="BZ51" i="2"/>
  <c r="BZ50" i="2"/>
  <c r="BZ49" i="2"/>
  <c r="BZ48" i="2"/>
  <c r="BZ47" i="2"/>
  <c r="BZ46" i="2"/>
  <c r="BZ45" i="2"/>
  <c r="BZ44" i="2"/>
  <c r="BZ43" i="2"/>
  <c r="BZ42" i="2"/>
  <c r="BZ41" i="2"/>
  <c r="BZ39" i="2"/>
  <c r="BZ38" i="2"/>
  <c r="BZ37" i="2"/>
  <c r="BZ36" i="2"/>
  <c r="BZ35" i="2"/>
  <c r="BZ34" i="2"/>
  <c r="BZ33" i="2"/>
  <c r="BZ32" i="2"/>
  <c r="BZ31" i="2"/>
  <c r="BZ30" i="2"/>
  <c r="BZ29" i="2"/>
  <c r="BZ28" i="2"/>
  <c r="BZ27" i="2"/>
  <c r="BZ26" i="2"/>
  <c r="BZ24" i="2"/>
  <c r="BZ23" i="2"/>
  <c r="BZ22" i="2"/>
  <c r="BZ21" i="2"/>
  <c r="BZ20" i="2"/>
  <c r="BZ19" i="2"/>
  <c r="BZ18" i="2"/>
  <c r="BZ17" i="2"/>
  <c r="BZ16" i="2"/>
  <c r="BZ15" i="2"/>
  <c r="BZ14" i="2"/>
  <c r="BZ13" i="2"/>
  <c r="BZ12" i="2"/>
  <c r="BZ11" i="2"/>
  <c r="BZ10" i="2"/>
  <c r="BZ9" i="2"/>
  <c r="BZ8" i="2"/>
  <c r="BZ6" i="2"/>
  <c r="BZ5" i="2"/>
  <c r="BY64" i="2"/>
  <c r="BY63" i="2"/>
  <c r="BY62" i="2"/>
  <c r="BY61" i="2"/>
  <c r="BY60" i="2"/>
  <c r="BY59" i="2"/>
  <c r="BY58" i="2"/>
  <c r="BY57" i="2"/>
  <c r="BY56" i="2"/>
  <c r="BY55" i="2"/>
  <c r="BY53" i="2"/>
  <c r="BY52" i="2"/>
  <c r="BY51" i="2"/>
  <c r="BY50" i="2"/>
  <c r="BY49" i="2"/>
  <c r="BY48" i="2"/>
  <c r="BY47" i="2"/>
  <c r="BY46" i="2"/>
  <c r="BY45" i="2"/>
  <c r="BY44" i="2"/>
  <c r="BY43" i="2"/>
  <c r="BY42" i="2"/>
  <c r="BY41" i="2"/>
  <c r="BY39" i="2"/>
  <c r="BY38" i="2"/>
  <c r="BY37" i="2"/>
  <c r="BY36" i="2"/>
  <c r="BY35" i="2"/>
  <c r="BY34" i="2"/>
  <c r="BY33" i="2"/>
  <c r="BY32" i="2"/>
  <c r="BY31" i="2"/>
  <c r="BY30" i="2"/>
  <c r="BY29" i="2"/>
  <c r="BY28" i="2"/>
  <c r="BY27" i="2"/>
  <c r="BY26" i="2"/>
  <c r="BY24" i="2"/>
  <c r="BY23" i="2"/>
  <c r="BY22" i="2"/>
  <c r="BY21" i="2"/>
  <c r="BY20" i="2"/>
  <c r="BY19" i="2"/>
  <c r="BY18" i="2"/>
  <c r="BY17" i="2"/>
  <c r="BY16" i="2"/>
  <c r="BY15" i="2"/>
  <c r="BY14" i="2"/>
  <c r="BY13" i="2"/>
  <c r="BY12" i="2"/>
  <c r="BY11" i="2"/>
  <c r="BY10" i="2"/>
  <c r="BY9" i="2"/>
  <c r="BY8" i="2"/>
  <c r="BY6" i="2"/>
  <c r="BY5" i="2"/>
  <c r="BX64" i="2"/>
  <c r="BW64" i="2"/>
  <c r="BV64" i="2"/>
  <c r="BU64" i="2"/>
  <c r="BT64" i="2"/>
  <c r="BS64" i="2"/>
  <c r="BR64" i="2"/>
  <c r="BQ64" i="2"/>
  <c r="BX63" i="2"/>
  <c r="BW63" i="2"/>
  <c r="BV63" i="2"/>
  <c r="BU63" i="2"/>
  <c r="BT63" i="2"/>
  <c r="BS63" i="2"/>
  <c r="BR63" i="2"/>
  <c r="BQ63" i="2"/>
  <c r="BX62" i="2"/>
  <c r="BW62" i="2"/>
  <c r="BV62" i="2"/>
  <c r="BU62" i="2"/>
  <c r="BT62" i="2"/>
  <c r="BS62" i="2"/>
  <c r="BR62" i="2"/>
  <c r="BQ62" i="2"/>
  <c r="BX61" i="2"/>
  <c r="BW61" i="2"/>
  <c r="BV61" i="2"/>
  <c r="BU61" i="2"/>
  <c r="BT61" i="2"/>
  <c r="BS61" i="2"/>
  <c r="BR61" i="2"/>
  <c r="BQ61" i="2"/>
  <c r="BX60" i="2"/>
  <c r="BW60" i="2"/>
  <c r="BV60" i="2"/>
  <c r="BU60" i="2"/>
  <c r="BT60" i="2"/>
  <c r="BS60" i="2"/>
  <c r="BR60" i="2"/>
  <c r="BQ60" i="2"/>
  <c r="BX59" i="2"/>
  <c r="BW59" i="2"/>
  <c r="BV59" i="2"/>
  <c r="BU59" i="2"/>
  <c r="BT59" i="2"/>
  <c r="BS59" i="2"/>
  <c r="BR59" i="2"/>
  <c r="BQ59" i="2"/>
  <c r="BX58" i="2"/>
  <c r="BW58" i="2"/>
  <c r="BV58" i="2"/>
  <c r="BU58" i="2"/>
  <c r="BT58" i="2"/>
  <c r="BS58" i="2"/>
  <c r="BR58" i="2"/>
  <c r="BQ58" i="2"/>
  <c r="BX57" i="2"/>
  <c r="BW57" i="2"/>
  <c r="BV57" i="2"/>
  <c r="BU57" i="2"/>
  <c r="BT57" i="2"/>
  <c r="BS57" i="2"/>
  <c r="BR57" i="2"/>
  <c r="BQ57" i="2"/>
  <c r="BX56" i="2"/>
  <c r="BW56" i="2"/>
  <c r="BV56" i="2"/>
  <c r="BU56" i="2"/>
  <c r="BT56" i="2"/>
  <c r="BS56" i="2"/>
  <c r="BR56" i="2"/>
  <c r="BQ56" i="2"/>
  <c r="BX55" i="2"/>
  <c r="BW55" i="2"/>
  <c r="BV55" i="2"/>
  <c r="BU55" i="2"/>
  <c r="BT55" i="2"/>
  <c r="BS55" i="2"/>
  <c r="BR55" i="2"/>
  <c r="BQ55" i="2"/>
  <c r="BX53" i="2"/>
  <c r="BW53" i="2"/>
  <c r="BV53" i="2"/>
  <c r="BU53" i="2"/>
  <c r="BT53" i="2"/>
  <c r="BS53" i="2"/>
  <c r="BR53" i="2"/>
  <c r="BQ53" i="2"/>
  <c r="BX52" i="2"/>
  <c r="BW52" i="2"/>
  <c r="BV52" i="2"/>
  <c r="BU52" i="2"/>
  <c r="BT52" i="2"/>
  <c r="BS52" i="2"/>
  <c r="BR52" i="2"/>
  <c r="BQ52" i="2"/>
  <c r="BX51" i="2"/>
  <c r="BW51" i="2"/>
  <c r="BV51" i="2"/>
  <c r="BU51" i="2"/>
  <c r="BT51" i="2"/>
  <c r="BS51" i="2"/>
  <c r="BR51" i="2"/>
  <c r="BQ51" i="2"/>
  <c r="BX50" i="2"/>
  <c r="BW50" i="2"/>
  <c r="BV50" i="2"/>
  <c r="BU50" i="2"/>
  <c r="BT50" i="2"/>
  <c r="BS50" i="2"/>
  <c r="BR50" i="2"/>
  <c r="BQ50" i="2"/>
  <c r="BX49" i="2"/>
  <c r="BW49" i="2"/>
  <c r="BV49" i="2"/>
  <c r="BU49" i="2"/>
  <c r="BT49" i="2"/>
  <c r="BS49" i="2"/>
  <c r="BR49" i="2"/>
  <c r="BQ49" i="2"/>
  <c r="BX48" i="2"/>
  <c r="BW48" i="2"/>
  <c r="BV48" i="2"/>
  <c r="BU48" i="2"/>
  <c r="BT48" i="2"/>
  <c r="BS48" i="2"/>
  <c r="BR48" i="2"/>
  <c r="BQ48" i="2"/>
  <c r="BX47" i="2"/>
  <c r="BW47" i="2"/>
  <c r="BV47" i="2"/>
  <c r="BU47" i="2"/>
  <c r="BT47" i="2"/>
  <c r="BS47" i="2"/>
  <c r="BR47" i="2"/>
  <c r="BQ47" i="2"/>
  <c r="BX46" i="2"/>
  <c r="BW46" i="2"/>
  <c r="BV46" i="2"/>
  <c r="BU46" i="2"/>
  <c r="BT46" i="2"/>
  <c r="BS46" i="2"/>
  <c r="BR46" i="2"/>
  <c r="BQ46" i="2"/>
  <c r="BX45" i="2"/>
  <c r="BW45" i="2"/>
  <c r="BV45" i="2"/>
  <c r="BU45" i="2"/>
  <c r="BT45" i="2"/>
  <c r="BS45" i="2"/>
  <c r="BR45" i="2"/>
  <c r="BQ45" i="2"/>
  <c r="BX44" i="2"/>
  <c r="BW44" i="2"/>
  <c r="BV44" i="2"/>
  <c r="BU44" i="2"/>
  <c r="BT44" i="2"/>
  <c r="BS44" i="2"/>
  <c r="BR44" i="2"/>
  <c r="BQ44" i="2"/>
  <c r="BX43" i="2"/>
  <c r="BW43" i="2"/>
  <c r="BV43" i="2"/>
  <c r="BU43" i="2"/>
  <c r="BT43" i="2"/>
  <c r="BS43" i="2"/>
  <c r="BR43" i="2"/>
  <c r="BQ43" i="2"/>
  <c r="BX42" i="2"/>
  <c r="BW42" i="2"/>
  <c r="BV42" i="2"/>
  <c r="BU42" i="2"/>
  <c r="BT42" i="2"/>
  <c r="BS42" i="2"/>
  <c r="BR42" i="2"/>
  <c r="BQ42" i="2"/>
  <c r="BX41" i="2"/>
  <c r="BW41" i="2"/>
  <c r="BV41" i="2"/>
  <c r="BU41" i="2"/>
  <c r="BT41" i="2"/>
  <c r="BS41" i="2"/>
  <c r="BR41" i="2"/>
  <c r="BQ41" i="2"/>
  <c r="BX39" i="2"/>
  <c r="BW39" i="2"/>
  <c r="BV39" i="2"/>
  <c r="BU39" i="2"/>
  <c r="BT39" i="2"/>
  <c r="BS39" i="2"/>
  <c r="BR39" i="2"/>
  <c r="BQ39" i="2"/>
  <c r="BX38" i="2"/>
  <c r="BW38" i="2"/>
  <c r="BV38" i="2"/>
  <c r="BU38" i="2"/>
  <c r="BT38" i="2"/>
  <c r="BS38" i="2"/>
  <c r="BR38" i="2"/>
  <c r="BQ38" i="2"/>
  <c r="BX37" i="2"/>
  <c r="BW37" i="2"/>
  <c r="BV37" i="2"/>
  <c r="BU37" i="2"/>
  <c r="BT37" i="2"/>
  <c r="BS37" i="2"/>
  <c r="BR37" i="2"/>
  <c r="BQ37" i="2"/>
  <c r="BX36" i="2"/>
  <c r="BW36" i="2"/>
  <c r="BV36" i="2"/>
  <c r="BU36" i="2"/>
  <c r="BT36" i="2"/>
  <c r="BS36" i="2"/>
  <c r="BR36" i="2"/>
  <c r="BQ36" i="2"/>
  <c r="BX35" i="2"/>
  <c r="BW35" i="2"/>
  <c r="BV35" i="2"/>
  <c r="BU35" i="2"/>
  <c r="BT35" i="2"/>
  <c r="BS35" i="2"/>
  <c r="BR35" i="2"/>
  <c r="BQ35" i="2"/>
  <c r="BX34" i="2"/>
  <c r="BW34" i="2"/>
  <c r="BV34" i="2"/>
  <c r="BU34" i="2"/>
  <c r="BT34" i="2"/>
  <c r="BS34" i="2"/>
  <c r="BR34" i="2"/>
  <c r="BQ34" i="2"/>
  <c r="BX33" i="2"/>
  <c r="BW33" i="2"/>
  <c r="BV33" i="2"/>
  <c r="BU33" i="2"/>
  <c r="BT33" i="2"/>
  <c r="BS33" i="2"/>
  <c r="BR33" i="2"/>
  <c r="BQ33" i="2"/>
  <c r="BX32" i="2"/>
  <c r="BW32" i="2"/>
  <c r="BV32" i="2"/>
  <c r="BU32" i="2"/>
  <c r="BT32" i="2"/>
  <c r="BS32" i="2"/>
  <c r="BR32" i="2"/>
  <c r="BQ32" i="2"/>
  <c r="BX31" i="2"/>
  <c r="BW31" i="2"/>
  <c r="BV31" i="2"/>
  <c r="BU31" i="2"/>
  <c r="BT31" i="2"/>
  <c r="BS31" i="2"/>
  <c r="BR31" i="2"/>
  <c r="BQ31" i="2"/>
  <c r="BX30" i="2"/>
  <c r="BW30" i="2"/>
  <c r="BV30" i="2"/>
  <c r="BU30" i="2"/>
  <c r="BT30" i="2"/>
  <c r="BS30" i="2"/>
  <c r="BR30" i="2"/>
  <c r="BQ30" i="2"/>
  <c r="BX29" i="2"/>
  <c r="BW29" i="2"/>
  <c r="BV29" i="2"/>
  <c r="BU29" i="2"/>
  <c r="BT29" i="2"/>
  <c r="BS29" i="2"/>
  <c r="BR29" i="2"/>
  <c r="BQ29" i="2"/>
  <c r="BX28" i="2"/>
  <c r="BW28" i="2"/>
  <c r="BV28" i="2"/>
  <c r="BU28" i="2"/>
  <c r="BT28" i="2"/>
  <c r="BS28" i="2"/>
  <c r="BR28" i="2"/>
  <c r="BQ28" i="2"/>
  <c r="BX27" i="2"/>
  <c r="BW27" i="2"/>
  <c r="BV27" i="2"/>
  <c r="BU27" i="2"/>
  <c r="BT27" i="2"/>
  <c r="BS27" i="2"/>
  <c r="BR27" i="2"/>
  <c r="BQ27" i="2"/>
  <c r="BX26" i="2"/>
  <c r="BW26" i="2"/>
  <c r="BV26" i="2"/>
  <c r="BU26" i="2"/>
  <c r="BT26" i="2"/>
  <c r="BS26" i="2"/>
  <c r="BR26" i="2"/>
  <c r="BQ26" i="2"/>
  <c r="BX24" i="2"/>
  <c r="BW24" i="2"/>
  <c r="BV24" i="2"/>
  <c r="BU24" i="2"/>
  <c r="BT24" i="2"/>
  <c r="BS24" i="2"/>
  <c r="BR24" i="2"/>
  <c r="BQ24" i="2"/>
  <c r="BX23" i="2"/>
  <c r="BU23" i="2"/>
  <c r="BT23" i="2"/>
  <c r="BS23" i="2"/>
  <c r="BR23" i="2"/>
  <c r="BQ23" i="2"/>
  <c r="BP23" i="2"/>
  <c r="BO23" i="2"/>
  <c r="BN23" i="2"/>
  <c r="BM23" i="2"/>
  <c r="BL23" i="2"/>
  <c r="BK23" i="2"/>
  <c r="BJ23" i="2"/>
  <c r="BI23" i="2"/>
  <c r="BH23" i="2"/>
  <c r="BG23" i="2"/>
  <c r="BF23" i="2"/>
  <c r="BE23" i="2"/>
  <c r="BD23" i="2"/>
  <c r="BC23" i="2"/>
  <c r="BB23" i="2"/>
  <c r="BX22" i="2"/>
  <c r="BU22" i="2"/>
  <c r="BT22" i="2"/>
  <c r="BS22" i="2"/>
  <c r="BR22" i="2"/>
  <c r="BQ22" i="2"/>
  <c r="BP22" i="2"/>
  <c r="BO22" i="2"/>
  <c r="BN22" i="2"/>
  <c r="BM22" i="2"/>
  <c r="BL22" i="2"/>
  <c r="BK22" i="2"/>
  <c r="BJ22" i="2"/>
  <c r="BI22" i="2"/>
  <c r="BH22" i="2"/>
  <c r="BG22" i="2"/>
  <c r="BF22" i="2"/>
  <c r="BE22" i="2"/>
  <c r="BD22" i="2"/>
  <c r="BC22" i="2"/>
  <c r="BB22" i="2"/>
  <c r="BX21" i="2"/>
  <c r="BU21" i="2"/>
  <c r="BT21" i="2"/>
  <c r="BS21" i="2"/>
  <c r="BR21" i="2"/>
  <c r="BQ21" i="2"/>
  <c r="BP21" i="2"/>
  <c r="BO21" i="2"/>
  <c r="BN21" i="2"/>
  <c r="BM21" i="2"/>
  <c r="BL21" i="2"/>
  <c r="BK21" i="2"/>
  <c r="BJ21" i="2"/>
  <c r="BI21" i="2"/>
  <c r="BH21" i="2"/>
  <c r="BG21" i="2"/>
  <c r="BF21" i="2"/>
  <c r="BE21" i="2"/>
  <c r="BD21" i="2"/>
  <c r="BC21" i="2"/>
  <c r="BB21" i="2"/>
  <c r="BX20" i="2"/>
  <c r="BU20" i="2"/>
  <c r="BT20" i="2"/>
  <c r="BS20" i="2"/>
  <c r="BR20" i="2"/>
  <c r="BQ20" i="2"/>
  <c r="BP20" i="2"/>
  <c r="BO20" i="2"/>
  <c r="BN20" i="2"/>
  <c r="BM20" i="2"/>
  <c r="BL20" i="2"/>
  <c r="BK20" i="2"/>
  <c r="BJ20" i="2"/>
  <c r="BI20" i="2"/>
  <c r="BH20" i="2"/>
  <c r="BG20" i="2"/>
  <c r="BF20" i="2"/>
  <c r="BE20" i="2"/>
  <c r="BD20" i="2"/>
  <c r="BC20" i="2"/>
  <c r="BB20" i="2"/>
  <c r="BX19" i="2"/>
  <c r="BU19" i="2"/>
  <c r="BT19" i="2"/>
  <c r="BS19" i="2"/>
  <c r="BR19" i="2"/>
  <c r="BQ19" i="2"/>
  <c r="BP19" i="2"/>
  <c r="BO19" i="2"/>
  <c r="BN19" i="2"/>
  <c r="BM19" i="2"/>
  <c r="BL19" i="2"/>
  <c r="BK19" i="2"/>
  <c r="BJ19" i="2"/>
  <c r="BI19" i="2"/>
  <c r="BH19" i="2"/>
  <c r="BG19" i="2"/>
  <c r="BF19" i="2"/>
  <c r="BE19" i="2"/>
  <c r="BD19" i="2"/>
  <c r="BC19" i="2"/>
  <c r="BB19" i="2"/>
  <c r="BX18" i="2"/>
  <c r="BU18" i="2"/>
  <c r="BT18" i="2"/>
  <c r="BS18" i="2"/>
  <c r="BR18" i="2"/>
  <c r="BQ18" i="2"/>
  <c r="BP18" i="2"/>
  <c r="BO18" i="2"/>
  <c r="BN18" i="2"/>
  <c r="BM18" i="2"/>
  <c r="BL18" i="2"/>
  <c r="BK18" i="2"/>
  <c r="BJ18" i="2"/>
  <c r="BI18" i="2"/>
  <c r="BH18" i="2"/>
  <c r="BG18" i="2"/>
  <c r="BF18" i="2"/>
  <c r="BE18" i="2"/>
  <c r="BD18" i="2"/>
  <c r="BC18" i="2"/>
  <c r="BB18" i="2"/>
  <c r="BX17" i="2"/>
  <c r="BU17" i="2"/>
  <c r="BT17" i="2"/>
  <c r="BS17" i="2"/>
  <c r="BR17" i="2"/>
  <c r="BQ17" i="2"/>
  <c r="BP17" i="2"/>
  <c r="BO17" i="2"/>
  <c r="BN17" i="2"/>
  <c r="BM17" i="2"/>
  <c r="BL17" i="2"/>
  <c r="BK17" i="2"/>
  <c r="BJ17" i="2"/>
  <c r="BI17" i="2"/>
  <c r="BH17" i="2"/>
  <c r="BG17" i="2"/>
  <c r="BF17" i="2"/>
  <c r="BE17" i="2"/>
  <c r="BD17" i="2"/>
  <c r="BC17" i="2"/>
  <c r="BB17" i="2"/>
  <c r="BX16" i="2"/>
  <c r="BU16" i="2"/>
  <c r="BT16" i="2"/>
  <c r="BS16" i="2"/>
  <c r="BR16" i="2"/>
  <c r="BQ16" i="2"/>
  <c r="BP16" i="2"/>
  <c r="BO16" i="2"/>
  <c r="BN16" i="2"/>
  <c r="BM16" i="2"/>
  <c r="BL16" i="2"/>
  <c r="BK16" i="2"/>
  <c r="BJ16" i="2"/>
  <c r="BI16" i="2"/>
  <c r="BH16" i="2"/>
  <c r="BG16" i="2"/>
  <c r="BF16" i="2"/>
  <c r="BE16" i="2"/>
  <c r="BD16" i="2"/>
  <c r="BC16" i="2"/>
  <c r="BB16" i="2"/>
  <c r="BX15" i="2"/>
  <c r="BU15" i="2"/>
  <c r="BT15" i="2"/>
  <c r="BS15" i="2"/>
  <c r="BR15" i="2"/>
  <c r="BQ15" i="2"/>
  <c r="BP15" i="2"/>
  <c r="BO15" i="2"/>
  <c r="BN15" i="2"/>
  <c r="BM15" i="2"/>
  <c r="BL15" i="2"/>
  <c r="BK15" i="2"/>
  <c r="BJ15" i="2"/>
  <c r="BI15" i="2"/>
  <c r="BH15" i="2"/>
  <c r="BG15" i="2"/>
  <c r="BF15" i="2"/>
  <c r="BE15" i="2"/>
  <c r="BD15" i="2"/>
  <c r="BC15" i="2"/>
  <c r="BB15" i="2"/>
  <c r="BX14" i="2"/>
  <c r="BU14" i="2"/>
  <c r="BT14" i="2"/>
  <c r="BS14" i="2"/>
  <c r="BR14" i="2"/>
  <c r="BQ14" i="2"/>
  <c r="BP14" i="2"/>
  <c r="BO14" i="2"/>
  <c r="BN14" i="2"/>
  <c r="BM14" i="2"/>
  <c r="BL14" i="2"/>
  <c r="BK14" i="2"/>
  <c r="BJ14" i="2"/>
  <c r="BI14" i="2"/>
  <c r="BH14" i="2"/>
  <c r="BG14" i="2"/>
  <c r="BF14" i="2"/>
  <c r="BE14" i="2"/>
  <c r="BD14" i="2"/>
  <c r="BC14" i="2"/>
  <c r="BB14" i="2"/>
  <c r="BX13" i="2"/>
  <c r="BU13" i="2"/>
  <c r="BT13" i="2"/>
  <c r="BS13" i="2"/>
  <c r="BR13" i="2"/>
  <c r="BQ13" i="2"/>
  <c r="BP13" i="2"/>
  <c r="BO13" i="2"/>
  <c r="BN13" i="2"/>
  <c r="BM13" i="2"/>
  <c r="BL13" i="2"/>
  <c r="BK13" i="2"/>
  <c r="BJ13" i="2"/>
  <c r="BI13" i="2"/>
  <c r="BH13" i="2"/>
  <c r="BG13" i="2"/>
  <c r="BF13" i="2"/>
  <c r="BE13" i="2"/>
  <c r="BD13" i="2"/>
  <c r="BC13" i="2"/>
  <c r="BB13" i="2"/>
  <c r="BX12" i="2"/>
  <c r="BU12" i="2"/>
  <c r="BT12" i="2"/>
  <c r="BS12" i="2"/>
  <c r="BR12" i="2"/>
  <c r="BQ12" i="2"/>
  <c r="BP12" i="2"/>
  <c r="BO12" i="2"/>
  <c r="BN12" i="2"/>
  <c r="BM12" i="2"/>
  <c r="BL12" i="2"/>
  <c r="BK12" i="2"/>
  <c r="BJ12" i="2"/>
  <c r="BI12" i="2"/>
  <c r="BH12" i="2"/>
  <c r="BG12" i="2"/>
  <c r="BF12" i="2"/>
  <c r="BE12" i="2"/>
  <c r="BD12" i="2"/>
  <c r="BC12" i="2"/>
  <c r="BB12" i="2"/>
  <c r="BX11" i="2"/>
  <c r="BU11" i="2"/>
  <c r="BT11" i="2"/>
  <c r="BS11" i="2"/>
  <c r="BR11" i="2"/>
  <c r="BQ11" i="2"/>
  <c r="BP11" i="2"/>
  <c r="BO11" i="2"/>
  <c r="BN11" i="2"/>
  <c r="BM11" i="2"/>
  <c r="BL11" i="2"/>
  <c r="BK11" i="2"/>
  <c r="BJ11" i="2"/>
  <c r="BI11" i="2"/>
  <c r="BH11" i="2"/>
  <c r="BG11" i="2"/>
  <c r="BF11" i="2"/>
  <c r="BE11" i="2"/>
  <c r="BD11" i="2"/>
  <c r="BC11" i="2"/>
  <c r="BB11" i="2"/>
  <c r="BX10" i="2"/>
  <c r="BU10" i="2"/>
  <c r="BT10" i="2"/>
  <c r="BS10" i="2"/>
  <c r="BR10" i="2"/>
  <c r="BQ10" i="2"/>
  <c r="BP10" i="2"/>
  <c r="BO10" i="2"/>
  <c r="BN10" i="2"/>
  <c r="BM10" i="2"/>
  <c r="BL10" i="2"/>
  <c r="BK10" i="2"/>
  <c r="BJ10" i="2"/>
  <c r="BI10" i="2"/>
  <c r="BH10" i="2"/>
  <c r="BG10" i="2"/>
  <c r="BF10" i="2"/>
  <c r="BE10" i="2"/>
  <c r="BD10" i="2"/>
  <c r="BC10" i="2"/>
  <c r="BB10" i="2"/>
  <c r="BX9" i="2"/>
  <c r="BU9" i="2"/>
  <c r="BT9" i="2"/>
  <c r="BS9" i="2"/>
  <c r="BR9" i="2"/>
  <c r="BQ9" i="2"/>
  <c r="BP9" i="2"/>
  <c r="BO9" i="2"/>
  <c r="BN9" i="2"/>
  <c r="BM9" i="2"/>
  <c r="BL9" i="2"/>
  <c r="BK9" i="2"/>
  <c r="BJ9" i="2"/>
  <c r="BI9" i="2"/>
  <c r="BH9" i="2"/>
  <c r="BG9" i="2"/>
  <c r="BF9" i="2"/>
  <c r="BE9" i="2"/>
  <c r="BD9" i="2"/>
  <c r="BC9" i="2"/>
  <c r="BB9" i="2"/>
  <c r="BX8" i="2"/>
  <c r="BU8" i="2"/>
  <c r="BT8" i="2"/>
  <c r="BS8" i="2"/>
  <c r="BR8" i="2"/>
  <c r="BQ8" i="2"/>
  <c r="BP8" i="2"/>
  <c r="BO8" i="2"/>
  <c r="BN8" i="2"/>
  <c r="BM8" i="2"/>
  <c r="BL8" i="2"/>
  <c r="BK8" i="2"/>
  <c r="BJ8" i="2"/>
  <c r="BI8" i="2"/>
  <c r="BH8" i="2"/>
  <c r="BG8" i="2"/>
  <c r="BF8" i="2"/>
  <c r="BE8" i="2"/>
  <c r="BD8" i="2"/>
  <c r="BC8" i="2"/>
  <c r="BB8" i="2"/>
  <c r="BX6" i="2"/>
  <c r="BW6" i="2"/>
  <c r="BV6" i="2"/>
  <c r="BU6" i="2"/>
  <c r="BT6" i="2"/>
  <c r="BS6" i="2"/>
  <c r="BR6" i="2"/>
  <c r="BQ6" i="2"/>
  <c r="BP6" i="2"/>
  <c r="BO6" i="2"/>
  <c r="BN6" i="2"/>
  <c r="BM6" i="2"/>
  <c r="BL6" i="2"/>
  <c r="BK6" i="2"/>
  <c r="BJ6" i="2"/>
  <c r="BI6" i="2"/>
  <c r="BH6" i="2"/>
  <c r="BG6" i="2"/>
  <c r="BF6" i="2"/>
  <c r="BE6" i="2"/>
  <c r="BD6" i="2"/>
  <c r="BC6" i="2"/>
  <c r="BB6" i="2"/>
  <c r="BX5" i="2"/>
  <c r="BW5" i="2"/>
  <c r="BV5" i="2"/>
  <c r="BU5" i="2"/>
  <c r="BT5" i="2"/>
  <c r="BS5" i="2"/>
  <c r="BR5" i="2"/>
  <c r="BQ5" i="2"/>
  <c r="BP5" i="2"/>
  <c r="BO5" i="2"/>
  <c r="BN5" i="2"/>
  <c r="BM5" i="2"/>
  <c r="BL5" i="2"/>
  <c r="BK5" i="2"/>
  <c r="BJ5" i="2"/>
  <c r="BI5" i="2"/>
  <c r="BH5" i="2"/>
  <c r="BG5" i="2"/>
  <c r="BF5" i="2"/>
  <c r="BE5" i="2"/>
  <c r="BD5" i="2"/>
  <c r="BC5" i="2"/>
  <c r="BB5" i="2"/>
  <c r="BA64" i="2"/>
  <c r="BA63" i="2"/>
  <c r="BA62" i="2"/>
  <c r="BA61" i="2"/>
  <c r="BA60" i="2"/>
  <c r="BA59" i="2"/>
  <c r="BA58" i="2"/>
  <c r="BA57" i="2"/>
  <c r="BA56" i="2"/>
  <c r="BA55" i="2"/>
  <c r="BA53" i="2"/>
  <c r="BA52" i="2"/>
  <c r="BA51" i="2"/>
  <c r="BA50" i="2"/>
  <c r="BA49" i="2"/>
  <c r="BA48" i="2"/>
  <c r="BA47" i="2"/>
  <c r="BA46" i="2"/>
  <c r="BA45" i="2"/>
  <c r="BA44" i="2"/>
  <c r="BA43" i="2"/>
  <c r="BA42" i="2"/>
  <c r="BA41" i="2"/>
  <c r="BA39" i="2"/>
  <c r="BA38" i="2"/>
  <c r="BA37" i="2"/>
  <c r="BA36" i="2"/>
  <c r="BA35" i="2"/>
  <c r="BA34" i="2"/>
  <c r="BA33" i="2"/>
  <c r="BA32" i="2"/>
  <c r="BA31" i="2"/>
  <c r="BA30" i="2"/>
  <c r="BA29" i="2"/>
  <c r="BA28" i="2"/>
  <c r="BA27" i="2"/>
  <c r="BA26" i="2"/>
  <c r="BA24" i="2"/>
  <c r="BA23" i="2"/>
  <c r="BA22" i="2"/>
  <c r="BA21" i="2"/>
  <c r="BA20" i="2"/>
  <c r="BA19" i="2"/>
  <c r="BA18" i="2"/>
  <c r="BA17" i="2"/>
  <c r="BA16" i="2"/>
  <c r="BA15" i="2"/>
  <c r="BA14" i="2"/>
  <c r="BA13" i="2"/>
  <c r="BA12" i="2"/>
  <c r="BA11" i="2"/>
  <c r="BA10" i="2"/>
  <c r="BA9" i="2"/>
  <c r="BA8" i="2"/>
  <c r="BA6" i="2"/>
  <c r="BA5" i="2"/>
  <c r="AZ64" i="2"/>
  <c r="AZ63" i="2"/>
  <c r="AZ62" i="2"/>
  <c r="AZ61" i="2"/>
  <c r="AZ60" i="2"/>
  <c r="AZ59" i="2"/>
  <c r="AZ58" i="2"/>
  <c r="AZ57" i="2"/>
  <c r="AZ56" i="2"/>
  <c r="AZ55" i="2"/>
  <c r="AZ53" i="2"/>
  <c r="AZ52" i="2"/>
  <c r="AZ51" i="2"/>
  <c r="AZ50" i="2"/>
  <c r="AZ49" i="2"/>
  <c r="AZ48" i="2"/>
  <c r="AZ47" i="2"/>
  <c r="AZ46" i="2"/>
  <c r="AZ45" i="2"/>
  <c r="AZ44" i="2"/>
  <c r="AZ43" i="2"/>
  <c r="AZ42" i="2"/>
  <c r="AZ41" i="2"/>
  <c r="AZ39" i="2"/>
  <c r="AZ38" i="2"/>
  <c r="AZ37" i="2"/>
  <c r="AZ36" i="2"/>
  <c r="AZ35" i="2"/>
  <c r="AZ34" i="2"/>
  <c r="AZ33" i="2"/>
  <c r="AZ32" i="2"/>
  <c r="AZ31" i="2"/>
  <c r="AZ30" i="2"/>
  <c r="AZ29" i="2"/>
  <c r="AZ28" i="2"/>
  <c r="AZ27" i="2"/>
  <c r="AZ26" i="2"/>
  <c r="AZ24" i="2"/>
  <c r="AZ23" i="2"/>
  <c r="AZ22" i="2"/>
  <c r="AZ21" i="2"/>
  <c r="AZ20" i="2"/>
  <c r="AZ19" i="2"/>
  <c r="AZ18" i="2"/>
  <c r="AZ17" i="2"/>
  <c r="AZ16" i="2"/>
  <c r="AZ15" i="2"/>
  <c r="AZ14" i="2"/>
  <c r="AZ13" i="2"/>
  <c r="AZ12" i="2"/>
  <c r="AZ11" i="2"/>
  <c r="AZ10" i="2"/>
  <c r="AZ9" i="2"/>
  <c r="AZ8" i="2"/>
  <c r="AZ6" i="2"/>
  <c r="AZ5" i="2"/>
  <c r="AY64" i="2"/>
  <c r="AX64" i="2"/>
  <c r="AW64" i="2"/>
  <c r="AV64" i="2"/>
  <c r="AU64" i="2"/>
  <c r="AT64" i="2"/>
  <c r="AS64" i="2"/>
  <c r="AR64" i="2"/>
  <c r="AQ64" i="2"/>
  <c r="AL64" i="2"/>
  <c r="AY63" i="2"/>
  <c r="AX63" i="2"/>
  <c r="AW63" i="2"/>
  <c r="AV63" i="2"/>
  <c r="AU63" i="2"/>
  <c r="AT63" i="2"/>
  <c r="AS63" i="2"/>
  <c r="AR63" i="2"/>
  <c r="AQ63" i="2"/>
  <c r="AL63" i="2"/>
  <c r="AY62" i="2"/>
  <c r="AX62" i="2"/>
  <c r="AW62" i="2"/>
  <c r="AV62" i="2"/>
  <c r="AU62" i="2"/>
  <c r="AT62" i="2"/>
  <c r="AS62" i="2"/>
  <c r="AR62" i="2"/>
  <c r="AQ62" i="2"/>
  <c r="AL62" i="2"/>
  <c r="AY61" i="2"/>
  <c r="AX61" i="2"/>
  <c r="AW61" i="2"/>
  <c r="AV61" i="2"/>
  <c r="AU61" i="2"/>
  <c r="AT61" i="2"/>
  <c r="AS61" i="2"/>
  <c r="AR61" i="2"/>
  <c r="AQ61" i="2"/>
  <c r="AL61" i="2"/>
  <c r="AY60" i="2"/>
  <c r="AX60" i="2"/>
  <c r="AW60" i="2"/>
  <c r="AV60" i="2"/>
  <c r="AU60" i="2"/>
  <c r="AT60" i="2"/>
  <c r="AS60" i="2"/>
  <c r="AR60" i="2"/>
  <c r="AQ60" i="2"/>
  <c r="AL60" i="2"/>
  <c r="AY59" i="2"/>
  <c r="AX59" i="2"/>
  <c r="AW59" i="2"/>
  <c r="AV59" i="2"/>
  <c r="AU59" i="2"/>
  <c r="AT59" i="2"/>
  <c r="AS59" i="2"/>
  <c r="AR59" i="2"/>
  <c r="AQ59" i="2"/>
  <c r="AL59" i="2"/>
  <c r="AY58" i="2"/>
  <c r="AX58" i="2"/>
  <c r="AW58" i="2"/>
  <c r="AV58" i="2"/>
  <c r="AU58" i="2"/>
  <c r="AT58" i="2"/>
  <c r="AS58" i="2"/>
  <c r="AR58" i="2"/>
  <c r="AQ58" i="2"/>
  <c r="AL58" i="2"/>
  <c r="AY57" i="2"/>
  <c r="AX57" i="2"/>
  <c r="AW57" i="2"/>
  <c r="AV57" i="2"/>
  <c r="AU57" i="2"/>
  <c r="AT57" i="2"/>
  <c r="AS57" i="2"/>
  <c r="AR57" i="2"/>
  <c r="AQ57" i="2"/>
  <c r="AL57" i="2"/>
  <c r="AY56" i="2"/>
  <c r="AX56" i="2"/>
  <c r="AW56" i="2"/>
  <c r="AV56" i="2"/>
  <c r="AU56" i="2"/>
  <c r="AT56" i="2"/>
  <c r="AS56" i="2"/>
  <c r="AR56" i="2"/>
  <c r="AQ56" i="2"/>
  <c r="AL56" i="2"/>
  <c r="AY55" i="2"/>
  <c r="AX55" i="2"/>
  <c r="AW55" i="2"/>
  <c r="AV55" i="2"/>
  <c r="AU55" i="2"/>
  <c r="AT55" i="2"/>
  <c r="AS55" i="2"/>
  <c r="AR55" i="2"/>
  <c r="AQ55" i="2"/>
  <c r="AL55" i="2"/>
  <c r="AY53" i="2"/>
  <c r="AX53" i="2"/>
  <c r="AW53" i="2"/>
  <c r="AV53" i="2"/>
  <c r="AU53" i="2"/>
  <c r="AT53" i="2"/>
  <c r="AS53" i="2"/>
  <c r="AR53" i="2"/>
  <c r="AQ53" i="2"/>
  <c r="AL53" i="2"/>
  <c r="AY52" i="2"/>
  <c r="AX52" i="2"/>
  <c r="AW52" i="2"/>
  <c r="AV52" i="2"/>
  <c r="AU52" i="2"/>
  <c r="AT52" i="2"/>
  <c r="AS52" i="2"/>
  <c r="AR52" i="2"/>
  <c r="AQ52" i="2"/>
  <c r="AL52" i="2"/>
  <c r="AY51" i="2"/>
  <c r="AX51" i="2"/>
  <c r="AW51" i="2"/>
  <c r="AV51" i="2"/>
  <c r="AU51" i="2"/>
  <c r="AT51" i="2"/>
  <c r="AS51" i="2"/>
  <c r="AR51" i="2"/>
  <c r="AQ51" i="2"/>
  <c r="AL51" i="2"/>
  <c r="AY50" i="2"/>
  <c r="AX50" i="2"/>
  <c r="AW50" i="2"/>
  <c r="AV50" i="2"/>
  <c r="AU50" i="2"/>
  <c r="AT50" i="2"/>
  <c r="AS50" i="2"/>
  <c r="AR50" i="2"/>
  <c r="AQ50" i="2"/>
  <c r="AL50" i="2"/>
  <c r="AY49" i="2"/>
  <c r="AX49" i="2"/>
  <c r="AW49" i="2"/>
  <c r="AV49" i="2"/>
  <c r="AU49" i="2"/>
  <c r="AT49" i="2"/>
  <c r="AS49" i="2"/>
  <c r="AR49" i="2"/>
  <c r="AQ49" i="2"/>
  <c r="AL49" i="2"/>
  <c r="AY48" i="2"/>
  <c r="AX48" i="2"/>
  <c r="AW48" i="2"/>
  <c r="AV48" i="2"/>
  <c r="AU48" i="2"/>
  <c r="AT48" i="2"/>
  <c r="AS48" i="2"/>
  <c r="AR48" i="2"/>
  <c r="AQ48" i="2"/>
  <c r="AL48" i="2"/>
  <c r="AY47" i="2"/>
  <c r="AX47" i="2"/>
  <c r="AW47" i="2"/>
  <c r="AV47" i="2"/>
  <c r="AU47" i="2"/>
  <c r="AT47" i="2"/>
  <c r="AS47" i="2"/>
  <c r="AR47" i="2"/>
  <c r="AQ47" i="2"/>
  <c r="AL47" i="2"/>
  <c r="AY46" i="2"/>
  <c r="AX46" i="2"/>
  <c r="AW46" i="2"/>
  <c r="AV46" i="2"/>
  <c r="AU46" i="2"/>
  <c r="AT46" i="2"/>
  <c r="AS46" i="2"/>
  <c r="AR46" i="2"/>
  <c r="AQ46" i="2"/>
  <c r="AL46" i="2"/>
  <c r="AY45" i="2"/>
  <c r="AX45" i="2"/>
  <c r="AW45" i="2"/>
  <c r="AV45" i="2"/>
  <c r="AU45" i="2"/>
  <c r="AT45" i="2"/>
  <c r="AS45" i="2"/>
  <c r="AR45" i="2"/>
  <c r="AQ45" i="2"/>
  <c r="AL45" i="2"/>
  <c r="AY44" i="2"/>
  <c r="AX44" i="2"/>
  <c r="AW44" i="2"/>
  <c r="AV44" i="2"/>
  <c r="AU44" i="2"/>
  <c r="AT44" i="2"/>
  <c r="AS44" i="2"/>
  <c r="AR44" i="2"/>
  <c r="AQ44" i="2"/>
  <c r="AL44" i="2"/>
  <c r="AY43" i="2"/>
  <c r="AX43" i="2"/>
  <c r="AW43" i="2"/>
  <c r="AV43" i="2"/>
  <c r="AU43" i="2"/>
  <c r="AT43" i="2"/>
  <c r="AS43" i="2"/>
  <c r="AR43" i="2"/>
  <c r="AQ43" i="2"/>
  <c r="AL43" i="2"/>
  <c r="AY42" i="2"/>
  <c r="AX42" i="2"/>
  <c r="AW42" i="2"/>
  <c r="AV42" i="2"/>
  <c r="AU42" i="2"/>
  <c r="AT42" i="2"/>
  <c r="AS42" i="2"/>
  <c r="AR42" i="2"/>
  <c r="AQ42" i="2"/>
  <c r="AL42" i="2"/>
  <c r="AY41" i="2"/>
  <c r="AX41" i="2"/>
  <c r="AW41" i="2"/>
  <c r="AV41" i="2"/>
  <c r="AU41" i="2"/>
  <c r="AT41" i="2"/>
  <c r="AS41" i="2"/>
  <c r="AR41" i="2"/>
  <c r="AQ41" i="2"/>
  <c r="AL41" i="2"/>
  <c r="AY39" i="2"/>
  <c r="AX39" i="2"/>
  <c r="AW39" i="2"/>
  <c r="AV39" i="2"/>
  <c r="AU39" i="2"/>
  <c r="AT39" i="2"/>
  <c r="AS39" i="2"/>
  <c r="AR39" i="2"/>
  <c r="AQ39" i="2"/>
  <c r="AL39" i="2"/>
  <c r="AY38" i="2"/>
  <c r="AX38" i="2"/>
  <c r="AW38" i="2"/>
  <c r="AV38" i="2"/>
  <c r="AU38" i="2"/>
  <c r="AT38" i="2"/>
  <c r="AS38" i="2"/>
  <c r="AR38" i="2"/>
  <c r="AQ38" i="2"/>
  <c r="AL38" i="2"/>
  <c r="AY37" i="2"/>
  <c r="AX37" i="2"/>
  <c r="AW37" i="2"/>
  <c r="AV37" i="2"/>
  <c r="AU37" i="2"/>
  <c r="AT37" i="2"/>
  <c r="AS37" i="2"/>
  <c r="AR37" i="2"/>
  <c r="AQ37" i="2"/>
  <c r="AL37" i="2"/>
  <c r="AY36" i="2"/>
  <c r="AX36" i="2"/>
  <c r="AW36" i="2"/>
  <c r="AV36" i="2"/>
  <c r="AU36" i="2"/>
  <c r="AT36" i="2"/>
  <c r="AS36" i="2"/>
  <c r="AR36" i="2"/>
  <c r="AQ36" i="2"/>
  <c r="AL36" i="2"/>
  <c r="AY35" i="2"/>
  <c r="AX35" i="2"/>
  <c r="AW35" i="2"/>
  <c r="AV35" i="2"/>
  <c r="AU35" i="2"/>
  <c r="AT35" i="2"/>
  <c r="AS35" i="2"/>
  <c r="AR35" i="2"/>
  <c r="AQ35" i="2"/>
  <c r="AL35" i="2"/>
  <c r="AY34" i="2"/>
  <c r="AX34" i="2"/>
  <c r="AW34" i="2"/>
  <c r="AV34" i="2"/>
  <c r="AU34" i="2"/>
  <c r="AT34" i="2"/>
  <c r="AS34" i="2"/>
  <c r="AR34" i="2"/>
  <c r="AQ34" i="2"/>
  <c r="AL34" i="2"/>
  <c r="AY33" i="2"/>
  <c r="AX33" i="2"/>
  <c r="AW33" i="2"/>
  <c r="AV33" i="2"/>
  <c r="AU33" i="2"/>
  <c r="AT33" i="2"/>
  <c r="AS33" i="2"/>
  <c r="AR33" i="2"/>
  <c r="AQ33" i="2"/>
  <c r="AL33" i="2"/>
  <c r="AY32" i="2"/>
  <c r="AX32" i="2"/>
  <c r="AW32" i="2"/>
  <c r="AV32" i="2"/>
  <c r="AU32" i="2"/>
  <c r="AT32" i="2"/>
  <c r="AS32" i="2"/>
  <c r="AR32" i="2"/>
  <c r="AQ32" i="2"/>
  <c r="AL32" i="2"/>
  <c r="AY31" i="2"/>
  <c r="AX31" i="2"/>
  <c r="AW31" i="2"/>
  <c r="AV31" i="2"/>
  <c r="AU31" i="2"/>
  <c r="AT31" i="2"/>
  <c r="AS31" i="2"/>
  <c r="AR31" i="2"/>
  <c r="AQ31" i="2"/>
  <c r="AL31" i="2"/>
  <c r="AY30" i="2"/>
  <c r="AX30" i="2"/>
  <c r="AW30" i="2"/>
  <c r="AV30" i="2"/>
  <c r="AU30" i="2"/>
  <c r="AT30" i="2"/>
  <c r="AS30" i="2"/>
  <c r="AR30" i="2"/>
  <c r="AQ30" i="2"/>
  <c r="AL30" i="2"/>
  <c r="AY29" i="2"/>
  <c r="AX29" i="2"/>
  <c r="AW29" i="2"/>
  <c r="AV29" i="2"/>
  <c r="AU29" i="2"/>
  <c r="AT29" i="2"/>
  <c r="AS29" i="2"/>
  <c r="AR29" i="2"/>
  <c r="AQ29" i="2"/>
  <c r="AL29" i="2"/>
  <c r="AY28" i="2"/>
  <c r="AX28" i="2"/>
  <c r="AW28" i="2"/>
  <c r="AV28" i="2"/>
  <c r="AU28" i="2"/>
  <c r="AT28" i="2"/>
  <c r="AS28" i="2"/>
  <c r="AR28" i="2"/>
  <c r="AQ28" i="2"/>
  <c r="AL28" i="2"/>
  <c r="AY27" i="2"/>
  <c r="AX27" i="2"/>
  <c r="AW27" i="2"/>
  <c r="AV27" i="2"/>
  <c r="AU27" i="2"/>
  <c r="AT27" i="2"/>
  <c r="AS27" i="2"/>
  <c r="AR27" i="2"/>
  <c r="AQ27" i="2"/>
  <c r="AL27" i="2"/>
  <c r="AY26" i="2"/>
  <c r="AX26" i="2"/>
  <c r="AW26" i="2"/>
  <c r="AV26" i="2"/>
  <c r="AU26" i="2"/>
  <c r="AT26" i="2"/>
  <c r="AS26" i="2"/>
  <c r="AR26" i="2"/>
  <c r="AQ26" i="2"/>
  <c r="AL26" i="2"/>
  <c r="AY24" i="2"/>
  <c r="AX24" i="2"/>
  <c r="AW24" i="2"/>
  <c r="AV24" i="2"/>
  <c r="AU24" i="2"/>
  <c r="AT24" i="2"/>
  <c r="AS24" i="2"/>
  <c r="AR24" i="2"/>
  <c r="AQ24" i="2"/>
  <c r="AL24" i="2"/>
  <c r="AY23" i="2"/>
  <c r="AX23" i="2"/>
  <c r="AU23" i="2"/>
  <c r="AT23" i="2"/>
  <c r="AS23" i="2"/>
  <c r="AR23" i="2"/>
  <c r="AQ23" i="2"/>
  <c r="AP23" i="2"/>
  <c r="AO23" i="2"/>
  <c r="AN23" i="2"/>
  <c r="AM23" i="2"/>
  <c r="AL23" i="2"/>
  <c r="AK23" i="2"/>
  <c r="AJ23" i="2"/>
  <c r="AI23" i="2"/>
  <c r="AH23" i="2"/>
  <c r="AG23" i="2"/>
  <c r="AF23" i="2"/>
  <c r="AE23" i="2"/>
  <c r="AD23" i="2"/>
  <c r="AC23" i="2"/>
  <c r="AB23" i="2"/>
  <c r="AY22" i="2"/>
  <c r="AX22" i="2"/>
  <c r="AU22" i="2"/>
  <c r="AT22" i="2"/>
  <c r="AS22" i="2"/>
  <c r="AR22" i="2"/>
  <c r="AQ22" i="2"/>
  <c r="AP22" i="2"/>
  <c r="AO22" i="2"/>
  <c r="AN22" i="2"/>
  <c r="AM22" i="2"/>
  <c r="AL22" i="2"/>
  <c r="AK22" i="2"/>
  <c r="AJ22" i="2"/>
  <c r="AI22" i="2"/>
  <c r="AH22" i="2"/>
  <c r="AG22" i="2"/>
  <c r="AF22" i="2"/>
  <c r="AE22" i="2"/>
  <c r="AD22" i="2"/>
  <c r="AC22" i="2"/>
  <c r="AB22" i="2"/>
  <c r="AY21" i="2"/>
  <c r="AX21" i="2"/>
  <c r="AU21" i="2"/>
  <c r="AT21" i="2"/>
  <c r="AS21" i="2"/>
  <c r="AR21" i="2"/>
  <c r="AQ21" i="2"/>
  <c r="AP21" i="2"/>
  <c r="AO21" i="2"/>
  <c r="AN21" i="2"/>
  <c r="AM21" i="2"/>
  <c r="AL21" i="2"/>
  <c r="AK21" i="2"/>
  <c r="AJ21" i="2"/>
  <c r="AI21" i="2"/>
  <c r="AH21" i="2"/>
  <c r="AG21" i="2"/>
  <c r="AF21" i="2"/>
  <c r="AE21" i="2"/>
  <c r="AD21" i="2"/>
  <c r="AC21" i="2"/>
  <c r="AB21" i="2"/>
  <c r="AY20" i="2"/>
  <c r="AX20" i="2"/>
  <c r="AU20" i="2"/>
  <c r="AT20" i="2"/>
  <c r="AS20" i="2"/>
  <c r="AR20" i="2"/>
  <c r="AQ20" i="2"/>
  <c r="AP20" i="2"/>
  <c r="AO20" i="2"/>
  <c r="AN20" i="2"/>
  <c r="AM20" i="2"/>
  <c r="AL20" i="2"/>
  <c r="AK20" i="2"/>
  <c r="AJ20" i="2"/>
  <c r="AI20" i="2"/>
  <c r="AH20" i="2"/>
  <c r="AG20" i="2"/>
  <c r="AF20" i="2"/>
  <c r="AE20" i="2"/>
  <c r="AD20" i="2"/>
  <c r="AC20" i="2"/>
  <c r="AB20" i="2"/>
  <c r="AY19" i="2"/>
  <c r="AX19" i="2"/>
  <c r="AU19" i="2"/>
  <c r="AT19" i="2"/>
  <c r="AS19" i="2"/>
  <c r="AR19" i="2"/>
  <c r="AQ19" i="2"/>
  <c r="AP19" i="2"/>
  <c r="AO19" i="2"/>
  <c r="AN19" i="2"/>
  <c r="AM19" i="2"/>
  <c r="AL19" i="2"/>
  <c r="AK19" i="2"/>
  <c r="AJ19" i="2"/>
  <c r="AI19" i="2"/>
  <c r="AH19" i="2"/>
  <c r="AG19" i="2"/>
  <c r="AF19" i="2"/>
  <c r="AE19" i="2"/>
  <c r="AD19" i="2"/>
  <c r="AC19" i="2"/>
  <c r="AB19" i="2"/>
  <c r="AY18" i="2"/>
  <c r="AX18" i="2"/>
  <c r="AU18" i="2"/>
  <c r="AT18" i="2"/>
  <c r="AS18" i="2"/>
  <c r="AR18" i="2"/>
  <c r="AQ18" i="2"/>
  <c r="AP18" i="2"/>
  <c r="AO18" i="2"/>
  <c r="AN18" i="2"/>
  <c r="AM18" i="2"/>
  <c r="AL18" i="2"/>
  <c r="AK18" i="2"/>
  <c r="AJ18" i="2"/>
  <c r="AI18" i="2"/>
  <c r="AH18" i="2"/>
  <c r="AG18" i="2"/>
  <c r="AF18" i="2"/>
  <c r="AE18" i="2"/>
  <c r="AD18" i="2"/>
  <c r="AC18" i="2"/>
  <c r="AB18" i="2"/>
  <c r="AY17" i="2"/>
  <c r="AX17" i="2"/>
  <c r="AU17" i="2"/>
  <c r="AT17" i="2"/>
  <c r="AS17" i="2"/>
  <c r="AR17" i="2"/>
  <c r="AQ17" i="2"/>
  <c r="AP17" i="2"/>
  <c r="AO17" i="2"/>
  <c r="AN17" i="2"/>
  <c r="AM17" i="2"/>
  <c r="AL17" i="2"/>
  <c r="AK17" i="2"/>
  <c r="AJ17" i="2"/>
  <c r="AI17" i="2"/>
  <c r="AH17" i="2"/>
  <c r="AG17" i="2"/>
  <c r="AF17" i="2"/>
  <c r="AE17" i="2"/>
  <c r="AD17" i="2"/>
  <c r="AC17" i="2"/>
  <c r="AB17" i="2"/>
  <c r="AY16" i="2"/>
  <c r="AX16" i="2"/>
  <c r="AU16" i="2"/>
  <c r="AT16" i="2"/>
  <c r="AS16" i="2"/>
  <c r="AR16" i="2"/>
  <c r="AQ16" i="2"/>
  <c r="AP16" i="2"/>
  <c r="AO16" i="2"/>
  <c r="AN16" i="2"/>
  <c r="AM16" i="2"/>
  <c r="AL16" i="2"/>
  <c r="AK16" i="2"/>
  <c r="AJ16" i="2"/>
  <c r="AI16" i="2"/>
  <c r="AH16" i="2"/>
  <c r="AG16" i="2"/>
  <c r="AF16" i="2"/>
  <c r="AE16" i="2"/>
  <c r="AD16" i="2"/>
  <c r="AC16" i="2"/>
  <c r="AB16" i="2"/>
  <c r="AY15" i="2"/>
  <c r="AX15" i="2"/>
  <c r="AU15" i="2"/>
  <c r="AT15" i="2"/>
  <c r="AS15" i="2"/>
  <c r="AR15" i="2"/>
  <c r="AQ15" i="2"/>
  <c r="AP15" i="2"/>
  <c r="AO15" i="2"/>
  <c r="AN15" i="2"/>
  <c r="AM15" i="2"/>
  <c r="AL15" i="2"/>
  <c r="AK15" i="2"/>
  <c r="AJ15" i="2"/>
  <c r="AI15" i="2"/>
  <c r="AH15" i="2"/>
  <c r="AG15" i="2"/>
  <c r="AF15" i="2"/>
  <c r="AE15" i="2"/>
  <c r="AD15" i="2"/>
  <c r="AC15" i="2"/>
  <c r="AB15" i="2"/>
  <c r="AY14" i="2"/>
  <c r="AX14" i="2"/>
  <c r="AU14" i="2"/>
  <c r="AT14" i="2"/>
  <c r="AS14" i="2"/>
  <c r="AR14" i="2"/>
  <c r="AQ14" i="2"/>
  <c r="AP14" i="2"/>
  <c r="AO14" i="2"/>
  <c r="AN14" i="2"/>
  <c r="AM14" i="2"/>
  <c r="AL14" i="2"/>
  <c r="AK14" i="2"/>
  <c r="AJ14" i="2"/>
  <c r="AI14" i="2"/>
  <c r="AH14" i="2"/>
  <c r="AG14" i="2"/>
  <c r="AF14" i="2"/>
  <c r="AE14" i="2"/>
  <c r="AD14" i="2"/>
  <c r="AC14" i="2"/>
  <c r="AB14" i="2"/>
  <c r="AY13" i="2"/>
  <c r="AX13" i="2"/>
  <c r="AU13" i="2"/>
  <c r="AT13" i="2"/>
  <c r="AS13" i="2"/>
  <c r="AR13" i="2"/>
  <c r="AQ13" i="2"/>
  <c r="AP13" i="2"/>
  <c r="AO13" i="2"/>
  <c r="AN13" i="2"/>
  <c r="AM13" i="2"/>
  <c r="AL13" i="2"/>
  <c r="AK13" i="2"/>
  <c r="AJ13" i="2"/>
  <c r="AI13" i="2"/>
  <c r="AH13" i="2"/>
  <c r="AG13" i="2"/>
  <c r="AF13" i="2"/>
  <c r="AE13" i="2"/>
  <c r="AD13" i="2"/>
  <c r="AC13" i="2"/>
  <c r="AB13" i="2"/>
  <c r="AY12" i="2"/>
  <c r="AX12" i="2"/>
  <c r="AU12" i="2"/>
  <c r="AT12" i="2"/>
  <c r="AS12" i="2"/>
  <c r="AR12" i="2"/>
  <c r="AQ12" i="2"/>
  <c r="AP12" i="2"/>
  <c r="AO12" i="2"/>
  <c r="AN12" i="2"/>
  <c r="AM12" i="2"/>
  <c r="AL12" i="2"/>
  <c r="AK12" i="2"/>
  <c r="AJ12" i="2"/>
  <c r="AI12" i="2"/>
  <c r="AH12" i="2"/>
  <c r="AG12" i="2"/>
  <c r="AF12" i="2"/>
  <c r="AE12" i="2"/>
  <c r="AD12" i="2"/>
  <c r="AC12" i="2"/>
  <c r="AB12" i="2"/>
  <c r="AY11" i="2"/>
  <c r="AX11" i="2"/>
  <c r="AU11" i="2"/>
  <c r="AT11" i="2"/>
  <c r="AS11" i="2"/>
  <c r="AR11" i="2"/>
  <c r="AQ11" i="2"/>
  <c r="AP11" i="2"/>
  <c r="AO11" i="2"/>
  <c r="AN11" i="2"/>
  <c r="AM11" i="2"/>
  <c r="AL11" i="2"/>
  <c r="AK11" i="2"/>
  <c r="AJ11" i="2"/>
  <c r="AI11" i="2"/>
  <c r="AH11" i="2"/>
  <c r="AG11" i="2"/>
  <c r="AF11" i="2"/>
  <c r="AE11" i="2"/>
  <c r="AD11" i="2"/>
  <c r="AC11" i="2"/>
  <c r="AB11" i="2"/>
  <c r="AY10" i="2"/>
  <c r="AX10" i="2"/>
  <c r="AU10" i="2"/>
  <c r="AT10" i="2"/>
  <c r="AS10" i="2"/>
  <c r="AR10" i="2"/>
  <c r="AQ10" i="2"/>
  <c r="AP10" i="2"/>
  <c r="AO10" i="2"/>
  <c r="AN10" i="2"/>
  <c r="AM10" i="2"/>
  <c r="AL10" i="2"/>
  <c r="AK10" i="2"/>
  <c r="AJ10" i="2"/>
  <c r="AI10" i="2"/>
  <c r="AH10" i="2"/>
  <c r="AG10" i="2"/>
  <c r="AF10" i="2"/>
  <c r="AE10" i="2"/>
  <c r="AD10" i="2"/>
  <c r="AC10" i="2"/>
  <c r="AB10" i="2"/>
  <c r="AY9" i="2"/>
  <c r="AX9" i="2"/>
  <c r="AU9" i="2"/>
  <c r="AT9" i="2"/>
  <c r="AS9" i="2"/>
  <c r="AR9" i="2"/>
  <c r="AQ9" i="2"/>
  <c r="AP9" i="2"/>
  <c r="AO9" i="2"/>
  <c r="AN9" i="2"/>
  <c r="AM9" i="2"/>
  <c r="AL9" i="2"/>
  <c r="AK9" i="2"/>
  <c r="AJ9" i="2"/>
  <c r="AI9" i="2"/>
  <c r="AH9" i="2"/>
  <c r="AG9" i="2"/>
  <c r="AF9" i="2"/>
  <c r="AE9" i="2"/>
  <c r="AD9" i="2"/>
  <c r="AC9" i="2"/>
  <c r="AB9" i="2"/>
  <c r="AY8" i="2"/>
  <c r="AX8" i="2"/>
  <c r="AU8" i="2"/>
  <c r="AT8" i="2"/>
  <c r="AS8" i="2"/>
  <c r="AR8" i="2"/>
  <c r="AQ8" i="2"/>
  <c r="AP8" i="2"/>
  <c r="AO8" i="2"/>
  <c r="AN8" i="2"/>
  <c r="AM8" i="2"/>
  <c r="AL8" i="2"/>
  <c r="AK8" i="2"/>
  <c r="AJ8" i="2"/>
  <c r="AI8" i="2"/>
  <c r="AH8" i="2"/>
  <c r="AG8" i="2"/>
  <c r="AF8" i="2"/>
  <c r="AE8" i="2"/>
  <c r="AD8" i="2"/>
  <c r="AC8" i="2"/>
  <c r="AB8" i="2"/>
  <c r="AY6" i="2"/>
  <c r="AX6" i="2"/>
  <c r="AW6" i="2"/>
  <c r="AV6" i="2"/>
  <c r="AU6" i="2"/>
  <c r="AT6" i="2"/>
  <c r="AS6" i="2"/>
  <c r="AR6" i="2"/>
  <c r="AQ6" i="2"/>
  <c r="AP6" i="2"/>
  <c r="AO6" i="2"/>
  <c r="AN6" i="2"/>
  <c r="AM6" i="2"/>
  <c r="AL6" i="2"/>
  <c r="AK6" i="2"/>
  <c r="AJ6" i="2"/>
  <c r="AI6" i="2"/>
  <c r="AH6" i="2"/>
  <c r="AG6" i="2"/>
  <c r="AF6" i="2"/>
  <c r="AE6" i="2"/>
  <c r="AD6" i="2"/>
  <c r="AC6" i="2"/>
  <c r="AB6" i="2"/>
  <c r="AY5" i="2"/>
  <c r="AX5" i="2"/>
  <c r="AW5" i="2"/>
  <c r="AV5" i="2"/>
  <c r="AU5" i="2"/>
  <c r="AT5" i="2"/>
  <c r="AS5" i="2"/>
  <c r="AR5" i="2"/>
  <c r="AQ5" i="2"/>
  <c r="AP5" i="2"/>
  <c r="AO5" i="2"/>
  <c r="AN5" i="2"/>
  <c r="AM5" i="2"/>
  <c r="AL5" i="2"/>
  <c r="AK5" i="2"/>
  <c r="AJ5" i="2"/>
  <c r="AI5" i="2"/>
  <c r="AH5" i="2"/>
  <c r="AG5" i="2"/>
  <c r="AF5" i="2"/>
  <c r="AE5" i="2"/>
  <c r="AD5" i="2"/>
  <c r="AC5" i="2"/>
  <c r="AB5" i="2"/>
  <c r="AA64" i="2"/>
  <c r="AA63" i="2"/>
  <c r="AA62" i="2"/>
  <c r="AA61" i="2"/>
  <c r="AA60" i="2"/>
  <c r="AA59" i="2"/>
  <c r="AA58" i="2"/>
  <c r="AA57" i="2"/>
  <c r="AA56" i="2"/>
  <c r="AA55" i="2"/>
  <c r="AA53" i="2"/>
  <c r="AA52" i="2"/>
  <c r="AA51" i="2"/>
  <c r="AA50" i="2"/>
  <c r="AA49" i="2"/>
  <c r="AA48" i="2"/>
  <c r="AA47" i="2"/>
  <c r="AA46" i="2"/>
  <c r="AA45" i="2"/>
  <c r="AA44" i="2"/>
  <c r="AA43" i="2"/>
  <c r="AA42" i="2"/>
  <c r="AA41" i="2"/>
  <c r="AA39" i="2"/>
  <c r="AA38" i="2"/>
  <c r="AA37" i="2"/>
  <c r="AA36" i="2"/>
  <c r="AA35" i="2"/>
  <c r="AA34" i="2"/>
  <c r="AA33" i="2"/>
  <c r="AA32" i="2"/>
  <c r="AA31" i="2"/>
  <c r="AA30" i="2"/>
  <c r="AA29" i="2"/>
  <c r="AA28" i="2"/>
  <c r="AA27" i="2"/>
  <c r="AA26" i="2"/>
  <c r="AA24" i="2"/>
  <c r="AA23" i="2"/>
  <c r="AA22" i="2"/>
  <c r="AA21" i="2"/>
  <c r="AA20" i="2"/>
  <c r="AA19" i="2"/>
  <c r="AA18" i="2"/>
  <c r="AA17" i="2"/>
  <c r="AA16" i="2"/>
  <c r="AA15" i="2"/>
  <c r="AA14" i="2"/>
  <c r="AA13" i="2"/>
  <c r="AA12" i="2"/>
  <c r="AA11" i="2"/>
  <c r="AA10" i="2"/>
  <c r="AA9" i="2"/>
  <c r="AA8" i="2"/>
  <c r="AA6" i="2"/>
  <c r="AA5" i="2"/>
  <c r="Y64" i="2"/>
  <c r="Y63" i="2"/>
  <c r="Y62" i="2"/>
  <c r="Y61" i="2"/>
  <c r="Y60" i="2"/>
  <c r="Y59" i="2"/>
  <c r="Y58" i="2"/>
  <c r="Y57" i="2"/>
  <c r="Y56" i="2"/>
  <c r="Y55" i="2"/>
  <c r="Y53" i="2"/>
  <c r="Y52" i="2"/>
  <c r="Y51" i="2"/>
  <c r="Y50" i="2"/>
  <c r="Y49" i="2"/>
  <c r="Y48" i="2"/>
  <c r="Y47" i="2"/>
  <c r="Y46" i="2"/>
  <c r="Y45" i="2"/>
  <c r="Y44" i="2"/>
  <c r="Y43" i="2"/>
  <c r="Y42" i="2"/>
  <c r="Y41" i="2"/>
  <c r="Y39" i="2"/>
  <c r="Y38" i="2"/>
  <c r="Y37" i="2"/>
  <c r="Y36" i="2"/>
  <c r="Y35" i="2"/>
  <c r="Y34" i="2"/>
  <c r="Y33" i="2"/>
  <c r="Y32" i="2"/>
  <c r="Y31" i="2"/>
  <c r="Y30" i="2"/>
  <c r="Y29" i="2"/>
  <c r="Y28" i="2"/>
  <c r="Y27" i="2"/>
  <c r="Y26" i="2"/>
  <c r="Y24" i="2"/>
  <c r="Y23" i="2"/>
  <c r="Y22" i="2"/>
  <c r="Y21" i="2"/>
  <c r="Y20" i="2"/>
  <c r="Y19" i="2"/>
  <c r="Y18" i="2"/>
  <c r="Y17" i="2"/>
  <c r="Y16" i="2"/>
  <c r="Y15" i="2"/>
  <c r="Y14" i="2"/>
  <c r="Y13" i="2"/>
  <c r="Y12" i="2"/>
  <c r="Y11" i="2"/>
  <c r="Y10" i="2"/>
  <c r="Y9" i="2"/>
  <c r="Y8" i="2"/>
  <c r="Y6" i="2"/>
  <c r="Y5" i="2"/>
  <c r="X64" i="2"/>
  <c r="W64" i="2"/>
  <c r="V64" i="2"/>
  <c r="U64" i="2"/>
  <c r="T64" i="2"/>
  <c r="S64" i="2"/>
  <c r="R64" i="2"/>
  <c r="Q64" i="2"/>
  <c r="L64" i="2"/>
  <c r="X63" i="2"/>
  <c r="W63" i="2"/>
  <c r="V63" i="2"/>
  <c r="U63" i="2"/>
  <c r="T63" i="2"/>
  <c r="S63" i="2"/>
  <c r="R63" i="2"/>
  <c r="Q63" i="2"/>
  <c r="L63" i="2"/>
  <c r="X62" i="2"/>
  <c r="W62" i="2"/>
  <c r="V62" i="2"/>
  <c r="U62" i="2"/>
  <c r="T62" i="2"/>
  <c r="S62" i="2"/>
  <c r="R62" i="2"/>
  <c r="Q62" i="2"/>
  <c r="L62" i="2"/>
  <c r="X61" i="2"/>
  <c r="W61" i="2"/>
  <c r="V61" i="2"/>
  <c r="U61" i="2"/>
  <c r="T61" i="2"/>
  <c r="S61" i="2"/>
  <c r="R61" i="2"/>
  <c r="Q61" i="2"/>
  <c r="L61" i="2"/>
  <c r="X60" i="2"/>
  <c r="W60" i="2"/>
  <c r="V60" i="2"/>
  <c r="U60" i="2"/>
  <c r="T60" i="2"/>
  <c r="S60" i="2"/>
  <c r="R60" i="2"/>
  <c r="Q60" i="2"/>
  <c r="L60" i="2"/>
  <c r="X59" i="2"/>
  <c r="W59" i="2"/>
  <c r="V59" i="2"/>
  <c r="U59" i="2"/>
  <c r="T59" i="2"/>
  <c r="S59" i="2"/>
  <c r="R59" i="2"/>
  <c r="Q59" i="2"/>
  <c r="L59" i="2"/>
  <c r="X58" i="2"/>
  <c r="W58" i="2"/>
  <c r="V58" i="2"/>
  <c r="U58" i="2"/>
  <c r="T58" i="2"/>
  <c r="S58" i="2"/>
  <c r="R58" i="2"/>
  <c r="Q58" i="2"/>
  <c r="L58" i="2"/>
  <c r="X57" i="2"/>
  <c r="W57" i="2"/>
  <c r="V57" i="2"/>
  <c r="U57" i="2"/>
  <c r="T57" i="2"/>
  <c r="S57" i="2"/>
  <c r="R57" i="2"/>
  <c r="Q57" i="2"/>
  <c r="L57" i="2"/>
  <c r="X56" i="2"/>
  <c r="W56" i="2"/>
  <c r="V56" i="2"/>
  <c r="U56" i="2"/>
  <c r="T56" i="2"/>
  <c r="S56" i="2"/>
  <c r="R56" i="2"/>
  <c r="Q56" i="2"/>
  <c r="L56" i="2"/>
  <c r="X55" i="2"/>
  <c r="W55" i="2"/>
  <c r="V55" i="2"/>
  <c r="U55" i="2"/>
  <c r="T55" i="2"/>
  <c r="S55" i="2"/>
  <c r="R55" i="2"/>
  <c r="Q55" i="2"/>
  <c r="L55" i="2"/>
  <c r="X53" i="2"/>
  <c r="W53" i="2"/>
  <c r="V53" i="2"/>
  <c r="U53" i="2"/>
  <c r="T53" i="2"/>
  <c r="S53" i="2"/>
  <c r="R53" i="2"/>
  <c r="Q53" i="2"/>
  <c r="L53" i="2"/>
  <c r="X52" i="2"/>
  <c r="W52" i="2"/>
  <c r="V52" i="2"/>
  <c r="U52" i="2"/>
  <c r="T52" i="2"/>
  <c r="S52" i="2"/>
  <c r="R52" i="2"/>
  <c r="Q52" i="2"/>
  <c r="L52" i="2"/>
  <c r="X51" i="2"/>
  <c r="W51" i="2"/>
  <c r="V51" i="2"/>
  <c r="U51" i="2"/>
  <c r="T51" i="2"/>
  <c r="S51" i="2"/>
  <c r="R51" i="2"/>
  <c r="Q51" i="2"/>
  <c r="L51" i="2"/>
  <c r="X50" i="2"/>
  <c r="W50" i="2"/>
  <c r="V50" i="2"/>
  <c r="U50" i="2"/>
  <c r="T50" i="2"/>
  <c r="S50" i="2"/>
  <c r="R50" i="2"/>
  <c r="Q50" i="2"/>
  <c r="L50" i="2"/>
  <c r="X49" i="2"/>
  <c r="W49" i="2"/>
  <c r="V49" i="2"/>
  <c r="U49" i="2"/>
  <c r="T49" i="2"/>
  <c r="S49" i="2"/>
  <c r="R49" i="2"/>
  <c r="Q49" i="2"/>
  <c r="L49" i="2"/>
  <c r="X48" i="2"/>
  <c r="W48" i="2"/>
  <c r="V48" i="2"/>
  <c r="U48" i="2"/>
  <c r="T48" i="2"/>
  <c r="S48" i="2"/>
  <c r="R48" i="2"/>
  <c r="Q48" i="2"/>
  <c r="L48" i="2"/>
  <c r="X47" i="2"/>
  <c r="W47" i="2"/>
  <c r="V47" i="2"/>
  <c r="U47" i="2"/>
  <c r="T47" i="2"/>
  <c r="S47" i="2"/>
  <c r="R47" i="2"/>
  <c r="Q47" i="2"/>
  <c r="L47" i="2"/>
  <c r="X46" i="2"/>
  <c r="W46" i="2"/>
  <c r="V46" i="2"/>
  <c r="U46" i="2"/>
  <c r="T46" i="2"/>
  <c r="S46" i="2"/>
  <c r="R46" i="2"/>
  <c r="Q46" i="2"/>
  <c r="L46" i="2"/>
  <c r="X45" i="2"/>
  <c r="W45" i="2"/>
  <c r="V45" i="2"/>
  <c r="U45" i="2"/>
  <c r="T45" i="2"/>
  <c r="S45" i="2"/>
  <c r="R45" i="2"/>
  <c r="Q45" i="2"/>
  <c r="L45" i="2"/>
  <c r="X44" i="2"/>
  <c r="W44" i="2"/>
  <c r="V44" i="2"/>
  <c r="U44" i="2"/>
  <c r="T44" i="2"/>
  <c r="S44" i="2"/>
  <c r="R44" i="2"/>
  <c r="Q44" i="2"/>
  <c r="L44" i="2"/>
  <c r="X43" i="2"/>
  <c r="W43" i="2"/>
  <c r="V43" i="2"/>
  <c r="U43" i="2"/>
  <c r="T43" i="2"/>
  <c r="S43" i="2"/>
  <c r="R43" i="2"/>
  <c r="Q43" i="2"/>
  <c r="L43" i="2"/>
  <c r="X42" i="2"/>
  <c r="W42" i="2"/>
  <c r="V42" i="2"/>
  <c r="U42" i="2"/>
  <c r="T42" i="2"/>
  <c r="S42" i="2"/>
  <c r="R42" i="2"/>
  <c r="Q42" i="2"/>
  <c r="L42" i="2"/>
  <c r="X41" i="2"/>
  <c r="W41" i="2"/>
  <c r="V41" i="2"/>
  <c r="U41" i="2"/>
  <c r="T41" i="2"/>
  <c r="S41" i="2"/>
  <c r="R41" i="2"/>
  <c r="Q41" i="2"/>
  <c r="L41" i="2"/>
  <c r="X39" i="2"/>
  <c r="W39" i="2"/>
  <c r="V39" i="2"/>
  <c r="U39" i="2"/>
  <c r="T39" i="2"/>
  <c r="S39" i="2"/>
  <c r="R39" i="2"/>
  <c r="Q39" i="2"/>
  <c r="L39" i="2"/>
  <c r="X38" i="2"/>
  <c r="W38" i="2"/>
  <c r="V38" i="2"/>
  <c r="U38" i="2"/>
  <c r="T38" i="2"/>
  <c r="S38" i="2"/>
  <c r="R38" i="2"/>
  <c r="Q38" i="2"/>
  <c r="L38" i="2"/>
  <c r="X37" i="2"/>
  <c r="W37" i="2"/>
  <c r="V37" i="2"/>
  <c r="U37" i="2"/>
  <c r="T37" i="2"/>
  <c r="S37" i="2"/>
  <c r="R37" i="2"/>
  <c r="Q37" i="2"/>
  <c r="L37" i="2"/>
  <c r="X36" i="2"/>
  <c r="W36" i="2"/>
  <c r="V36" i="2"/>
  <c r="U36" i="2"/>
  <c r="T36" i="2"/>
  <c r="S36" i="2"/>
  <c r="R36" i="2"/>
  <c r="Q36" i="2"/>
  <c r="L36" i="2"/>
  <c r="X35" i="2"/>
  <c r="W35" i="2"/>
  <c r="V35" i="2"/>
  <c r="U35" i="2"/>
  <c r="T35" i="2"/>
  <c r="S35" i="2"/>
  <c r="R35" i="2"/>
  <c r="Q35" i="2"/>
  <c r="L35" i="2"/>
  <c r="X34" i="2"/>
  <c r="W34" i="2"/>
  <c r="V34" i="2"/>
  <c r="U34" i="2"/>
  <c r="T34" i="2"/>
  <c r="S34" i="2"/>
  <c r="R34" i="2"/>
  <c r="Q34" i="2"/>
  <c r="L34" i="2"/>
  <c r="X33" i="2"/>
  <c r="W33" i="2"/>
  <c r="V33" i="2"/>
  <c r="U33" i="2"/>
  <c r="T33" i="2"/>
  <c r="S33" i="2"/>
  <c r="R33" i="2"/>
  <c r="Q33" i="2"/>
  <c r="L33" i="2"/>
  <c r="X32" i="2"/>
  <c r="W32" i="2"/>
  <c r="V32" i="2"/>
  <c r="U32" i="2"/>
  <c r="T32" i="2"/>
  <c r="S32" i="2"/>
  <c r="R32" i="2"/>
  <c r="Q32" i="2"/>
  <c r="L32" i="2"/>
  <c r="X31" i="2"/>
  <c r="W31" i="2"/>
  <c r="V31" i="2"/>
  <c r="U31" i="2"/>
  <c r="T31" i="2"/>
  <c r="S31" i="2"/>
  <c r="R31" i="2"/>
  <c r="Q31" i="2"/>
  <c r="L31" i="2"/>
  <c r="X30" i="2"/>
  <c r="W30" i="2"/>
  <c r="V30" i="2"/>
  <c r="U30" i="2"/>
  <c r="T30" i="2"/>
  <c r="S30" i="2"/>
  <c r="R30" i="2"/>
  <c r="Q30" i="2"/>
  <c r="L30" i="2"/>
  <c r="X29" i="2"/>
  <c r="W29" i="2"/>
  <c r="V29" i="2"/>
  <c r="U29" i="2"/>
  <c r="T29" i="2"/>
  <c r="S29" i="2"/>
  <c r="R29" i="2"/>
  <c r="Q29" i="2"/>
  <c r="L29" i="2"/>
  <c r="X28" i="2"/>
  <c r="W28" i="2"/>
  <c r="V28" i="2"/>
  <c r="U28" i="2"/>
  <c r="T28" i="2"/>
  <c r="S28" i="2"/>
  <c r="R28" i="2"/>
  <c r="Q28" i="2"/>
  <c r="L28" i="2"/>
  <c r="X27" i="2"/>
  <c r="W27" i="2"/>
  <c r="V27" i="2"/>
  <c r="U27" i="2"/>
  <c r="T27" i="2"/>
  <c r="S27" i="2"/>
  <c r="R27" i="2"/>
  <c r="Q27" i="2"/>
  <c r="L27" i="2"/>
  <c r="X26" i="2"/>
  <c r="W26" i="2"/>
  <c r="V26" i="2"/>
  <c r="U26" i="2"/>
  <c r="T26" i="2"/>
  <c r="S26" i="2"/>
  <c r="R26" i="2"/>
  <c r="Q26" i="2"/>
  <c r="L26" i="2"/>
  <c r="X24" i="2"/>
  <c r="W24" i="2"/>
  <c r="V24" i="2"/>
  <c r="U24" i="2"/>
  <c r="T24" i="2"/>
  <c r="S24" i="2"/>
  <c r="R24" i="2"/>
  <c r="Q24" i="2"/>
  <c r="L24" i="2"/>
  <c r="X23" i="2"/>
  <c r="U23" i="2"/>
  <c r="T23" i="2"/>
  <c r="S23" i="2"/>
  <c r="R23" i="2"/>
  <c r="Q23" i="2"/>
  <c r="P23" i="2"/>
  <c r="O23" i="2"/>
  <c r="N23" i="2"/>
  <c r="M23" i="2"/>
  <c r="L23" i="2"/>
  <c r="K23" i="2"/>
  <c r="J23" i="2"/>
  <c r="I23" i="2"/>
  <c r="H23" i="2"/>
  <c r="G23" i="2"/>
  <c r="F23" i="2"/>
  <c r="E23" i="2"/>
  <c r="D23" i="2"/>
  <c r="C23" i="2"/>
  <c r="B23" i="2"/>
  <c r="X22" i="2"/>
  <c r="U22" i="2"/>
  <c r="T22" i="2"/>
  <c r="S22" i="2"/>
  <c r="R22" i="2"/>
  <c r="Q22" i="2"/>
  <c r="P22" i="2"/>
  <c r="O22" i="2"/>
  <c r="N22" i="2"/>
  <c r="M22" i="2"/>
  <c r="L22" i="2"/>
  <c r="K22" i="2"/>
  <c r="J22" i="2"/>
  <c r="I22" i="2"/>
  <c r="H22" i="2"/>
  <c r="G22" i="2"/>
  <c r="F22" i="2"/>
  <c r="E22" i="2"/>
  <c r="D22" i="2"/>
  <c r="C22" i="2"/>
  <c r="B22" i="2"/>
  <c r="X21" i="2"/>
  <c r="U21" i="2"/>
  <c r="T21" i="2"/>
  <c r="S21" i="2"/>
  <c r="R21" i="2"/>
  <c r="Q21" i="2"/>
  <c r="P21" i="2"/>
  <c r="O21" i="2"/>
  <c r="N21" i="2"/>
  <c r="M21" i="2"/>
  <c r="L21" i="2"/>
  <c r="K21" i="2"/>
  <c r="J21" i="2"/>
  <c r="I21" i="2"/>
  <c r="H21" i="2"/>
  <c r="G21" i="2"/>
  <c r="F21" i="2"/>
  <c r="E21" i="2"/>
  <c r="D21" i="2"/>
  <c r="C21" i="2"/>
  <c r="B21" i="2"/>
  <c r="X20" i="2"/>
  <c r="U20" i="2"/>
  <c r="T20" i="2"/>
  <c r="S20" i="2"/>
  <c r="R20" i="2"/>
  <c r="Q20" i="2"/>
  <c r="P20" i="2"/>
  <c r="O20" i="2"/>
  <c r="N20" i="2"/>
  <c r="M20" i="2"/>
  <c r="L20" i="2"/>
  <c r="K20" i="2"/>
  <c r="J20" i="2"/>
  <c r="I20" i="2"/>
  <c r="H20" i="2"/>
  <c r="G20" i="2"/>
  <c r="F20" i="2"/>
  <c r="E20" i="2"/>
  <c r="D20" i="2"/>
  <c r="C20" i="2"/>
  <c r="B20" i="2"/>
  <c r="X19" i="2"/>
  <c r="U19" i="2"/>
  <c r="T19" i="2"/>
  <c r="S19" i="2"/>
  <c r="R19" i="2"/>
  <c r="Q19" i="2"/>
  <c r="P19" i="2"/>
  <c r="O19" i="2"/>
  <c r="N19" i="2"/>
  <c r="M19" i="2"/>
  <c r="L19" i="2"/>
  <c r="K19" i="2"/>
  <c r="J19" i="2"/>
  <c r="I19" i="2"/>
  <c r="H19" i="2"/>
  <c r="G19" i="2"/>
  <c r="F19" i="2"/>
  <c r="E19" i="2"/>
  <c r="D19" i="2"/>
  <c r="C19" i="2"/>
  <c r="B19" i="2"/>
  <c r="X18" i="2"/>
  <c r="U18" i="2"/>
  <c r="T18" i="2"/>
  <c r="S18" i="2"/>
  <c r="R18" i="2"/>
  <c r="Q18" i="2"/>
  <c r="P18" i="2"/>
  <c r="O18" i="2"/>
  <c r="N18" i="2"/>
  <c r="M18" i="2"/>
  <c r="L18" i="2"/>
  <c r="K18" i="2"/>
  <c r="J18" i="2"/>
  <c r="I18" i="2"/>
  <c r="H18" i="2"/>
  <c r="G18" i="2"/>
  <c r="F18" i="2"/>
  <c r="E18" i="2"/>
  <c r="D18" i="2"/>
  <c r="C18" i="2"/>
  <c r="B18" i="2"/>
  <c r="X17" i="2"/>
  <c r="U17" i="2"/>
  <c r="T17" i="2"/>
  <c r="S17" i="2"/>
  <c r="R17" i="2"/>
  <c r="Q17" i="2"/>
  <c r="P17" i="2"/>
  <c r="O17" i="2"/>
  <c r="N17" i="2"/>
  <c r="M17" i="2"/>
  <c r="L17" i="2"/>
  <c r="K17" i="2"/>
  <c r="J17" i="2"/>
  <c r="I17" i="2"/>
  <c r="H17" i="2"/>
  <c r="G17" i="2"/>
  <c r="F17" i="2"/>
  <c r="E17" i="2"/>
  <c r="D17" i="2"/>
  <c r="C17" i="2"/>
  <c r="B17" i="2"/>
  <c r="X16" i="2"/>
  <c r="U16" i="2"/>
  <c r="T16" i="2"/>
  <c r="S16" i="2"/>
  <c r="R16" i="2"/>
  <c r="Q16" i="2"/>
  <c r="P16" i="2"/>
  <c r="O16" i="2"/>
  <c r="N16" i="2"/>
  <c r="M16" i="2"/>
  <c r="L16" i="2"/>
  <c r="K16" i="2"/>
  <c r="J16" i="2"/>
  <c r="I16" i="2"/>
  <c r="H16" i="2"/>
  <c r="G16" i="2"/>
  <c r="F16" i="2"/>
  <c r="E16" i="2"/>
  <c r="D16" i="2"/>
  <c r="C16" i="2"/>
  <c r="B16" i="2"/>
  <c r="X15" i="2"/>
  <c r="U15" i="2"/>
  <c r="T15" i="2"/>
  <c r="S15" i="2"/>
  <c r="R15" i="2"/>
  <c r="Q15" i="2"/>
  <c r="P15" i="2"/>
  <c r="O15" i="2"/>
  <c r="N15" i="2"/>
  <c r="M15" i="2"/>
  <c r="L15" i="2"/>
  <c r="K15" i="2"/>
  <c r="J15" i="2"/>
  <c r="I15" i="2"/>
  <c r="H15" i="2"/>
  <c r="G15" i="2"/>
  <c r="F15" i="2"/>
  <c r="E15" i="2"/>
  <c r="D15" i="2"/>
  <c r="C15" i="2"/>
  <c r="B15" i="2"/>
  <c r="X14" i="2"/>
  <c r="U14" i="2"/>
  <c r="T14" i="2"/>
  <c r="S14" i="2"/>
  <c r="R14" i="2"/>
  <c r="Q14" i="2"/>
  <c r="P14" i="2"/>
  <c r="O14" i="2"/>
  <c r="N14" i="2"/>
  <c r="M14" i="2"/>
  <c r="L14" i="2"/>
  <c r="K14" i="2"/>
  <c r="J14" i="2"/>
  <c r="I14" i="2"/>
  <c r="H14" i="2"/>
  <c r="G14" i="2"/>
  <c r="F14" i="2"/>
  <c r="E14" i="2"/>
  <c r="D14" i="2"/>
  <c r="C14" i="2"/>
  <c r="B14" i="2"/>
  <c r="X13" i="2"/>
  <c r="U13" i="2"/>
  <c r="T13" i="2"/>
  <c r="S13" i="2"/>
  <c r="R13" i="2"/>
  <c r="Q13" i="2"/>
  <c r="P13" i="2"/>
  <c r="O13" i="2"/>
  <c r="N13" i="2"/>
  <c r="M13" i="2"/>
  <c r="L13" i="2"/>
  <c r="K13" i="2"/>
  <c r="J13" i="2"/>
  <c r="I13" i="2"/>
  <c r="H13" i="2"/>
  <c r="G13" i="2"/>
  <c r="F13" i="2"/>
  <c r="E13" i="2"/>
  <c r="D13" i="2"/>
  <c r="C13" i="2"/>
  <c r="B13" i="2"/>
  <c r="X12" i="2"/>
  <c r="U12" i="2"/>
  <c r="T12" i="2"/>
  <c r="S12" i="2"/>
  <c r="R12" i="2"/>
  <c r="Q12" i="2"/>
  <c r="P12" i="2"/>
  <c r="O12" i="2"/>
  <c r="N12" i="2"/>
  <c r="M12" i="2"/>
  <c r="L12" i="2"/>
  <c r="K12" i="2"/>
  <c r="J12" i="2"/>
  <c r="I12" i="2"/>
  <c r="H12" i="2"/>
  <c r="G12" i="2"/>
  <c r="F12" i="2"/>
  <c r="E12" i="2"/>
  <c r="D12" i="2"/>
  <c r="C12" i="2"/>
  <c r="B12" i="2"/>
  <c r="X11" i="2"/>
  <c r="U11" i="2"/>
  <c r="T11" i="2"/>
  <c r="S11" i="2"/>
  <c r="R11" i="2"/>
  <c r="Q11" i="2"/>
  <c r="P11" i="2"/>
  <c r="O11" i="2"/>
  <c r="N11" i="2"/>
  <c r="M11" i="2"/>
  <c r="L11" i="2"/>
  <c r="K11" i="2"/>
  <c r="J11" i="2"/>
  <c r="I11" i="2"/>
  <c r="H11" i="2"/>
  <c r="G11" i="2"/>
  <c r="F11" i="2"/>
  <c r="E11" i="2"/>
  <c r="D11" i="2"/>
  <c r="C11" i="2"/>
  <c r="B11" i="2"/>
  <c r="X10" i="2"/>
  <c r="U10" i="2"/>
  <c r="T10" i="2"/>
  <c r="S10" i="2"/>
  <c r="R10" i="2"/>
  <c r="Q10" i="2"/>
  <c r="P10" i="2"/>
  <c r="O10" i="2"/>
  <c r="N10" i="2"/>
  <c r="M10" i="2"/>
  <c r="L10" i="2"/>
  <c r="K10" i="2"/>
  <c r="J10" i="2"/>
  <c r="I10" i="2"/>
  <c r="H10" i="2"/>
  <c r="G10" i="2"/>
  <c r="F10" i="2"/>
  <c r="E10" i="2"/>
  <c r="D10" i="2"/>
  <c r="C10" i="2"/>
  <c r="B10" i="2"/>
  <c r="X9" i="2"/>
  <c r="U9" i="2"/>
  <c r="T9" i="2"/>
  <c r="S9" i="2"/>
  <c r="R9" i="2"/>
  <c r="Q9" i="2"/>
  <c r="P9" i="2"/>
  <c r="O9" i="2"/>
  <c r="N9" i="2"/>
  <c r="M9" i="2"/>
  <c r="L9" i="2"/>
  <c r="K9" i="2"/>
  <c r="J9" i="2"/>
  <c r="I9" i="2"/>
  <c r="H9" i="2"/>
  <c r="G9" i="2"/>
  <c r="F9" i="2"/>
  <c r="E9" i="2"/>
  <c r="D9" i="2"/>
  <c r="C9" i="2"/>
  <c r="B9" i="2"/>
  <c r="X8" i="2"/>
  <c r="U8" i="2"/>
  <c r="T8" i="2"/>
  <c r="S8" i="2"/>
  <c r="R8" i="2"/>
  <c r="Q8" i="2"/>
  <c r="P8" i="2"/>
  <c r="O8" i="2"/>
  <c r="N8" i="2"/>
  <c r="M8" i="2"/>
  <c r="L8" i="2"/>
  <c r="K8" i="2"/>
  <c r="J8" i="2"/>
  <c r="I8" i="2"/>
  <c r="H8" i="2"/>
  <c r="G8" i="2"/>
  <c r="F8" i="2"/>
  <c r="E8" i="2"/>
  <c r="D8" i="2"/>
  <c r="C8" i="2"/>
  <c r="B8" i="2"/>
  <c r="X6" i="2"/>
  <c r="W6" i="2"/>
  <c r="V6" i="2"/>
  <c r="U6" i="2"/>
  <c r="T6" i="2"/>
  <c r="S6" i="2"/>
  <c r="R6" i="2"/>
  <c r="Q6" i="2"/>
  <c r="P6" i="2"/>
  <c r="O6" i="2"/>
  <c r="N6" i="2"/>
  <c r="M6" i="2"/>
  <c r="L6" i="2"/>
  <c r="K6" i="2"/>
  <c r="J6" i="2"/>
  <c r="I6" i="2"/>
  <c r="H6" i="2"/>
  <c r="G6" i="2"/>
  <c r="F6" i="2"/>
  <c r="E6" i="2"/>
  <c r="D6" i="2"/>
  <c r="C6" i="2"/>
  <c r="B6" i="2"/>
  <c r="X5" i="2"/>
  <c r="W5" i="2"/>
  <c r="V5" i="2"/>
  <c r="U5" i="2"/>
  <c r="T5" i="2"/>
  <c r="S5" i="2"/>
  <c r="R5" i="2"/>
  <c r="Q5" i="2"/>
  <c r="P5" i="2"/>
  <c r="O5" i="2"/>
  <c r="N5" i="2"/>
  <c r="M5" i="2"/>
  <c r="L5" i="2"/>
  <c r="K5" i="2"/>
  <c r="J5" i="2"/>
  <c r="I5" i="2"/>
  <c r="H5" i="2"/>
  <c r="G5" i="2"/>
  <c r="F5" i="2"/>
  <c r="E5" i="2"/>
  <c r="D5" i="2"/>
  <c r="C5" i="2"/>
  <c r="B5" i="2"/>
  <c r="C31" i="8" l="1"/>
  <c r="D39" i="8"/>
  <c r="E56" i="8"/>
  <c r="G64" i="8"/>
  <c r="I16" i="8"/>
  <c r="S55" i="8"/>
  <c r="P21" i="8"/>
  <c r="C39" i="8"/>
  <c r="D48" i="8"/>
  <c r="E64" i="8"/>
  <c r="L12" i="8"/>
  <c r="I40" i="8"/>
  <c r="S60" i="8"/>
  <c r="P34" i="8"/>
  <c r="C48" i="8"/>
  <c r="D56" i="8"/>
  <c r="E65" i="8"/>
  <c r="L35" i="8"/>
  <c r="I64" i="8"/>
  <c r="P61" i="8"/>
  <c r="C56" i="8"/>
  <c r="D65" i="8"/>
  <c r="L52" i="8"/>
  <c r="H25" i="8"/>
  <c r="N34" i="8"/>
  <c r="O33" i="8"/>
  <c r="C65" i="8"/>
  <c r="E14" i="8"/>
  <c r="G16" i="8"/>
  <c r="L55" i="8"/>
  <c r="H50" i="8"/>
  <c r="S42" i="8"/>
  <c r="O41" i="8"/>
  <c r="V38" i="8"/>
  <c r="C14" i="8"/>
  <c r="D22" i="8"/>
  <c r="E33" i="8"/>
  <c r="G50" i="8"/>
  <c r="J54" i="8"/>
  <c r="N20" i="8"/>
  <c r="S47" i="8"/>
  <c r="R9" i="8"/>
  <c r="C22" i="8"/>
  <c r="D31" i="8"/>
  <c r="E46" i="8"/>
  <c r="G63" i="8"/>
  <c r="J66" i="8"/>
  <c r="N51" i="8"/>
  <c r="R44" i="8"/>
  <c r="G44" i="13"/>
  <c r="Q44" i="13"/>
  <c r="F53" i="13"/>
  <c r="P53" i="13"/>
  <c r="F60" i="8"/>
  <c r="K60" i="8"/>
  <c r="W61" i="8"/>
  <c r="R61" i="8"/>
  <c r="U39" i="8"/>
  <c r="P39" i="8"/>
  <c r="F41" i="8"/>
  <c r="G11" i="13"/>
  <c r="Q11" i="13"/>
  <c r="G20" i="13"/>
  <c r="Q20" i="13"/>
  <c r="G28" i="13"/>
  <c r="Q28" i="13"/>
  <c r="G37" i="13"/>
  <c r="Q37" i="13"/>
  <c r="G46" i="13"/>
  <c r="Q46" i="13"/>
  <c r="G54" i="13"/>
  <c r="Q54" i="13"/>
  <c r="G63" i="13"/>
  <c r="Q63" i="13"/>
  <c r="F11" i="13"/>
  <c r="P11" i="13"/>
  <c r="F20" i="13"/>
  <c r="P20" i="13"/>
  <c r="F28" i="13"/>
  <c r="P28" i="13"/>
  <c r="F37" i="13"/>
  <c r="P37" i="13"/>
  <c r="F46" i="13"/>
  <c r="P46" i="13"/>
  <c r="F54" i="13"/>
  <c r="P54" i="13"/>
  <c r="F63" i="13"/>
  <c r="P63" i="13"/>
  <c r="L8" i="8"/>
  <c r="G8" i="8"/>
  <c r="L11" i="8"/>
  <c r="G11" i="8"/>
  <c r="L17" i="8"/>
  <c r="G17" i="8"/>
  <c r="L19" i="8"/>
  <c r="G19" i="8"/>
  <c r="L22" i="8"/>
  <c r="G22" i="8"/>
  <c r="L23" i="8"/>
  <c r="G23" i="8"/>
  <c r="L25" i="8"/>
  <c r="G25" i="8"/>
  <c r="L27" i="8"/>
  <c r="G27" i="8"/>
  <c r="L31" i="8"/>
  <c r="G31" i="8"/>
  <c r="L32" i="8"/>
  <c r="G32" i="8"/>
  <c r="L34" i="8"/>
  <c r="G34" i="8"/>
  <c r="L36" i="8"/>
  <c r="G36" i="8"/>
  <c r="L39" i="8"/>
  <c r="G39" i="8"/>
  <c r="L40" i="8"/>
  <c r="G40" i="8"/>
  <c r="L42" i="8"/>
  <c r="G42" i="8"/>
  <c r="L45" i="8"/>
  <c r="G45" i="8"/>
  <c r="L48" i="8"/>
  <c r="G48" i="8"/>
  <c r="L49" i="8"/>
  <c r="G49" i="8"/>
  <c r="L51" i="8"/>
  <c r="G51" i="8"/>
  <c r="L53" i="8"/>
  <c r="G53" i="8"/>
  <c r="L56" i="8"/>
  <c r="G56" i="8"/>
  <c r="L58" i="8"/>
  <c r="G58" i="8"/>
  <c r="L59" i="8"/>
  <c r="G59" i="8"/>
  <c r="L60" i="8"/>
  <c r="G60" i="8"/>
  <c r="L62" i="8"/>
  <c r="G62" i="8"/>
  <c r="L65" i="8"/>
  <c r="G65" i="8"/>
  <c r="L66" i="8"/>
  <c r="G66" i="8"/>
  <c r="U66" i="8"/>
  <c r="P66" i="8"/>
  <c r="W64" i="8"/>
  <c r="R64" i="8"/>
  <c r="O63" i="8"/>
  <c r="T63" i="8"/>
  <c r="V61" i="8"/>
  <c r="Q61" i="8"/>
  <c r="U58" i="8"/>
  <c r="P58" i="8"/>
  <c r="W56" i="8"/>
  <c r="R56" i="8"/>
  <c r="V53" i="8"/>
  <c r="Q53" i="8"/>
  <c r="S52" i="8"/>
  <c r="N52" i="8"/>
  <c r="U50" i="8"/>
  <c r="P50" i="8"/>
  <c r="V45" i="8"/>
  <c r="Q45" i="8"/>
  <c r="S44" i="8"/>
  <c r="N44" i="8"/>
  <c r="U42" i="8"/>
  <c r="P42" i="8"/>
  <c r="R40" i="8"/>
  <c r="W40" i="8"/>
  <c r="T39" i="8"/>
  <c r="O39" i="8"/>
  <c r="V37" i="8"/>
  <c r="Q37" i="8"/>
  <c r="S36" i="8"/>
  <c r="N36" i="8"/>
  <c r="R32" i="8"/>
  <c r="W32" i="8"/>
  <c r="T31" i="8"/>
  <c r="O31" i="8"/>
  <c r="V29" i="8"/>
  <c r="Q29" i="8"/>
  <c r="U26" i="8"/>
  <c r="P26" i="8"/>
  <c r="W24" i="8"/>
  <c r="R24" i="8"/>
  <c r="T23" i="8"/>
  <c r="O23" i="8"/>
  <c r="Q21" i="8"/>
  <c r="V21" i="8"/>
  <c r="U18" i="8"/>
  <c r="P18" i="8"/>
  <c r="W16" i="8"/>
  <c r="R16" i="8"/>
  <c r="T15" i="8"/>
  <c r="O15" i="8"/>
  <c r="Q13" i="8"/>
  <c r="V13" i="8"/>
  <c r="C15" i="8"/>
  <c r="C23" i="8"/>
  <c r="C32" i="8"/>
  <c r="C40" i="8"/>
  <c r="C49" i="8"/>
  <c r="C58" i="8"/>
  <c r="C66" i="8"/>
  <c r="D15" i="8"/>
  <c r="D23" i="8"/>
  <c r="D32" i="8"/>
  <c r="D49" i="8"/>
  <c r="D58" i="8"/>
  <c r="D66" i="8"/>
  <c r="E15" i="8"/>
  <c r="E24" i="8"/>
  <c r="E35" i="8"/>
  <c r="E47" i="8"/>
  <c r="E58" i="8"/>
  <c r="F9" i="8"/>
  <c r="F21" i="8"/>
  <c r="F32" i="8"/>
  <c r="F44" i="8"/>
  <c r="F55" i="8"/>
  <c r="F66" i="8"/>
  <c r="G18" i="8"/>
  <c r="L13" i="8"/>
  <c r="L37" i="8"/>
  <c r="L61" i="8"/>
  <c r="K22" i="8"/>
  <c r="K47" i="8"/>
  <c r="J12" i="8"/>
  <c r="J32" i="8"/>
  <c r="I21" i="8"/>
  <c r="I41" i="8"/>
  <c r="H51" i="8"/>
  <c r="N13" i="8"/>
  <c r="N24" i="8"/>
  <c r="T13" i="8"/>
  <c r="T47" i="8"/>
  <c r="V17" i="8"/>
  <c r="R48" i="8"/>
  <c r="G62" i="13"/>
  <c r="Q62" i="13"/>
  <c r="F51" i="8"/>
  <c r="K51" i="8"/>
  <c r="T20" i="8"/>
  <c r="O20" i="8"/>
  <c r="Q13" i="13"/>
  <c r="G13" i="13"/>
  <c r="Q21" i="13"/>
  <c r="G21" i="13"/>
  <c r="Q47" i="13"/>
  <c r="G47" i="13"/>
  <c r="Q55" i="13"/>
  <c r="G55" i="13"/>
  <c r="Q64" i="13"/>
  <c r="G64" i="13"/>
  <c r="P13" i="13"/>
  <c r="F13" i="13"/>
  <c r="P38" i="13"/>
  <c r="F38" i="13"/>
  <c r="P47" i="13"/>
  <c r="F47" i="13"/>
  <c r="P55" i="13"/>
  <c r="F55" i="13"/>
  <c r="P64" i="13"/>
  <c r="F64" i="13"/>
  <c r="T66" i="8"/>
  <c r="O66" i="8"/>
  <c r="Q64" i="8"/>
  <c r="V64" i="8"/>
  <c r="S63" i="8"/>
  <c r="N63" i="8"/>
  <c r="W59" i="8"/>
  <c r="R59" i="8"/>
  <c r="T58" i="8"/>
  <c r="O58" i="8"/>
  <c r="V56" i="8"/>
  <c r="Q56" i="8"/>
  <c r="U53" i="8"/>
  <c r="P53" i="8"/>
  <c r="W51" i="8"/>
  <c r="R51" i="8"/>
  <c r="V48" i="8"/>
  <c r="Q48" i="8"/>
  <c r="U45" i="8"/>
  <c r="P45" i="8"/>
  <c r="T42" i="8"/>
  <c r="O42" i="8"/>
  <c r="V40" i="8"/>
  <c r="Q40" i="8"/>
  <c r="S39" i="8"/>
  <c r="N39" i="8"/>
  <c r="U37" i="8"/>
  <c r="P37" i="8"/>
  <c r="W35" i="8"/>
  <c r="R35" i="8"/>
  <c r="T34" i="8"/>
  <c r="O34" i="8"/>
  <c r="V32" i="8"/>
  <c r="Q32" i="8"/>
  <c r="S31" i="8"/>
  <c r="N31" i="8"/>
  <c r="U29" i="8"/>
  <c r="P29" i="8"/>
  <c r="R27" i="8"/>
  <c r="W27" i="8"/>
  <c r="T26" i="8"/>
  <c r="O26" i="8"/>
  <c r="V24" i="8"/>
  <c r="Q24" i="8"/>
  <c r="S23" i="8"/>
  <c r="N23" i="8"/>
  <c r="R19" i="8"/>
  <c r="W19" i="8"/>
  <c r="T18" i="8"/>
  <c r="O18" i="8"/>
  <c r="V16" i="8"/>
  <c r="Q16" i="8"/>
  <c r="S15" i="8"/>
  <c r="N15" i="8"/>
  <c r="U13" i="8"/>
  <c r="P13" i="8"/>
  <c r="R11" i="8"/>
  <c r="W11" i="8"/>
  <c r="C16" i="8"/>
  <c r="C24" i="8"/>
  <c r="C33" i="8"/>
  <c r="C41" i="8"/>
  <c r="C59" i="8"/>
  <c r="D24" i="8"/>
  <c r="D33" i="8"/>
  <c r="D50" i="8"/>
  <c r="D59" i="8"/>
  <c r="E16" i="8"/>
  <c r="E25" i="8"/>
  <c r="E37" i="8"/>
  <c r="E48" i="8"/>
  <c r="E59" i="8"/>
  <c r="F12" i="8"/>
  <c r="F33" i="8"/>
  <c r="F46" i="8"/>
  <c r="F56" i="8"/>
  <c r="G20" i="8"/>
  <c r="G54" i="8"/>
  <c r="L38" i="8"/>
  <c r="K27" i="8"/>
  <c r="K48" i="8"/>
  <c r="I47" i="8"/>
  <c r="H8" i="8"/>
  <c r="N25" i="8"/>
  <c r="N38" i="8"/>
  <c r="O16" i="8"/>
  <c r="O50" i="8"/>
  <c r="P31" i="8"/>
  <c r="V18" i="8"/>
  <c r="G27" i="13"/>
  <c r="Q27" i="13"/>
  <c r="F27" i="13"/>
  <c r="P27" i="13"/>
  <c r="F17" i="8"/>
  <c r="K17" i="8"/>
  <c r="T60" i="8"/>
  <c r="O60" i="8"/>
  <c r="V50" i="8"/>
  <c r="Q50" i="8"/>
  <c r="S41" i="8"/>
  <c r="N41" i="8"/>
  <c r="Q34" i="8"/>
  <c r="V34" i="8"/>
  <c r="W21" i="8"/>
  <c r="R21" i="8"/>
  <c r="T12" i="8"/>
  <c r="O12" i="8"/>
  <c r="G14" i="13"/>
  <c r="Q14" i="13"/>
  <c r="G22" i="13"/>
  <c r="Q22" i="13"/>
  <c r="G31" i="13"/>
  <c r="Q31" i="13"/>
  <c r="G39" i="13"/>
  <c r="Q39" i="13"/>
  <c r="G48" i="13"/>
  <c r="Q48" i="13"/>
  <c r="G56" i="13"/>
  <c r="Q56" i="13"/>
  <c r="G65" i="13"/>
  <c r="Q65" i="13"/>
  <c r="F14" i="13"/>
  <c r="P14" i="13"/>
  <c r="F22" i="13"/>
  <c r="P22" i="13"/>
  <c r="F31" i="13"/>
  <c r="P31" i="13"/>
  <c r="F39" i="13"/>
  <c r="P39" i="13"/>
  <c r="F48" i="13"/>
  <c r="P48" i="13"/>
  <c r="F56" i="13"/>
  <c r="P56" i="13"/>
  <c r="F65" i="13"/>
  <c r="P65" i="13"/>
  <c r="R62" i="8"/>
  <c r="W62" i="8"/>
  <c r="T61" i="8"/>
  <c r="O61" i="8"/>
  <c r="V59" i="8"/>
  <c r="Q59" i="8"/>
  <c r="S58" i="8"/>
  <c r="N58" i="8"/>
  <c r="U56" i="8"/>
  <c r="P56" i="8"/>
  <c r="W54" i="8"/>
  <c r="R54" i="8"/>
  <c r="T53" i="8"/>
  <c r="O53" i="8"/>
  <c r="Q51" i="8"/>
  <c r="V51" i="8"/>
  <c r="S50" i="8"/>
  <c r="N50" i="8"/>
  <c r="U48" i="8"/>
  <c r="P48" i="8"/>
  <c r="W46" i="8"/>
  <c r="R46" i="8"/>
  <c r="T45" i="8"/>
  <c r="O45" i="8"/>
  <c r="U40" i="8"/>
  <c r="P40" i="8"/>
  <c r="W38" i="8"/>
  <c r="R38" i="8"/>
  <c r="T37" i="8"/>
  <c r="O37" i="8"/>
  <c r="V35" i="8"/>
  <c r="Q35" i="8"/>
  <c r="U32" i="8"/>
  <c r="P32" i="8"/>
  <c r="W30" i="8"/>
  <c r="R30" i="8"/>
  <c r="T29" i="8"/>
  <c r="O29" i="8"/>
  <c r="V27" i="8"/>
  <c r="Q27" i="8"/>
  <c r="S26" i="8"/>
  <c r="N26" i="8"/>
  <c r="U24" i="8"/>
  <c r="P24" i="8"/>
  <c r="W22" i="8"/>
  <c r="R22" i="8"/>
  <c r="V19" i="8"/>
  <c r="Q19" i="8"/>
  <c r="S18" i="8"/>
  <c r="N18" i="8"/>
  <c r="U16" i="8"/>
  <c r="P16" i="8"/>
  <c r="V11" i="8"/>
  <c r="Q11" i="8"/>
  <c r="C17" i="8"/>
  <c r="C34" i="8"/>
  <c r="C42" i="8"/>
  <c r="C60" i="8"/>
  <c r="D8" i="8"/>
  <c r="D17" i="8"/>
  <c r="D25" i="8"/>
  <c r="D34" i="8"/>
  <c r="D42" i="8"/>
  <c r="D51" i="8"/>
  <c r="D60" i="8"/>
  <c r="E8" i="8"/>
  <c r="E17" i="8"/>
  <c r="E26" i="8"/>
  <c r="E38" i="8"/>
  <c r="E49" i="8"/>
  <c r="E61" i="8"/>
  <c r="F13" i="8"/>
  <c r="F23" i="8"/>
  <c r="F35" i="8"/>
  <c r="F58" i="8"/>
  <c r="G9" i="8"/>
  <c r="G21" i="8"/>
  <c r="L44" i="8"/>
  <c r="K30" i="8"/>
  <c r="K53" i="8"/>
  <c r="J39" i="8"/>
  <c r="J63" i="8"/>
  <c r="N16" i="8"/>
  <c r="T21" i="8"/>
  <c r="F21" i="13"/>
  <c r="G36" i="13"/>
  <c r="Q36" i="13"/>
  <c r="F36" i="13"/>
  <c r="P36" i="13"/>
  <c r="U63" i="8"/>
  <c r="P63" i="8"/>
  <c r="U55" i="8"/>
  <c r="P55" i="8"/>
  <c r="T52" i="8"/>
  <c r="O52" i="8"/>
  <c r="T44" i="8"/>
  <c r="O44" i="8"/>
  <c r="T36" i="8"/>
  <c r="O36" i="8"/>
  <c r="Q26" i="8"/>
  <c r="V26" i="8"/>
  <c r="W13" i="8"/>
  <c r="R13" i="8"/>
  <c r="F54" i="8"/>
  <c r="G15" i="13"/>
  <c r="Q15" i="13"/>
  <c r="G23" i="13"/>
  <c r="Q23" i="13"/>
  <c r="G32" i="13"/>
  <c r="Q32" i="13"/>
  <c r="G40" i="13"/>
  <c r="Q40" i="13"/>
  <c r="G49" i="13"/>
  <c r="Q49" i="13"/>
  <c r="G57" i="13"/>
  <c r="Q57" i="13"/>
  <c r="G66" i="13"/>
  <c r="Q66" i="13"/>
  <c r="F15" i="13"/>
  <c r="P15" i="13"/>
  <c r="F23" i="13"/>
  <c r="P23" i="13"/>
  <c r="F32" i="13"/>
  <c r="P32" i="13"/>
  <c r="F40" i="13"/>
  <c r="P40" i="13"/>
  <c r="F49" i="13"/>
  <c r="P49" i="13"/>
  <c r="W65" i="8"/>
  <c r="R65" i="8"/>
  <c r="T64" i="8"/>
  <c r="O64" i="8"/>
  <c r="V62" i="8"/>
  <c r="Q62" i="8"/>
  <c r="S61" i="8"/>
  <c r="N61" i="8"/>
  <c r="U59" i="8"/>
  <c r="P59" i="8"/>
  <c r="T56" i="8"/>
  <c r="O56" i="8"/>
  <c r="V54" i="8"/>
  <c r="Q54" i="8"/>
  <c r="S53" i="8"/>
  <c r="N53" i="8"/>
  <c r="U51" i="8"/>
  <c r="P51" i="8"/>
  <c r="R49" i="8"/>
  <c r="W49" i="8"/>
  <c r="T48" i="8"/>
  <c r="O48" i="8"/>
  <c r="V46" i="8"/>
  <c r="Q46" i="8"/>
  <c r="S45" i="8"/>
  <c r="N45" i="8"/>
  <c r="W41" i="8"/>
  <c r="R41" i="8"/>
  <c r="T40" i="8"/>
  <c r="O40" i="8"/>
  <c r="S37" i="8"/>
  <c r="N37" i="8"/>
  <c r="U35" i="8"/>
  <c r="P35" i="8"/>
  <c r="W33" i="8"/>
  <c r="R33" i="8"/>
  <c r="T32" i="8"/>
  <c r="O32" i="8"/>
  <c r="Q30" i="8"/>
  <c r="V30" i="8"/>
  <c r="U27" i="8"/>
  <c r="P27" i="8"/>
  <c r="W25" i="8"/>
  <c r="R25" i="8"/>
  <c r="Q22" i="8"/>
  <c r="V22" i="8"/>
  <c r="U19" i="8"/>
  <c r="P19" i="8"/>
  <c r="W17" i="8"/>
  <c r="R17" i="8"/>
  <c r="Q14" i="8"/>
  <c r="V14" i="8"/>
  <c r="U11" i="8"/>
  <c r="P11" i="8"/>
  <c r="C9" i="8"/>
  <c r="C18" i="8"/>
  <c r="C26" i="8"/>
  <c r="C35" i="8"/>
  <c r="C44" i="8"/>
  <c r="C52" i="8"/>
  <c r="C61" i="8"/>
  <c r="D9" i="8"/>
  <c r="D18" i="8"/>
  <c r="D26" i="8"/>
  <c r="D35" i="8"/>
  <c r="D44" i="8"/>
  <c r="D52" i="8"/>
  <c r="D61" i="8"/>
  <c r="E9" i="8"/>
  <c r="E18" i="8"/>
  <c r="E29" i="8"/>
  <c r="E50" i="8"/>
  <c r="F14" i="8"/>
  <c r="F24" i="8"/>
  <c r="F37" i="8"/>
  <c r="F59" i="8"/>
  <c r="G24" i="8"/>
  <c r="G41" i="8"/>
  <c r="L46" i="8"/>
  <c r="K11" i="8"/>
  <c r="K31" i="8"/>
  <c r="J20" i="8"/>
  <c r="J40" i="8"/>
  <c r="I30" i="8"/>
  <c r="N17" i="8"/>
  <c r="N29" i="8"/>
  <c r="O24" i="8"/>
  <c r="T59" i="8"/>
  <c r="P44" i="8"/>
  <c r="V42" i="8"/>
  <c r="F29" i="13"/>
  <c r="G19" i="13"/>
  <c r="Q19" i="13"/>
  <c r="F10" i="13"/>
  <c r="P10" i="13"/>
  <c r="F62" i="13"/>
  <c r="P62" i="13"/>
  <c r="F25" i="8"/>
  <c r="K25" i="8"/>
  <c r="V58" i="8"/>
  <c r="Q58" i="8"/>
  <c r="S9" i="8"/>
  <c r="N9" i="8"/>
  <c r="K45" i="8"/>
  <c r="G16" i="13"/>
  <c r="Q16" i="13"/>
  <c r="G24" i="13"/>
  <c r="Q24" i="13"/>
  <c r="G33" i="13"/>
  <c r="Q33" i="13"/>
  <c r="G41" i="13"/>
  <c r="Q41" i="13"/>
  <c r="G50" i="13"/>
  <c r="Q50" i="13"/>
  <c r="G58" i="13"/>
  <c r="Q58" i="13"/>
  <c r="Q67" i="13"/>
  <c r="G67" i="13"/>
  <c r="P16" i="13"/>
  <c r="F16" i="13"/>
  <c r="P24" i="13"/>
  <c r="F24" i="13"/>
  <c r="P33" i="13"/>
  <c r="F33" i="13"/>
  <c r="P41" i="13"/>
  <c r="F41" i="13"/>
  <c r="P50" i="13"/>
  <c r="F50" i="13"/>
  <c r="P58" i="13"/>
  <c r="F58" i="13"/>
  <c r="P67" i="13"/>
  <c r="F67" i="13"/>
  <c r="V65" i="8"/>
  <c r="Q65" i="8"/>
  <c r="U62" i="8"/>
  <c r="P62" i="8"/>
  <c r="W60" i="8"/>
  <c r="R60" i="8"/>
  <c r="S56" i="8"/>
  <c r="N56" i="8"/>
  <c r="U54" i="8"/>
  <c r="P54" i="8"/>
  <c r="W52" i="8"/>
  <c r="R52" i="8"/>
  <c r="T51" i="8"/>
  <c r="O51" i="8"/>
  <c r="V49" i="8"/>
  <c r="Q49" i="8"/>
  <c r="S48" i="8"/>
  <c r="N48" i="8"/>
  <c r="U46" i="8"/>
  <c r="P46" i="8"/>
  <c r="V41" i="8"/>
  <c r="Q41" i="8"/>
  <c r="S40" i="8"/>
  <c r="N40" i="8"/>
  <c r="U38" i="8"/>
  <c r="P38" i="8"/>
  <c r="R36" i="8"/>
  <c r="W36" i="8"/>
  <c r="T35" i="8"/>
  <c r="O35" i="8"/>
  <c r="V33" i="8"/>
  <c r="Q33" i="8"/>
  <c r="S32" i="8"/>
  <c r="N32" i="8"/>
  <c r="U30" i="8"/>
  <c r="P30" i="8"/>
  <c r="T27" i="8"/>
  <c r="O27" i="8"/>
  <c r="Q25" i="8"/>
  <c r="V25" i="8"/>
  <c r="U22" i="8"/>
  <c r="P22" i="8"/>
  <c r="W20" i="8"/>
  <c r="R20" i="8"/>
  <c r="T19" i="8"/>
  <c r="O19" i="8"/>
  <c r="U14" i="8"/>
  <c r="P14" i="8"/>
  <c r="W12" i="8"/>
  <c r="R12" i="8"/>
  <c r="T11" i="8"/>
  <c r="O11" i="8"/>
  <c r="Q9" i="8"/>
  <c r="V9" i="8"/>
  <c r="C11" i="8"/>
  <c r="C19" i="8"/>
  <c r="C27" i="8"/>
  <c r="C36" i="8"/>
  <c r="C45" i="8"/>
  <c r="C53" i="8"/>
  <c r="C62" i="8"/>
  <c r="D11" i="8"/>
  <c r="D19" i="8"/>
  <c r="D27" i="8"/>
  <c r="D36" i="8"/>
  <c r="D45" i="8"/>
  <c r="D53" i="8"/>
  <c r="D62" i="8"/>
  <c r="E11" i="8"/>
  <c r="E30" i="8"/>
  <c r="E52" i="8"/>
  <c r="F15" i="8"/>
  <c r="F26" i="8"/>
  <c r="F38" i="8"/>
  <c r="F49" i="8"/>
  <c r="F61" i="8"/>
  <c r="G26" i="8"/>
  <c r="L47" i="8"/>
  <c r="K36" i="8"/>
  <c r="J22" i="8"/>
  <c r="I55" i="8"/>
  <c r="T30" i="8"/>
  <c r="P47" i="8"/>
  <c r="G29" i="13"/>
  <c r="P57" i="13"/>
  <c r="G53" i="13"/>
  <c r="Q53" i="13"/>
  <c r="F44" i="13"/>
  <c r="P44" i="13"/>
  <c r="F8" i="8"/>
  <c r="K8" i="8"/>
  <c r="F42" i="8"/>
  <c r="K42" i="8"/>
  <c r="S65" i="8"/>
  <c r="N65" i="8"/>
  <c r="R53" i="8"/>
  <c r="W53" i="8"/>
  <c r="S49" i="8"/>
  <c r="N49" i="8"/>
  <c r="W37" i="8"/>
  <c r="R37" i="8"/>
  <c r="W29" i="8"/>
  <c r="R29" i="8"/>
  <c r="F20" i="8"/>
  <c r="F65" i="8"/>
  <c r="Q17" i="13"/>
  <c r="G17" i="13"/>
  <c r="Q25" i="13"/>
  <c r="G25" i="13"/>
  <c r="Q34" i="13"/>
  <c r="G34" i="13"/>
  <c r="Q42" i="13"/>
  <c r="G42" i="13"/>
  <c r="Q51" i="13"/>
  <c r="G51" i="13"/>
  <c r="Q60" i="13"/>
  <c r="G60" i="13"/>
  <c r="Q68" i="13"/>
  <c r="G68" i="13"/>
  <c r="P17" i="13"/>
  <c r="F17" i="13"/>
  <c r="P25" i="13"/>
  <c r="F25" i="13"/>
  <c r="P34" i="13"/>
  <c r="F34" i="13"/>
  <c r="P42" i="13"/>
  <c r="F42" i="13"/>
  <c r="P51" i="13"/>
  <c r="F51" i="13"/>
  <c r="P60" i="13"/>
  <c r="F60" i="13"/>
  <c r="P68" i="13"/>
  <c r="F68" i="13"/>
  <c r="U65" i="8"/>
  <c r="P65" i="8"/>
  <c r="W63" i="8"/>
  <c r="R63" i="8"/>
  <c r="T62" i="8"/>
  <c r="O62" i="8"/>
  <c r="Q60" i="8"/>
  <c r="V60" i="8"/>
  <c r="S59" i="8"/>
  <c r="N59" i="8"/>
  <c r="W55" i="8"/>
  <c r="R55" i="8"/>
  <c r="T54" i="8"/>
  <c r="O54" i="8"/>
  <c r="V52" i="8"/>
  <c r="Q52" i="8"/>
  <c r="U49" i="8"/>
  <c r="P49" i="8"/>
  <c r="W47" i="8"/>
  <c r="R47" i="8"/>
  <c r="T46" i="8"/>
  <c r="O46" i="8"/>
  <c r="V44" i="8"/>
  <c r="Q44" i="8"/>
  <c r="U41" i="8"/>
  <c r="P41" i="8"/>
  <c r="W39" i="8"/>
  <c r="R39" i="8"/>
  <c r="V36" i="8"/>
  <c r="Q36" i="8"/>
  <c r="S35" i="8"/>
  <c r="N35" i="8"/>
  <c r="U33" i="8"/>
  <c r="P33" i="8"/>
  <c r="W31" i="8"/>
  <c r="R31" i="8"/>
  <c r="S27" i="8"/>
  <c r="N27" i="8"/>
  <c r="U25" i="8"/>
  <c r="P25" i="8"/>
  <c r="R23" i="8"/>
  <c r="W23" i="8"/>
  <c r="T22" i="8"/>
  <c r="O22" i="8"/>
  <c r="V20" i="8"/>
  <c r="Q20" i="8"/>
  <c r="S19" i="8"/>
  <c r="N19" i="8"/>
  <c r="U17" i="8"/>
  <c r="P17" i="8"/>
  <c r="R15" i="8"/>
  <c r="W15" i="8"/>
  <c r="T14" i="8"/>
  <c r="O14" i="8"/>
  <c r="V12" i="8"/>
  <c r="Q12" i="8"/>
  <c r="S11" i="8"/>
  <c r="N11" i="8"/>
  <c r="C12" i="8"/>
  <c r="C20" i="8"/>
  <c r="C29" i="8"/>
  <c r="C37" i="8"/>
  <c r="C46" i="8"/>
  <c r="C54" i="8"/>
  <c r="C63" i="8"/>
  <c r="D12" i="8"/>
  <c r="D20" i="8"/>
  <c r="D29" i="8"/>
  <c r="D37" i="8"/>
  <c r="D46" i="8"/>
  <c r="D54" i="8"/>
  <c r="D63" i="8"/>
  <c r="E21" i="8"/>
  <c r="E41" i="8"/>
  <c r="F16" i="8"/>
  <c r="F29" i="8"/>
  <c r="F39" i="8"/>
  <c r="F50" i="8"/>
  <c r="F63" i="8"/>
  <c r="G14" i="8"/>
  <c r="G29" i="8"/>
  <c r="K62" i="8"/>
  <c r="I13" i="8"/>
  <c r="N8" i="8"/>
  <c r="N64" i="8"/>
  <c r="G38" i="13"/>
  <c r="P66" i="13"/>
  <c r="G10" i="13"/>
  <c r="Q10" i="13"/>
  <c r="F19" i="13"/>
  <c r="P19" i="13"/>
  <c r="F34" i="8"/>
  <c r="K34" i="8"/>
  <c r="V66" i="8"/>
  <c r="Q66" i="8"/>
  <c r="R45" i="8"/>
  <c r="W45" i="8"/>
  <c r="U23" i="8"/>
  <c r="P23" i="8"/>
  <c r="U15" i="8"/>
  <c r="P15" i="8"/>
  <c r="Q18" i="13"/>
  <c r="G18" i="13"/>
  <c r="Q26" i="13"/>
  <c r="G26" i="13"/>
  <c r="Q35" i="13"/>
  <c r="G35" i="13"/>
  <c r="Q43" i="13"/>
  <c r="G43" i="13"/>
  <c r="Q52" i="13"/>
  <c r="G52" i="13"/>
  <c r="Q61" i="13"/>
  <c r="G61" i="13"/>
  <c r="F18" i="13"/>
  <c r="P18" i="13"/>
  <c r="F26" i="13"/>
  <c r="P26" i="13"/>
  <c r="F35" i="13"/>
  <c r="P35" i="13"/>
  <c r="F43" i="13"/>
  <c r="P43" i="13"/>
  <c r="F52" i="13"/>
  <c r="P52" i="13"/>
  <c r="F61" i="13"/>
  <c r="P61" i="13"/>
  <c r="E19" i="8"/>
  <c r="J19" i="8"/>
  <c r="E27" i="8"/>
  <c r="J27" i="8"/>
  <c r="E34" i="8"/>
  <c r="J34" i="8"/>
  <c r="E36" i="8"/>
  <c r="J36" i="8"/>
  <c r="E42" i="8"/>
  <c r="J42" i="8"/>
  <c r="E45" i="8"/>
  <c r="J45" i="8"/>
  <c r="E51" i="8"/>
  <c r="J51" i="8"/>
  <c r="E53" i="8"/>
  <c r="J53" i="8"/>
  <c r="E60" i="8"/>
  <c r="J60" i="8"/>
  <c r="E62" i="8"/>
  <c r="J62" i="8"/>
  <c r="R66" i="8"/>
  <c r="W66" i="8"/>
  <c r="T65" i="8"/>
  <c r="O65" i="8"/>
  <c r="V63" i="8"/>
  <c r="Q63" i="8"/>
  <c r="S62" i="8"/>
  <c r="N62" i="8"/>
  <c r="U60" i="8"/>
  <c r="P60" i="8"/>
  <c r="R58" i="8"/>
  <c r="W58" i="8"/>
  <c r="Q55" i="8"/>
  <c r="V55" i="8"/>
  <c r="S54" i="8"/>
  <c r="N54" i="8"/>
  <c r="U52" i="8"/>
  <c r="P52" i="8"/>
  <c r="W50" i="8"/>
  <c r="R50" i="8"/>
  <c r="T49" i="8"/>
  <c r="O49" i="8"/>
  <c r="Q47" i="8"/>
  <c r="V47" i="8"/>
  <c r="S46" i="8"/>
  <c r="N46" i="8"/>
  <c r="W42" i="8"/>
  <c r="R42" i="8"/>
  <c r="V39" i="8"/>
  <c r="Q39" i="8"/>
  <c r="U36" i="8"/>
  <c r="P36" i="8"/>
  <c r="W34" i="8"/>
  <c r="R34" i="8"/>
  <c r="V31" i="8"/>
  <c r="Q31" i="8"/>
  <c r="W26" i="8"/>
  <c r="R26" i="8"/>
  <c r="T25" i="8"/>
  <c r="O25" i="8"/>
  <c r="V23" i="8"/>
  <c r="Q23" i="8"/>
  <c r="S22" i="8"/>
  <c r="N22" i="8"/>
  <c r="U20" i="8"/>
  <c r="P20" i="8"/>
  <c r="W18" i="8"/>
  <c r="R18" i="8"/>
  <c r="T17" i="8"/>
  <c r="O17" i="8"/>
  <c r="V15" i="8"/>
  <c r="Q15" i="8"/>
  <c r="S14" i="8"/>
  <c r="N14" i="8"/>
  <c r="U12" i="8"/>
  <c r="P12" i="8"/>
  <c r="T9" i="8"/>
  <c r="O9" i="8"/>
  <c r="C13" i="8"/>
  <c r="C21" i="8"/>
  <c r="C30" i="8"/>
  <c r="C38" i="8"/>
  <c r="C47" i="8"/>
  <c r="C55" i="8"/>
  <c r="C64" i="8"/>
  <c r="D38" i="8"/>
  <c r="E13" i="8"/>
  <c r="E44" i="8"/>
  <c r="E55" i="8"/>
  <c r="F18" i="8"/>
  <c r="F40" i="8"/>
  <c r="F52" i="8"/>
  <c r="F64" i="8"/>
  <c r="G15" i="8"/>
  <c r="G30" i="8"/>
  <c r="K19" i="8"/>
  <c r="N33" i="8"/>
  <c r="S66" i="8"/>
  <c r="T38" i="8"/>
  <c r="P9" i="8"/>
  <c r="P64" i="8"/>
  <c r="R14" i="8"/>
  <c r="O37" i="13"/>
  <c r="T17" i="13"/>
  <c r="O11" i="13"/>
  <c r="O20" i="13"/>
  <c r="O28" i="13"/>
  <c r="O46" i="13"/>
  <c r="O54" i="13"/>
  <c r="O63" i="13"/>
  <c r="T25" i="13"/>
  <c r="T34" i="13"/>
  <c r="T42" i="13"/>
  <c r="T51" i="13"/>
  <c r="T60" i="13"/>
  <c r="T68" i="13"/>
  <c r="O21" i="13"/>
  <c r="T57" i="13"/>
  <c r="O16" i="13"/>
  <c r="O24" i="13"/>
  <c r="O33" i="13"/>
  <c r="O41" i="13"/>
  <c r="O50" i="13"/>
  <c r="O58" i="13"/>
  <c r="O67" i="13"/>
  <c r="T18" i="13"/>
  <c r="T26" i="13"/>
  <c r="T35" i="13"/>
  <c r="T43" i="13"/>
  <c r="T52" i="13"/>
  <c r="T61" i="13"/>
  <c r="O38" i="13"/>
  <c r="T32" i="13"/>
  <c r="O17" i="13"/>
  <c r="O25" i="13"/>
  <c r="O34" i="13"/>
  <c r="O42" i="13"/>
  <c r="O51" i="13"/>
  <c r="O60" i="13"/>
  <c r="O68" i="13"/>
  <c r="T10" i="13"/>
  <c r="T19" i="13"/>
  <c r="T27" i="13"/>
  <c r="T36" i="13"/>
  <c r="T44" i="13"/>
  <c r="T53" i="13"/>
  <c r="T62" i="13"/>
  <c r="O29" i="13"/>
  <c r="T23" i="13"/>
  <c r="O18" i="13"/>
  <c r="O26" i="13"/>
  <c r="O35" i="13"/>
  <c r="O43" i="13"/>
  <c r="O52" i="13"/>
  <c r="O61" i="13"/>
  <c r="T11" i="13"/>
  <c r="T20" i="13"/>
  <c r="T28" i="13"/>
  <c r="T37" i="13"/>
  <c r="T46" i="13"/>
  <c r="T54" i="13"/>
  <c r="T63" i="13"/>
  <c r="O64" i="13"/>
  <c r="T49" i="13"/>
  <c r="O10" i="13"/>
  <c r="O19" i="13"/>
  <c r="O27" i="13"/>
  <c r="O36" i="13"/>
  <c r="O44" i="13"/>
  <c r="O53" i="13"/>
  <c r="O62" i="13"/>
  <c r="T13" i="13"/>
  <c r="T21" i="13"/>
  <c r="T29" i="13"/>
  <c r="T38" i="13"/>
  <c r="T47" i="13"/>
  <c r="T55" i="13"/>
  <c r="T64" i="13"/>
  <c r="O47" i="13"/>
  <c r="T40" i="13"/>
  <c r="T14" i="13"/>
  <c r="T22" i="13"/>
  <c r="T31" i="13"/>
  <c r="T39" i="13"/>
  <c r="T48" i="13"/>
  <c r="T56" i="13"/>
  <c r="T65" i="13"/>
  <c r="O13" i="13"/>
  <c r="T15" i="13"/>
  <c r="O14" i="13"/>
  <c r="O22" i="13"/>
  <c r="O31" i="13"/>
  <c r="O39" i="13"/>
  <c r="O48" i="13"/>
  <c r="O56" i="13"/>
  <c r="O65" i="13"/>
  <c r="T16" i="13"/>
  <c r="T24" i="13"/>
  <c r="T33" i="13"/>
  <c r="T41" i="13"/>
  <c r="T50" i="13"/>
  <c r="T58" i="13"/>
  <c r="T67" i="13"/>
  <c r="O55" i="13"/>
  <c r="T66" i="13"/>
  <c r="O15" i="13"/>
  <c r="O23" i="13"/>
  <c r="O32" i="13"/>
  <c r="O40" i="13"/>
  <c r="O49" i="13"/>
  <c r="O57" i="13"/>
  <c r="O66" i="13"/>
  <c r="AE26" i="1" l="1"/>
  <c r="BH26" i="1"/>
  <c r="BH8" i="1"/>
  <c r="AE55" i="1"/>
  <c r="BH55" i="1"/>
  <c r="AE41" i="1"/>
  <c r="BH41" i="1"/>
  <c r="OE55" i="1" l="1"/>
  <c r="OF55" i="1"/>
  <c r="OE41" i="1"/>
  <c r="OF41" i="1"/>
  <c r="OE26" i="1"/>
  <c r="OF26" i="1"/>
  <c r="OE8" i="1"/>
  <c r="OF8" i="1"/>
  <c r="NC26" i="1" l="1"/>
  <c r="ND26" i="1"/>
  <c r="NC55" i="1"/>
  <c r="ND55" i="1"/>
  <c r="NC41" i="1"/>
  <c r="ND41" i="1"/>
  <c r="NC8" i="1"/>
  <c r="ND8" i="1"/>
  <c r="MA55" i="1"/>
  <c r="MB55" i="1"/>
  <c r="MA41" i="1"/>
  <c r="MB41" i="1"/>
  <c r="MA26" i="1"/>
  <c r="MB26" i="1"/>
  <c r="MA8" i="1"/>
  <c r="MB8" i="1"/>
  <c r="KY55" i="1"/>
  <c r="KZ55" i="1"/>
  <c r="KY41" i="1"/>
  <c r="KZ41" i="1"/>
  <c r="KY26" i="1"/>
  <c r="KZ26" i="1"/>
  <c r="KY8" i="1"/>
  <c r="KZ8" i="1"/>
  <c r="JW26" i="1"/>
  <c r="JX26" i="1"/>
  <c r="JW55" i="1"/>
  <c r="JX55" i="1"/>
  <c r="JW41" i="1"/>
  <c r="JX41" i="1"/>
  <c r="JW8" i="1"/>
  <c r="JX8" i="1"/>
  <c r="IU26" i="1"/>
  <c r="IV26" i="1"/>
  <c r="IU55" i="1"/>
  <c r="IV55" i="1"/>
  <c r="IU41" i="1"/>
  <c r="IV41" i="1"/>
  <c r="IV8" i="1"/>
  <c r="IU8" i="1"/>
  <c r="HT26" i="1"/>
  <c r="HT55" i="1"/>
  <c r="GR26" i="1"/>
  <c r="GR55" i="1"/>
  <c r="HT41" i="1"/>
  <c r="HT8" i="1"/>
  <c r="GR41" i="1"/>
  <c r="GR8" i="1"/>
  <c r="FP26" i="1"/>
  <c r="FP55" i="1"/>
  <c r="FP41" i="1"/>
  <c r="FP8" i="1"/>
  <c r="EN26" i="1"/>
  <c r="EN8" i="1"/>
  <c r="EN55" i="1"/>
  <c r="EN41" i="1"/>
  <c r="DL26" i="1"/>
  <c r="DL55" i="1"/>
  <c r="DL41" i="1"/>
  <c r="DL8" i="1"/>
  <c r="CJ26" i="1"/>
  <c r="CJ8" i="1"/>
  <c r="CJ55" i="1"/>
  <c r="CJ41" i="1"/>
  <c r="AE8" i="1"/>
  <c r="BD10" i="1"/>
  <c r="AW9" i="2" s="1"/>
  <c r="BC10" i="1"/>
  <c r="AV9" i="2" s="1"/>
  <c r="CC14" i="9"/>
  <c r="DW13" i="2" s="1"/>
  <c r="HS8" i="1"/>
  <c r="GQ8" i="1"/>
  <c r="HS26" i="1"/>
  <c r="GQ26" i="1"/>
  <c r="GQ55" i="1"/>
  <c r="HS55" i="1"/>
  <c r="HS41" i="1"/>
  <c r="GQ41" i="1"/>
  <c r="FO55" i="1" l="1"/>
  <c r="FO41" i="1"/>
  <c r="FO26" i="1"/>
  <c r="EM55" i="1"/>
  <c r="EM41" i="1"/>
  <c r="EM26" i="1"/>
  <c r="EL26" i="1"/>
  <c r="FO8" i="1"/>
  <c r="EM8" i="1"/>
  <c r="DK26" i="1"/>
  <c r="CI26" i="1"/>
  <c r="DK8" i="1"/>
  <c r="CI8" i="1"/>
  <c r="DK55" i="1"/>
  <c r="DK41" i="1"/>
  <c r="CI55" i="1"/>
  <c r="CI41" i="1"/>
  <c r="DH8" i="9" l="1"/>
  <c r="CF8" i="9"/>
  <c r="BG8" i="1"/>
  <c r="BG26" i="1"/>
  <c r="BG41" i="1"/>
  <c r="BG55" i="1"/>
  <c r="BD8" i="9" l="1"/>
  <c r="Z64" i="2" l="1"/>
  <c r="Z63" i="2"/>
  <c r="Z62" i="2"/>
  <c r="Z61" i="2"/>
  <c r="Z60" i="2"/>
  <c r="Z59" i="2"/>
  <c r="Z58" i="2"/>
  <c r="Z57" i="2"/>
  <c r="Z56" i="2"/>
  <c r="Z55" i="2"/>
  <c r="Z53" i="2"/>
  <c r="Z52" i="2"/>
  <c r="Z51" i="2"/>
  <c r="Z50" i="2"/>
  <c r="Z49" i="2"/>
  <c r="Z48" i="2"/>
  <c r="Z47" i="2"/>
  <c r="Z46" i="2"/>
  <c r="Z45" i="2"/>
  <c r="Z44" i="2"/>
  <c r="Z43" i="2"/>
  <c r="Z42" i="2"/>
  <c r="Z41" i="2"/>
  <c r="Z39" i="2"/>
  <c r="Z38" i="2"/>
  <c r="Z37" i="2"/>
  <c r="Z36" i="2"/>
  <c r="Z35" i="2"/>
  <c r="Z34" i="2"/>
  <c r="Z33" i="2"/>
  <c r="Z32" i="2"/>
  <c r="Z31" i="2"/>
  <c r="Z30" i="2"/>
  <c r="Z29" i="2"/>
  <c r="Z28" i="2"/>
  <c r="Z27" i="2"/>
  <c r="Z26" i="2"/>
  <c r="Z24" i="2"/>
  <c r="Z23" i="2"/>
  <c r="Z22" i="2"/>
  <c r="Z21" i="2"/>
  <c r="Z20" i="2"/>
  <c r="Z19" i="2"/>
  <c r="Z18" i="2"/>
  <c r="Z17" i="2"/>
  <c r="Z16" i="2"/>
  <c r="Z15" i="2"/>
  <c r="Z14" i="2"/>
  <c r="Z13" i="2"/>
  <c r="Z12" i="2"/>
  <c r="Z11" i="2"/>
  <c r="Z10" i="2"/>
  <c r="Z9" i="2"/>
  <c r="Z8" i="2"/>
  <c r="Z6" i="2"/>
  <c r="Z5" i="2"/>
  <c r="AD55" i="1" l="1"/>
  <c r="AD41" i="1"/>
  <c r="AD26" i="1"/>
  <c r="AD8" i="1"/>
  <c r="AB8" i="9"/>
  <c r="OD26" i="1" l="1"/>
  <c r="NB26" i="1"/>
  <c r="LZ26" i="1"/>
  <c r="KX26" i="1"/>
  <c r="JV26" i="1"/>
  <c r="IT26" i="1"/>
  <c r="HR26" i="1"/>
  <c r="GP26" i="1"/>
  <c r="FN26" i="1"/>
  <c r="DJ26" i="1"/>
  <c r="CH26" i="1"/>
  <c r="BF26" i="1"/>
  <c r="AC26" i="1"/>
  <c r="DG8" i="9"/>
  <c r="CE8" i="9"/>
  <c r="BC8" i="9"/>
  <c r="AA8" i="9"/>
  <c r="OD8" i="1"/>
  <c r="NB8" i="1"/>
  <c r="LZ8" i="1"/>
  <c r="KX8" i="1"/>
  <c r="JV8" i="1"/>
  <c r="IT8" i="1"/>
  <c r="HR8" i="1"/>
  <c r="GP8" i="1"/>
  <c r="FN8" i="1"/>
  <c r="EL8" i="1"/>
  <c r="DJ8" i="1"/>
  <c r="CH8" i="1"/>
  <c r="AC8" i="1"/>
  <c r="BF8" i="1"/>
  <c r="CH41" i="1"/>
  <c r="OD55" i="1" l="1"/>
  <c r="OD41" i="1"/>
  <c r="NB41" i="1"/>
  <c r="NB55" i="1"/>
  <c r="LZ55" i="1"/>
  <c r="LZ41" i="1"/>
  <c r="KX55" i="1"/>
  <c r="KX41" i="1"/>
  <c r="JV41" i="1"/>
  <c r="JV55" i="1"/>
  <c r="IT55" i="1"/>
  <c r="IT41" i="1"/>
  <c r="HR55" i="1"/>
  <c r="GP55" i="1"/>
  <c r="GP41" i="1"/>
  <c r="FN55" i="1"/>
  <c r="FN41" i="1"/>
  <c r="EL55" i="1"/>
  <c r="EL41" i="1"/>
  <c r="DJ55" i="1"/>
  <c r="CH55" i="1"/>
  <c r="BF41" i="1"/>
  <c r="BF55" i="1"/>
  <c r="AC41" i="1"/>
  <c r="AC55" i="1"/>
  <c r="DJ41" i="1" l="1"/>
  <c r="HR41" i="1" l="1"/>
  <c r="DF8" i="9" l="1"/>
  <c r="CD8" i="9"/>
  <c r="BB8" i="9"/>
  <c r="Z8" i="9"/>
  <c r="OC55" i="1" l="1"/>
  <c r="OC41" i="1"/>
  <c r="OC26" i="1"/>
  <c r="OC8" i="1"/>
  <c r="NA55" i="1" l="1"/>
  <c r="NA41" i="1"/>
  <c r="NA26" i="1"/>
  <c r="NA8" i="1"/>
  <c r="LY26" i="1" l="1"/>
  <c r="LY8" i="1"/>
  <c r="LY55" i="1"/>
  <c r="LY41" i="1"/>
  <c r="KW26" i="1"/>
  <c r="KW8" i="1"/>
  <c r="KW55" i="1" l="1"/>
  <c r="KW41" i="1"/>
  <c r="JU26" i="1"/>
  <c r="JU8" i="1"/>
  <c r="JU55" i="1"/>
  <c r="JU41" i="1"/>
  <c r="IS26" i="1"/>
  <c r="IS8" i="1"/>
  <c r="IS55" i="1"/>
  <c r="IS41" i="1"/>
  <c r="HQ26" i="1"/>
  <c r="HQ8" i="1"/>
  <c r="HQ55" i="1"/>
  <c r="HQ41" i="1"/>
  <c r="GO26" i="1"/>
  <c r="GO8" i="1"/>
  <c r="GO55" i="1"/>
  <c r="GO41" i="1"/>
  <c r="FM26" i="1"/>
  <c r="CG8" i="1"/>
  <c r="FM8" i="1"/>
  <c r="FM55" i="1"/>
  <c r="FM41" i="1"/>
  <c r="FL10" i="1" l="1"/>
  <c r="EK26" i="1"/>
  <c r="EK8" i="1"/>
  <c r="EK55" i="1"/>
  <c r="EK41" i="1"/>
  <c r="DI26" i="1"/>
  <c r="DI8" i="1"/>
  <c r="DI55" i="1"/>
  <c r="DI41" i="1"/>
  <c r="CG41" i="1" l="1"/>
  <c r="CG26" i="1"/>
  <c r="CG55" i="1"/>
  <c r="BE26" i="1"/>
  <c r="BE8" i="1"/>
  <c r="BE41" i="1"/>
  <c r="BE55" i="1"/>
  <c r="AB55" i="1" l="1"/>
  <c r="AB41" i="1"/>
  <c r="AB26" i="1"/>
  <c r="AB8" i="1" l="1"/>
  <c r="AF25" i="11" l="1"/>
  <c r="AE25" i="11"/>
  <c r="AF24" i="11"/>
  <c r="AE24" i="11"/>
  <c r="AF23" i="11"/>
  <c r="AE23" i="11"/>
  <c r="AF22" i="11"/>
  <c r="AE22" i="11"/>
  <c r="AF21" i="11"/>
  <c r="AE21" i="11"/>
  <c r="AF20" i="11"/>
  <c r="AE20" i="11"/>
  <c r="AF19" i="11"/>
  <c r="AE19" i="11"/>
  <c r="AF18" i="11"/>
  <c r="AE18" i="11"/>
  <c r="AF17" i="11"/>
  <c r="AE17" i="11"/>
  <c r="AF16" i="11"/>
  <c r="AE16" i="11"/>
  <c r="AF15" i="11"/>
  <c r="AE15" i="11"/>
  <c r="AF14" i="11"/>
  <c r="AE14" i="11"/>
  <c r="AF13" i="11"/>
  <c r="AE13" i="11"/>
  <c r="AF12" i="11"/>
  <c r="AE12" i="11"/>
  <c r="AF11" i="11"/>
  <c r="AE11" i="11"/>
  <c r="AF10" i="11"/>
  <c r="AE10" i="11"/>
  <c r="U25" i="11"/>
  <c r="T25" i="11"/>
  <c r="U24" i="11"/>
  <c r="T24" i="11"/>
  <c r="U23" i="11"/>
  <c r="T23" i="11"/>
  <c r="U22" i="11"/>
  <c r="T22" i="11"/>
  <c r="U21" i="11"/>
  <c r="T21" i="11"/>
  <c r="U20" i="11"/>
  <c r="T20" i="11"/>
  <c r="U19" i="11"/>
  <c r="T19" i="11"/>
  <c r="U18" i="11"/>
  <c r="T18" i="11"/>
  <c r="U17" i="11"/>
  <c r="T17" i="11"/>
  <c r="U16" i="11"/>
  <c r="T16" i="11"/>
  <c r="U15" i="11"/>
  <c r="T15" i="11"/>
  <c r="U14" i="11"/>
  <c r="T14" i="11"/>
  <c r="U13" i="11"/>
  <c r="T13" i="11"/>
  <c r="U12" i="11"/>
  <c r="T12" i="11"/>
  <c r="U11" i="11"/>
  <c r="T11" i="11"/>
  <c r="U10" i="11"/>
  <c r="T10" i="11"/>
  <c r="DE19" i="9"/>
  <c r="DD19" i="9"/>
  <c r="CC24" i="9"/>
  <c r="DW23" i="2" s="1"/>
  <c r="CC21" i="9"/>
  <c r="DW20" i="2" s="1"/>
  <c r="CB21" i="9"/>
  <c r="DV20" i="2" s="1"/>
  <c r="CC19" i="9"/>
  <c r="DW18" i="2" s="1"/>
  <c r="CB19" i="9"/>
  <c r="DV18" i="2" s="1"/>
  <c r="DE15" i="9"/>
  <c r="DD15" i="9"/>
  <c r="DE14" i="9"/>
  <c r="DD14" i="9"/>
  <c r="DE13" i="9"/>
  <c r="DD13" i="9"/>
  <c r="CC15" i="9"/>
  <c r="DW14" i="2" s="1"/>
  <c r="CB15" i="9"/>
  <c r="DV14" i="2" s="1"/>
  <c r="CB14" i="9"/>
  <c r="DV13" i="2" s="1"/>
  <c r="CC13" i="9"/>
  <c r="DW12" i="2" s="1"/>
  <c r="CB13" i="9"/>
  <c r="DV12" i="2" s="1"/>
  <c r="CC9" i="9"/>
  <c r="DW8" i="2" s="1"/>
  <c r="BA24" i="9"/>
  <c r="CW23" i="2" s="1"/>
  <c r="AZ24" i="9"/>
  <c r="CV23" i="2" s="1"/>
  <c r="BA23" i="9"/>
  <c r="CW22" i="2" s="1"/>
  <c r="AZ23" i="9"/>
  <c r="CV22" i="2" s="1"/>
  <c r="BA22" i="9"/>
  <c r="CW21" i="2" s="1"/>
  <c r="AZ22" i="9"/>
  <c r="CV21" i="2" s="1"/>
  <c r="BA21" i="9"/>
  <c r="CW20" i="2" s="1"/>
  <c r="AZ21" i="9"/>
  <c r="CV20" i="2" s="1"/>
  <c r="BA20" i="9"/>
  <c r="CW19" i="2" s="1"/>
  <c r="AZ20" i="9"/>
  <c r="CV19" i="2" s="1"/>
  <c r="BA19" i="9"/>
  <c r="CW18" i="2" s="1"/>
  <c r="AZ19" i="9"/>
  <c r="CV18" i="2" s="1"/>
  <c r="BA18" i="9"/>
  <c r="CW17" i="2" s="1"/>
  <c r="AZ18" i="9"/>
  <c r="CV17" i="2" s="1"/>
  <c r="BA17" i="9"/>
  <c r="CW16" i="2" s="1"/>
  <c r="AZ17" i="9"/>
  <c r="CV16" i="2" s="1"/>
  <c r="BA16" i="9"/>
  <c r="CW15" i="2" s="1"/>
  <c r="AZ16" i="9"/>
  <c r="CV15" i="2" s="1"/>
  <c r="BA15" i="9"/>
  <c r="CW14" i="2" s="1"/>
  <c r="AZ15" i="9"/>
  <c r="CV14" i="2" s="1"/>
  <c r="BA14" i="9"/>
  <c r="CW13" i="2" s="1"/>
  <c r="AZ14" i="9"/>
  <c r="CV13" i="2" s="1"/>
  <c r="BA13" i="9"/>
  <c r="CW12" i="2" s="1"/>
  <c r="AZ13" i="9"/>
  <c r="CV12" i="2" s="1"/>
  <c r="BA12" i="9"/>
  <c r="CW11" i="2" s="1"/>
  <c r="AZ12" i="9"/>
  <c r="CV11" i="2" s="1"/>
  <c r="BA11" i="9"/>
  <c r="CW10" i="2" s="1"/>
  <c r="AZ11" i="9"/>
  <c r="CV10" i="2" s="1"/>
  <c r="BA10" i="9"/>
  <c r="CW9" i="2" s="1"/>
  <c r="AZ10" i="9"/>
  <c r="CV9" i="2" s="1"/>
  <c r="BA9" i="9"/>
  <c r="CW8" i="2" s="1"/>
  <c r="AZ9" i="9"/>
  <c r="CV8" i="2" s="1"/>
  <c r="Y24" i="9"/>
  <c r="BW23" i="2" s="1"/>
  <c r="X24" i="9"/>
  <c r="BV23" i="2" s="1"/>
  <c r="Y23" i="9"/>
  <c r="BW22" i="2" s="1"/>
  <c r="X23" i="9"/>
  <c r="BV22" i="2" s="1"/>
  <c r="Y22" i="9"/>
  <c r="BW21" i="2" s="1"/>
  <c r="X22" i="9"/>
  <c r="BV21" i="2" s="1"/>
  <c r="Y21" i="9"/>
  <c r="BW20" i="2" s="1"/>
  <c r="X21" i="9"/>
  <c r="BV20" i="2" s="1"/>
  <c r="Y20" i="9"/>
  <c r="BW19" i="2" s="1"/>
  <c r="X20" i="9"/>
  <c r="BV19" i="2" s="1"/>
  <c r="Y19" i="9"/>
  <c r="BW18" i="2" s="1"/>
  <c r="X19" i="9"/>
  <c r="BV18" i="2" s="1"/>
  <c r="Y18" i="9"/>
  <c r="BW17" i="2" s="1"/>
  <c r="X18" i="9"/>
  <c r="BV17" i="2" s="1"/>
  <c r="Y17" i="9"/>
  <c r="BW16" i="2" s="1"/>
  <c r="X17" i="9"/>
  <c r="BV16" i="2" s="1"/>
  <c r="Y16" i="9"/>
  <c r="BW15" i="2" s="1"/>
  <c r="X16" i="9"/>
  <c r="BV15" i="2" s="1"/>
  <c r="Y15" i="9"/>
  <c r="BW14" i="2" s="1"/>
  <c r="X15" i="9"/>
  <c r="BV14" i="2" s="1"/>
  <c r="Y14" i="9"/>
  <c r="BW13" i="2" s="1"/>
  <c r="X14" i="9"/>
  <c r="BV13" i="2" s="1"/>
  <c r="Y13" i="9"/>
  <c r="BW12" i="2" s="1"/>
  <c r="X13" i="9"/>
  <c r="BV12" i="2" s="1"/>
  <c r="Y12" i="9"/>
  <c r="BW11" i="2" s="1"/>
  <c r="X12" i="9"/>
  <c r="BV11" i="2" s="1"/>
  <c r="Y11" i="9"/>
  <c r="BW10" i="2" s="1"/>
  <c r="X11" i="9"/>
  <c r="BV10" i="2" s="1"/>
  <c r="Y10" i="9"/>
  <c r="BW9" i="2" s="1"/>
  <c r="X10" i="9"/>
  <c r="BV9" i="2" s="1"/>
  <c r="Y9" i="9"/>
  <c r="BW8" i="2" s="1"/>
  <c r="X9" i="9"/>
  <c r="BV8" i="2" s="1"/>
  <c r="DE9" i="9"/>
  <c r="DD9" i="9"/>
  <c r="DE7" i="9"/>
  <c r="KV24" i="1"/>
  <c r="KU24" i="1"/>
  <c r="KV23" i="1"/>
  <c r="KU23" i="1"/>
  <c r="KV22" i="1"/>
  <c r="KU22" i="1"/>
  <c r="KV21" i="1"/>
  <c r="KU21" i="1"/>
  <c r="KV20" i="1"/>
  <c r="KU20" i="1"/>
  <c r="KV19" i="1"/>
  <c r="KU19" i="1"/>
  <c r="KV18" i="1"/>
  <c r="KU18" i="1"/>
  <c r="KV17" i="1"/>
  <c r="KU17" i="1"/>
  <c r="KV16" i="1"/>
  <c r="KU16" i="1"/>
  <c r="KV15" i="1"/>
  <c r="KU15" i="1"/>
  <c r="KV13" i="1"/>
  <c r="KU13" i="1"/>
  <c r="OB24" i="1"/>
  <c r="OA24" i="1"/>
  <c r="OB23" i="1"/>
  <c r="OA23" i="1"/>
  <c r="OB22" i="1"/>
  <c r="OA22" i="1"/>
  <c r="OB20" i="1"/>
  <c r="OA20" i="1"/>
  <c r="OB19" i="1"/>
  <c r="OA19" i="1"/>
  <c r="OB18" i="1"/>
  <c r="OA18" i="1"/>
  <c r="OB16" i="1"/>
  <c r="OA16" i="1"/>
  <c r="OB15" i="1"/>
  <c r="OA15" i="1"/>
  <c r="OB13" i="1"/>
  <c r="OA13" i="1"/>
  <c r="OB12" i="1"/>
  <c r="OA12" i="1"/>
  <c r="OB10" i="1"/>
  <c r="OA10" i="1"/>
  <c r="OB9" i="1"/>
  <c r="OA9" i="1"/>
  <c r="MZ24" i="1"/>
  <c r="MY24" i="1"/>
  <c r="MZ23" i="1"/>
  <c r="MY23" i="1"/>
  <c r="MZ22" i="1"/>
  <c r="MY22" i="1"/>
  <c r="MZ20" i="1"/>
  <c r="MY20" i="1"/>
  <c r="MZ19" i="1"/>
  <c r="MY19" i="1"/>
  <c r="MZ18" i="1"/>
  <c r="MY18" i="1"/>
  <c r="MZ16" i="1"/>
  <c r="MY16" i="1"/>
  <c r="MZ15" i="1"/>
  <c r="MY15" i="1"/>
  <c r="MZ13" i="1"/>
  <c r="MY13" i="1"/>
  <c r="MZ12" i="1"/>
  <c r="MY12" i="1"/>
  <c r="MZ10" i="1"/>
  <c r="MY10" i="1"/>
  <c r="MZ9" i="1"/>
  <c r="MY9" i="1"/>
  <c r="LX24" i="1"/>
  <c r="LW24" i="1"/>
  <c r="LX23" i="1"/>
  <c r="LW23" i="1"/>
  <c r="LX22" i="1"/>
  <c r="LW22" i="1"/>
  <c r="LX21" i="1"/>
  <c r="LW21" i="1"/>
  <c r="LX20" i="1"/>
  <c r="LW20" i="1"/>
  <c r="LX19" i="1"/>
  <c r="LW19" i="1"/>
  <c r="LX18" i="1"/>
  <c r="LW18" i="1"/>
  <c r="LX17" i="1"/>
  <c r="LW17" i="1"/>
  <c r="LX16" i="1"/>
  <c r="LW16" i="1"/>
  <c r="LX15" i="1"/>
  <c r="LW15" i="1"/>
  <c r="LX13" i="1"/>
  <c r="LW13" i="1"/>
  <c r="LX10" i="1"/>
  <c r="LW10" i="1"/>
  <c r="LX9" i="1"/>
  <c r="LW9" i="1"/>
  <c r="KV10" i="1"/>
  <c r="KV9" i="1"/>
  <c r="JT22" i="1"/>
  <c r="JS22" i="1"/>
  <c r="JT19" i="1"/>
  <c r="JS19" i="1"/>
  <c r="JT18" i="1"/>
  <c r="JS18" i="1"/>
  <c r="JT17" i="1"/>
  <c r="JS17" i="1"/>
  <c r="JT16" i="1"/>
  <c r="JS16" i="1"/>
  <c r="JT15" i="1"/>
  <c r="JS15" i="1"/>
  <c r="JT14" i="1"/>
  <c r="JS14" i="1"/>
  <c r="JT13" i="1"/>
  <c r="JS13" i="1"/>
  <c r="JT12" i="1"/>
  <c r="JS12" i="1"/>
  <c r="JT10" i="1"/>
  <c r="JS10" i="1"/>
  <c r="JT9" i="1"/>
  <c r="JS9" i="1"/>
  <c r="IR22" i="1"/>
  <c r="IQ22" i="1"/>
  <c r="IR19" i="1"/>
  <c r="IQ19" i="1"/>
  <c r="IR18" i="1"/>
  <c r="IQ18" i="1"/>
  <c r="IR17" i="1"/>
  <c r="IQ17" i="1"/>
  <c r="IR16" i="1"/>
  <c r="IQ16" i="1"/>
  <c r="IR15" i="1"/>
  <c r="IQ15" i="1"/>
  <c r="IR14" i="1"/>
  <c r="IQ14" i="1"/>
  <c r="IR13" i="1"/>
  <c r="IQ13" i="1"/>
  <c r="IR12" i="1"/>
  <c r="IQ12" i="1"/>
  <c r="IR10" i="1"/>
  <c r="IQ10" i="1"/>
  <c r="IR9" i="1"/>
  <c r="IQ9" i="1"/>
  <c r="HP24" i="1"/>
  <c r="HP23" i="1"/>
  <c r="HO23" i="1"/>
  <c r="HP22" i="1"/>
  <c r="HO22" i="1"/>
  <c r="HP21" i="1"/>
  <c r="HO21" i="1"/>
  <c r="HP20" i="1"/>
  <c r="HO20" i="1"/>
  <c r="HP19" i="1"/>
  <c r="HO19" i="1"/>
  <c r="HP18" i="1"/>
  <c r="HO18" i="1"/>
  <c r="HP16" i="1"/>
  <c r="HO16" i="1"/>
  <c r="HP15" i="1"/>
  <c r="HO15" i="1"/>
  <c r="HP14" i="1"/>
  <c r="HO14" i="1"/>
  <c r="HP13" i="1"/>
  <c r="HO13" i="1"/>
  <c r="HP12" i="1"/>
  <c r="HO12" i="1"/>
  <c r="HP11" i="1"/>
  <c r="HO11" i="1"/>
  <c r="HP10" i="1"/>
  <c r="HO10" i="1"/>
  <c r="HP9" i="1"/>
  <c r="HO9" i="1"/>
  <c r="GN24" i="1"/>
  <c r="GM24" i="1"/>
  <c r="GN23" i="1"/>
  <c r="GM23" i="1"/>
  <c r="GN22" i="1"/>
  <c r="GM22" i="1"/>
  <c r="GN21" i="1"/>
  <c r="GM21" i="1"/>
  <c r="GN20" i="1"/>
  <c r="GM20" i="1"/>
  <c r="GN19" i="1"/>
  <c r="GN18" i="1"/>
  <c r="GN16" i="1"/>
  <c r="GM16" i="1"/>
  <c r="GN15" i="1"/>
  <c r="GM15" i="1"/>
  <c r="GN14" i="1"/>
  <c r="GM14" i="1"/>
  <c r="GN13" i="1"/>
  <c r="GM13" i="1"/>
  <c r="GN12" i="1"/>
  <c r="GM12" i="1"/>
  <c r="GN11" i="1"/>
  <c r="GM11" i="1"/>
  <c r="GN10" i="1"/>
  <c r="GM10" i="1"/>
  <c r="GN9" i="1"/>
  <c r="GM9" i="1"/>
  <c r="FL23" i="1"/>
  <c r="FK23" i="1"/>
  <c r="FL22" i="1"/>
  <c r="FK22" i="1"/>
  <c r="FL21" i="1"/>
  <c r="FK21" i="1"/>
  <c r="FL18" i="1"/>
  <c r="FL17" i="1"/>
  <c r="FL16" i="1"/>
  <c r="FL15" i="1"/>
  <c r="FK15" i="1"/>
  <c r="FL13" i="1"/>
  <c r="FK10" i="1"/>
  <c r="FL9" i="1"/>
  <c r="FK9" i="1"/>
  <c r="EJ23" i="1"/>
  <c r="EI23" i="1"/>
  <c r="EJ22" i="1"/>
  <c r="EI22" i="1"/>
  <c r="EJ21" i="1"/>
  <c r="EI21" i="1"/>
  <c r="EJ18" i="1"/>
  <c r="EJ17" i="1"/>
  <c r="EJ16" i="1"/>
  <c r="EI16" i="1"/>
  <c r="EJ15" i="1"/>
  <c r="EI15" i="1"/>
  <c r="EJ13" i="1"/>
  <c r="EJ10" i="1"/>
  <c r="EI10" i="1"/>
  <c r="EJ9" i="1"/>
  <c r="EI9" i="1"/>
  <c r="DH24" i="1"/>
  <c r="DG24" i="1"/>
  <c r="DH23" i="1"/>
  <c r="DG23" i="1"/>
  <c r="DH22" i="1"/>
  <c r="DG22" i="1"/>
  <c r="DH21" i="1"/>
  <c r="DG21" i="1"/>
  <c r="DH20" i="1"/>
  <c r="DG20" i="1"/>
  <c r="DH19" i="1"/>
  <c r="DG19" i="1"/>
  <c r="DH18" i="1"/>
  <c r="DG18" i="1"/>
  <c r="DH17" i="1"/>
  <c r="DG17" i="1"/>
  <c r="DH16" i="1"/>
  <c r="DG16" i="1"/>
  <c r="DH15" i="1"/>
  <c r="DG15" i="1"/>
  <c r="DH14" i="1"/>
  <c r="DG14" i="1"/>
  <c r="DH13" i="1"/>
  <c r="DG13" i="1"/>
  <c r="DH12" i="1"/>
  <c r="DG12" i="1"/>
  <c r="DH11" i="1"/>
  <c r="DG11" i="1"/>
  <c r="DH10" i="1"/>
  <c r="DG10" i="1"/>
  <c r="DH9" i="1"/>
  <c r="DG9" i="1"/>
  <c r="CF24" i="1"/>
  <c r="CE24" i="1"/>
  <c r="CF23" i="1"/>
  <c r="CE23" i="1"/>
  <c r="CF22" i="1"/>
  <c r="CE22" i="1"/>
  <c r="CF21" i="1"/>
  <c r="CE21" i="1"/>
  <c r="CF20" i="1"/>
  <c r="CE20" i="1"/>
  <c r="CF19" i="1"/>
  <c r="CE19" i="1"/>
  <c r="CF18" i="1"/>
  <c r="CE18" i="1"/>
  <c r="CF17" i="1"/>
  <c r="CE17" i="1"/>
  <c r="CF16" i="1"/>
  <c r="CE16" i="1"/>
  <c r="CF15" i="1"/>
  <c r="CE15" i="1"/>
  <c r="CF14" i="1"/>
  <c r="CE14" i="1"/>
  <c r="CF13" i="1"/>
  <c r="CE13" i="1"/>
  <c r="CF12" i="1"/>
  <c r="CE12" i="1"/>
  <c r="CF11" i="1"/>
  <c r="CE11" i="1"/>
  <c r="CF10" i="1"/>
  <c r="CE10" i="1"/>
  <c r="CF9" i="1"/>
  <c r="CE9" i="1"/>
  <c r="BD24" i="1"/>
  <c r="AW23" i="2" s="1"/>
  <c r="BC24" i="1"/>
  <c r="AV23" i="2" s="1"/>
  <c r="BD23" i="1"/>
  <c r="AW22" i="2" s="1"/>
  <c r="BC23" i="1"/>
  <c r="AV22" i="2" s="1"/>
  <c r="BD22" i="1"/>
  <c r="AW21" i="2" s="1"/>
  <c r="BC22" i="1"/>
  <c r="AV21" i="2" s="1"/>
  <c r="BD21" i="1"/>
  <c r="AW20" i="2" s="1"/>
  <c r="BC21" i="1"/>
  <c r="AV20" i="2" s="1"/>
  <c r="BD20" i="1"/>
  <c r="AW19" i="2" s="1"/>
  <c r="BC20" i="1"/>
  <c r="AV19" i="2" s="1"/>
  <c r="BD19" i="1"/>
  <c r="AW18" i="2" s="1"/>
  <c r="BC19" i="1"/>
  <c r="AV18" i="2" s="1"/>
  <c r="BD18" i="1"/>
  <c r="AW17" i="2" s="1"/>
  <c r="BC18" i="1"/>
  <c r="AV17" i="2" s="1"/>
  <c r="BD17" i="1"/>
  <c r="AW16" i="2" s="1"/>
  <c r="BC17" i="1"/>
  <c r="AV16" i="2" s="1"/>
  <c r="BD16" i="1"/>
  <c r="AW15" i="2" s="1"/>
  <c r="BC16" i="1"/>
  <c r="AV15" i="2" s="1"/>
  <c r="BD15" i="1"/>
  <c r="AW14" i="2" s="1"/>
  <c r="BC15" i="1"/>
  <c r="AV14" i="2" s="1"/>
  <c r="BD14" i="1"/>
  <c r="AW13" i="2" s="1"/>
  <c r="BC14" i="1"/>
  <c r="AV13" i="2" s="1"/>
  <c r="BD13" i="1"/>
  <c r="AW12" i="2" s="1"/>
  <c r="BC13" i="1"/>
  <c r="AV12" i="2" s="1"/>
  <c r="BD12" i="1"/>
  <c r="AW11" i="2" s="1"/>
  <c r="BC12" i="1"/>
  <c r="AV11" i="2" s="1"/>
  <c r="BD11" i="1"/>
  <c r="AW10" i="2" s="1"/>
  <c r="BC11" i="1"/>
  <c r="AV10" i="2" s="1"/>
  <c r="BD9" i="1"/>
  <c r="AW8" i="2" s="1"/>
  <c r="BC9" i="1"/>
  <c r="AV8" i="2" s="1"/>
  <c r="AA24" i="1"/>
  <c r="W23" i="2" s="1"/>
  <c r="Z24" i="1"/>
  <c r="V23" i="2" s="1"/>
  <c r="AA23" i="1"/>
  <c r="W22" i="2" s="1"/>
  <c r="Z23" i="1"/>
  <c r="V22" i="2" s="1"/>
  <c r="AA22" i="1"/>
  <c r="W21" i="2" s="1"/>
  <c r="Z22" i="1"/>
  <c r="V21" i="2" s="1"/>
  <c r="AA21" i="1"/>
  <c r="W20" i="2" s="1"/>
  <c r="Z21" i="1"/>
  <c r="V20" i="2" s="1"/>
  <c r="AA20" i="1"/>
  <c r="W19" i="2" s="1"/>
  <c r="Z20" i="1"/>
  <c r="V19" i="2" s="1"/>
  <c r="AA19" i="1"/>
  <c r="W18" i="2" s="1"/>
  <c r="Z19" i="1"/>
  <c r="V18" i="2" s="1"/>
  <c r="AA18" i="1"/>
  <c r="W17" i="2" s="1"/>
  <c r="Z18" i="1"/>
  <c r="V17" i="2" s="1"/>
  <c r="AA17" i="1"/>
  <c r="W16" i="2" s="1"/>
  <c r="Z17" i="1"/>
  <c r="V16" i="2" s="1"/>
  <c r="AA16" i="1"/>
  <c r="W15" i="2" s="1"/>
  <c r="Z16" i="1"/>
  <c r="V15" i="2" s="1"/>
  <c r="AA15" i="1"/>
  <c r="W14" i="2" s="1"/>
  <c r="Z15" i="1"/>
  <c r="V14" i="2" s="1"/>
  <c r="AA14" i="1"/>
  <c r="W13" i="2" s="1"/>
  <c r="Z14" i="1"/>
  <c r="V13" i="2" s="1"/>
  <c r="AA13" i="1"/>
  <c r="W12" i="2" s="1"/>
  <c r="Z13" i="1"/>
  <c r="V12" i="2" s="1"/>
  <c r="AA12" i="1"/>
  <c r="W11" i="2" s="1"/>
  <c r="Z12" i="1"/>
  <c r="V11" i="2" s="1"/>
  <c r="AA11" i="1"/>
  <c r="W10" i="2" s="1"/>
  <c r="Z11" i="1"/>
  <c r="V10" i="2" s="1"/>
  <c r="AA10" i="1"/>
  <c r="W9" i="2" s="1"/>
  <c r="Z10" i="1"/>
  <c r="V9" i="2" s="1"/>
  <c r="AA9" i="1"/>
  <c r="W8" i="2" s="1"/>
  <c r="Z9" i="1"/>
  <c r="V8" i="2" s="1"/>
  <c r="OA26" i="1" l="1"/>
  <c r="MY55" i="1"/>
  <c r="MY41" i="1"/>
  <c r="MY26" i="1"/>
  <c r="OA55" i="1"/>
  <c r="OA41" i="1"/>
  <c r="MZ55" i="1"/>
  <c r="MZ41" i="1"/>
  <c r="MZ26" i="1"/>
  <c r="HO26" i="1"/>
  <c r="OB55" i="1" l="1"/>
  <c r="OB41" i="1"/>
  <c r="OB26" i="1"/>
  <c r="OA8" i="1"/>
  <c r="OB8" i="1"/>
  <c r="LW55" i="1"/>
  <c r="LX55" i="1"/>
  <c r="LW41" i="1"/>
  <c r="LX41" i="1"/>
  <c r="LW26" i="1"/>
  <c r="LX26" i="1"/>
  <c r="LW8" i="1"/>
  <c r="LX8" i="1"/>
  <c r="KU55" i="1"/>
  <c r="KV55" i="1"/>
  <c r="KU41" i="1"/>
  <c r="KV41" i="1"/>
  <c r="KU26" i="1"/>
  <c r="KV26" i="1"/>
  <c r="KU8" i="1"/>
  <c r="KV8" i="1"/>
  <c r="JS55" i="1"/>
  <c r="JT55" i="1"/>
  <c r="JS41" i="1"/>
  <c r="JT41" i="1"/>
  <c r="JS26" i="1"/>
  <c r="JT26" i="1"/>
  <c r="JS8" i="1"/>
  <c r="JT8" i="1"/>
  <c r="IQ8" i="1"/>
  <c r="IR8" i="1"/>
  <c r="IQ26" i="1"/>
  <c r="IR26" i="1"/>
  <c r="IQ41" i="1"/>
  <c r="IR41" i="1"/>
  <c r="IQ55" i="1"/>
  <c r="IR55" i="1"/>
  <c r="HO8" i="1"/>
  <c r="HP8" i="1"/>
  <c r="HO55" i="1"/>
  <c r="HP55" i="1"/>
  <c r="HO41" i="1"/>
  <c r="HP41" i="1"/>
  <c r="HP26" i="1"/>
  <c r="GM55" i="1"/>
  <c r="GN55" i="1"/>
  <c r="GM41" i="1"/>
  <c r="GN41" i="1"/>
  <c r="GM26" i="1"/>
  <c r="GN26" i="1"/>
  <c r="GM8" i="1"/>
  <c r="GN8" i="1"/>
  <c r="FK55" i="1"/>
  <c r="FL55" i="1"/>
  <c r="FK41" i="1"/>
  <c r="FL41" i="1"/>
  <c r="FK26" i="1"/>
  <c r="FL26" i="1"/>
  <c r="FK8" i="1"/>
  <c r="FL8" i="1"/>
  <c r="EI55" i="1"/>
  <c r="EJ55" i="1"/>
  <c r="EI41" i="1"/>
  <c r="EJ41" i="1"/>
  <c r="EI26" i="1"/>
  <c r="EJ26" i="1"/>
  <c r="EI8" i="1"/>
  <c r="EJ8" i="1"/>
  <c r="DG8" i="1"/>
  <c r="DH8" i="1"/>
  <c r="DG26" i="1"/>
  <c r="DH26" i="1"/>
  <c r="DG41" i="1"/>
  <c r="DH41" i="1"/>
  <c r="DG55" i="1"/>
  <c r="DH55" i="1"/>
  <c r="CE8" i="1"/>
  <c r="CF8" i="1"/>
  <c r="CE26" i="1"/>
  <c r="CF26" i="1"/>
  <c r="CE41" i="1"/>
  <c r="CF41" i="1"/>
  <c r="CE55" i="1"/>
  <c r="CF55" i="1"/>
  <c r="BC55" i="1"/>
  <c r="BD55" i="1"/>
  <c r="BC41" i="1"/>
  <c r="BD41" i="1"/>
  <c r="BC26" i="1"/>
  <c r="BD26" i="1"/>
  <c r="BC8" i="1"/>
  <c r="BD8" i="1"/>
  <c r="AA55" i="1"/>
  <c r="Z55" i="1"/>
  <c r="Z41" i="1"/>
  <c r="AA41" i="1"/>
  <c r="Z26" i="1"/>
  <c r="AA26" i="1"/>
  <c r="AA8" i="1"/>
  <c r="Z8" i="1"/>
  <c r="CB8" i="9"/>
  <c r="CC8" i="9"/>
  <c r="AZ8" i="9"/>
  <c r="BA8" i="9"/>
  <c r="X8" i="9"/>
  <c r="Y8" i="9"/>
  <c r="MY8" i="1"/>
  <c r="MZ8" i="1"/>
  <c r="DE8" i="9" l="1"/>
  <c r="DD8" i="9"/>
  <c r="C12" i="13" l="1"/>
  <c r="R31" i="12"/>
  <c r="R46" i="12"/>
  <c r="R60" i="12"/>
  <c r="Q46" i="12"/>
  <c r="Q60" i="12"/>
  <c r="Q31" i="12"/>
  <c r="H13" i="12"/>
  <c r="P13" i="12"/>
  <c r="O13" i="12"/>
  <c r="Q13" i="12"/>
  <c r="D13" i="12"/>
  <c r="I13" i="12"/>
  <c r="M13" i="12"/>
  <c r="E13" i="12"/>
  <c r="F13" i="12"/>
  <c r="G13" i="12"/>
  <c r="L13" i="12"/>
  <c r="N13" i="12"/>
  <c r="K13" i="12"/>
  <c r="C13" i="12"/>
  <c r="J13" i="12"/>
  <c r="R13" i="12"/>
  <c r="GL55" i="1" l="1"/>
  <c r="S69" i="13" l="1"/>
  <c r="R69" i="13"/>
  <c r="P69" i="13"/>
  <c r="Q69" i="13"/>
  <c r="N69" i="13"/>
  <c r="M69" i="13"/>
  <c r="DU64" i="2" l="1"/>
  <c r="DU63" i="2"/>
  <c r="DU62" i="2"/>
  <c r="DU61" i="2"/>
  <c r="DU60" i="2"/>
  <c r="DU59" i="2"/>
  <c r="DU58" i="2"/>
  <c r="DU57" i="2"/>
  <c r="DU56" i="2"/>
  <c r="DU55" i="2"/>
  <c r="DU53" i="2"/>
  <c r="DU52" i="2"/>
  <c r="DU51" i="2"/>
  <c r="DU50" i="2"/>
  <c r="DU49" i="2"/>
  <c r="DU48" i="2"/>
  <c r="DU47" i="2"/>
  <c r="DU46" i="2"/>
  <c r="DU45" i="2"/>
  <c r="DU44" i="2"/>
  <c r="DU43" i="2"/>
  <c r="DU42" i="2"/>
  <c r="DU41" i="2"/>
  <c r="DU39" i="2"/>
  <c r="DU38" i="2"/>
  <c r="DU37" i="2"/>
  <c r="DU36" i="2"/>
  <c r="DU35" i="2"/>
  <c r="DU34" i="2"/>
  <c r="DU33" i="2"/>
  <c r="DU32" i="2"/>
  <c r="DU31" i="2"/>
  <c r="DU30" i="2"/>
  <c r="DU29" i="2"/>
  <c r="DU28" i="2"/>
  <c r="DU27" i="2"/>
  <c r="DU26" i="2"/>
  <c r="DU24" i="2"/>
  <c r="DT64" i="2"/>
  <c r="DT63" i="2"/>
  <c r="DT62" i="2"/>
  <c r="DT61" i="2"/>
  <c r="DT60" i="2"/>
  <c r="DT59" i="2"/>
  <c r="DT58" i="2"/>
  <c r="DT57" i="2"/>
  <c r="DT56" i="2"/>
  <c r="DT55" i="2"/>
  <c r="DT53" i="2"/>
  <c r="DT52" i="2"/>
  <c r="DT51" i="2"/>
  <c r="DT50" i="2"/>
  <c r="DT49" i="2"/>
  <c r="DT48" i="2"/>
  <c r="DT47" i="2"/>
  <c r="DT46" i="2"/>
  <c r="DT45" i="2"/>
  <c r="DT44" i="2"/>
  <c r="DT43" i="2"/>
  <c r="DT42" i="2"/>
  <c r="DT41" i="2"/>
  <c r="DT39" i="2"/>
  <c r="DT38" i="2"/>
  <c r="DT37" i="2"/>
  <c r="DT36" i="2"/>
  <c r="DT35" i="2"/>
  <c r="DT34" i="2"/>
  <c r="DT33" i="2"/>
  <c r="DT32" i="2"/>
  <c r="DT31" i="2"/>
  <c r="DT30" i="2"/>
  <c r="DT29" i="2"/>
  <c r="DT28" i="2"/>
  <c r="DT27" i="2"/>
  <c r="DT26" i="2"/>
  <c r="DT24" i="2"/>
  <c r="DS64" i="2"/>
  <c r="DR64" i="2"/>
  <c r="DQ64" i="2"/>
  <c r="T69" i="13"/>
  <c r="CL64" i="2"/>
  <c r="O69" i="13"/>
  <c r="BL64" i="2"/>
  <c r="DS63" i="2"/>
  <c r="DR63" i="2"/>
  <c r="DQ63" i="2"/>
  <c r="CL63" i="2"/>
  <c r="BL63" i="2"/>
  <c r="DS62" i="2"/>
  <c r="DR62" i="2"/>
  <c r="DQ62" i="2"/>
  <c r="CL62" i="2"/>
  <c r="BL62" i="2"/>
  <c r="DS61" i="2"/>
  <c r="DR61" i="2"/>
  <c r="DQ61" i="2"/>
  <c r="CL61" i="2"/>
  <c r="BL61" i="2"/>
  <c r="DS60" i="2"/>
  <c r="DR60" i="2"/>
  <c r="DQ60" i="2"/>
  <c r="CL60" i="2"/>
  <c r="BL60" i="2"/>
  <c r="DS59" i="2"/>
  <c r="DR59" i="2"/>
  <c r="DQ59" i="2"/>
  <c r="CL59" i="2"/>
  <c r="BL59" i="2"/>
  <c r="DS58" i="2"/>
  <c r="DR58" i="2"/>
  <c r="DQ58" i="2"/>
  <c r="CL58" i="2"/>
  <c r="BL58" i="2"/>
  <c r="DS57" i="2"/>
  <c r="DR57" i="2"/>
  <c r="DQ57" i="2"/>
  <c r="CL57" i="2"/>
  <c r="BL57" i="2"/>
  <c r="DS56" i="2"/>
  <c r="DR56" i="2"/>
  <c r="DQ56" i="2"/>
  <c r="CL56" i="2"/>
  <c r="BL56" i="2"/>
  <c r="DS55" i="2"/>
  <c r="DR55" i="2"/>
  <c r="DQ55" i="2"/>
  <c r="CL55" i="2"/>
  <c r="BL55" i="2"/>
  <c r="DS53" i="2"/>
  <c r="DR53" i="2"/>
  <c r="DQ53" i="2"/>
  <c r="CL53" i="2"/>
  <c r="BL53" i="2"/>
  <c r="DS52" i="2"/>
  <c r="DR52" i="2"/>
  <c r="DQ52" i="2"/>
  <c r="CL52" i="2"/>
  <c r="BL52" i="2"/>
  <c r="DS51" i="2"/>
  <c r="DR51" i="2"/>
  <c r="DQ51" i="2"/>
  <c r="CL51" i="2"/>
  <c r="BL51" i="2"/>
  <c r="DS50" i="2"/>
  <c r="DR50" i="2"/>
  <c r="DQ50" i="2"/>
  <c r="CL50" i="2"/>
  <c r="BL50" i="2"/>
  <c r="DS49" i="2"/>
  <c r="DR49" i="2"/>
  <c r="DQ49" i="2"/>
  <c r="CL49" i="2"/>
  <c r="BL49" i="2"/>
  <c r="DS48" i="2"/>
  <c r="DR48" i="2"/>
  <c r="DQ48" i="2"/>
  <c r="CL48" i="2"/>
  <c r="BL48" i="2"/>
  <c r="DS47" i="2"/>
  <c r="DR47" i="2"/>
  <c r="DQ47" i="2"/>
  <c r="CL47" i="2"/>
  <c r="BL47" i="2"/>
  <c r="DS46" i="2"/>
  <c r="DR46" i="2"/>
  <c r="DQ46" i="2"/>
  <c r="CL46" i="2"/>
  <c r="BL46" i="2"/>
  <c r="DS45" i="2"/>
  <c r="DR45" i="2"/>
  <c r="DQ45" i="2"/>
  <c r="CL45" i="2"/>
  <c r="BL45" i="2"/>
  <c r="DS44" i="2"/>
  <c r="DR44" i="2"/>
  <c r="DQ44" i="2"/>
  <c r="CL44" i="2"/>
  <c r="BL44" i="2"/>
  <c r="DS43" i="2"/>
  <c r="DR43" i="2"/>
  <c r="DQ43" i="2"/>
  <c r="CL43" i="2"/>
  <c r="BL43" i="2"/>
  <c r="DS42" i="2"/>
  <c r="DR42" i="2"/>
  <c r="DQ42" i="2"/>
  <c r="CL42" i="2"/>
  <c r="BL42" i="2"/>
  <c r="DS41" i="2"/>
  <c r="DR41" i="2"/>
  <c r="DQ41" i="2"/>
  <c r="CL41" i="2"/>
  <c r="BL41" i="2"/>
  <c r="DS39" i="2"/>
  <c r="DR39" i="2"/>
  <c r="DQ39" i="2"/>
  <c r="CL39" i="2"/>
  <c r="BL39" i="2"/>
  <c r="DS38" i="2"/>
  <c r="DR38" i="2"/>
  <c r="DQ38" i="2"/>
  <c r="CL38" i="2"/>
  <c r="BL38" i="2"/>
  <c r="DS37" i="2"/>
  <c r="DR37" i="2"/>
  <c r="DQ37" i="2"/>
  <c r="CL37" i="2"/>
  <c r="BL37" i="2"/>
  <c r="DS36" i="2"/>
  <c r="DR36" i="2"/>
  <c r="DQ36" i="2"/>
  <c r="CL36" i="2"/>
  <c r="BL36" i="2"/>
  <c r="DS35" i="2"/>
  <c r="DR35" i="2"/>
  <c r="DQ35" i="2"/>
  <c r="CL35" i="2"/>
  <c r="BL35" i="2"/>
  <c r="DS34" i="2"/>
  <c r="DR34" i="2"/>
  <c r="DQ34" i="2"/>
  <c r="CL34" i="2"/>
  <c r="BL34" i="2"/>
  <c r="DS33" i="2"/>
  <c r="DR33" i="2"/>
  <c r="DQ33" i="2"/>
  <c r="CL33" i="2"/>
  <c r="BL33" i="2"/>
  <c r="DS32" i="2"/>
  <c r="DR32" i="2"/>
  <c r="DQ32" i="2"/>
  <c r="CL32" i="2"/>
  <c r="BL32" i="2"/>
  <c r="DS31" i="2"/>
  <c r="DR31" i="2"/>
  <c r="DQ31" i="2"/>
  <c r="CL31" i="2"/>
  <c r="BL31" i="2"/>
  <c r="DS30" i="2"/>
  <c r="DR30" i="2"/>
  <c r="DQ30" i="2"/>
  <c r="CL30" i="2"/>
  <c r="BL30" i="2"/>
  <c r="DS29" i="2"/>
  <c r="DR29" i="2"/>
  <c r="DQ29" i="2"/>
  <c r="CL29" i="2"/>
  <c r="BL29" i="2"/>
  <c r="DS28" i="2"/>
  <c r="DR28" i="2"/>
  <c r="DQ28" i="2"/>
  <c r="CL28" i="2"/>
  <c r="BL28" i="2"/>
  <c r="DS27" i="2"/>
  <c r="DR27" i="2"/>
  <c r="DQ27" i="2"/>
  <c r="CL27" i="2"/>
  <c r="BL27" i="2"/>
  <c r="DS26" i="2"/>
  <c r="DR26" i="2"/>
  <c r="DQ26" i="2"/>
  <c r="CL26" i="2"/>
  <c r="BL26" i="2"/>
  <c r="DS24" i="2"/>
  <c r="DR24" i="2"/>
  <c r="DQ24" i="2"/>
  <c r="CL24" i="2"/>
  <c r="BL24" i="2"/>
  <c r="AY8" i="9" l="1"/>
  <c r="DB8" i="9"/>
  <c r="DC8" i="9"/>
  <c r="CA8" i="9"/>
  <c r="BZ8" i="9"/>
  <c r="W8" i="9"/>
  <c r="NY8" i="1" l="1"/>
  <c r="NZ8" i="1"/>
  <c r="MW8" i="1"/>
  <c r="MX8" i="1"/>
  <c r="W8" i="8" l="1"/>
  <c r="V8" i="8"/>
  <c r="DE55" i="1"/>
  <c r="DF55" i="1"/>
  <c r="NY55" i="1" l="1"/>
  <c r="NZ55" i="1"/>
  <c r="MW55" i="1"/>
  <c r="MX55" i="1"/>
  <c r="NY41" i="1"/>
  <c r="NZ41" i="1"/>
  <c r="MW41" i="1"/>
  <c r="MX41" i="1"/>
  <c r="NE41" i="1"/>
  <c r="NF41" i="1"/>
  <c r="NG41" i="1"/>
  <c r="NH41" i="1"/>
  <c r="NI41" i="1"/>
  <c r="NJ41" i="1"/>
  <c r="NK41" i="1"/>
  <c r="NL41" i="1"/>
  <c r="NM41" i="1"/>
  <c r="NN41" i="1"/>
  <c r="NO41" i="1"/>
  <c r="NP41" i="1"/>
  <c r="NQ41" i="1"/>
  <c r="NR41" i="1"/>
  <c r="NS41" i="1"/>
  <c r="NT41" i="1"/>
  <c r="NU41" i="1"/>
  <c r="NV41" i="1"/>
  <c r="NW41" i="1"/>
  <c r="MW26" i="1"/>
  <c r="MX26" i="1"/>
  <c r="NY26" i="1"/>
  <c r="NZ26" i="1"/>
  <c r="LU55" i="1"/>
  <c r="LV55" i="1"/>
  <c r="LU41" i="1"/>
  <c r="LV41" i="1"/>
  <c r="LU26" i="1"/>
  <c r="LV26" i="1"/>
  <c r="LU8" i="1"/>
  <c r="LV8" i="1"/>
  <c r="KS55" i="1"/>
  <c r="KT55" i="1"/>
  <c r="KS41" i="1"/>
  <c r="KT41" i="1"/>
  <c r="KS26" i="1"/>
  <c r="KT26" i="1"/>
  <c r="KS8" i="1"/>
  <c r="KT8" i="1"/>
  <c r="JQ8" i="1"/>
  <c r="JR8" i="1"/>
  <c r="JQ26" i="1"/>
  <c r="JR26" i="1"/>
  <c r="JQ41" i="1"/>
  <c r="JR41" i="1"/>
  <c r="JQ55" i="1"/>
  <c r="JR55" i="1"/>
  <c r="IO55" i="1"/>
  <c r="IP55" i="1"/>
  <c r="IO41" i="1"/>
  <c r="IP41" i="1"/>
  <c r="IO26" i="1"/>
  <c r="IP26" i="1"/>
  <c r="IO8" i="1"/>
  <c r="IP8" i="1"/>
  <c r="HM55" i="1"/>
  <c r="HN55" i="1"/>
  <c r="HM41" i="1"/>
  <c r="HN41" i="1"/>
  <c r="HM26" i="1"/>
  <c r="HN26" i="1"/>
  <c r="HM8" i="1"/>
  <c r="HN8" i="1"/>
  <c r="GK55" i="1"/>
  <c r="GK41" i="1"/>
  <c r="GL41" i="1"/>
  <c r="GK26" i="1"/>
  <c r="GL26" i="1"/>
  <c r="GK8" i="1"/>
  <c r="GL8" i="1"/>
  <c r="FI8" i="1"/>
  <c r="FJ8" i="1"/>
  <c r="FI26" i="1"/>
  <c r="FJ26" i="1"/>
  <c r="FI41" i="1"/>
  <c r="FJ41" i="1"/>
  <c r="FI55" i="1"/>
  <c r="FJ55" i="1"/>
  <c r="EG55" i="1"/>
  <c r="EH55" i="1"/>
  <c r="EG41" i="1"/>
  <c r="EH41" i="1"/>
  <c r="EG26" i="1"/>
  <c r="EH26" i="1"/>
  <c r="EG8" i="1"/>
  <c r="EH8" i="1"/>
  <c r="DE8" i="1"/>
  <c r="DF8" i="1"/>
  <c r="DE26" i="1"/>
  <c r="DF26" i="1"/>
  <c r="DE41" i="1"/>
  <c r="DF41" i="1"/>
  <c r="CC55" i="1"/>
  <c r="CD55" i="1"/>
  <c r="CC41" i="1"/>
  <c r="CD41" i="1"/>
  <c r="CC26" i="1"/>
  <c r="CD26" i="1"/>
  <c r="CC8" i="1"/>
  <c r="CD8" i="1"/>
  <c r="BB55" i="1" l="1"/>
  <c r="BB41" i="1"/>
  <c r="BB8" i="1"/>
  <c r="BB26" i="1"/>
  <c r="Y55" i="1" l="1"/>
  <c r="Y41" i="1"/>
  <c r="Y26" i="1"/>
  <c r="Y8" i="1"/>
  <c r="U8" i="8" l="1"/>
  <c r="T8" i="8"/>
  <c r="AX8" i="9"/>
  <c r="V8" i="9"/>
  <c r="BA55" i="1"/>
  <c r="BA41" i="1"/>
  <c r="BA26" i="1"/>
  <c r="BA8" i="1"/>
  <c r="X55" i="1"/>
  <c r="X41" i="1"/>
  <c r="X26" i="1"/>
  <c r="X8" i="1"/>
  <c r="R45" i="13" l="1"/>
  <c r="R59" i="13"/>
  <c r="R30" i="13"/>
  <c r="H59" i="13"/>
  <c r="H45" i="13"/>
  <c r="C45" i="13"/>
  <c r="C30" i="13"/>
  <c r="DA8" i="9"/>
  <c r="CZ8" i="9"/>
  <c r="BY8" i="9"/>
  <c r="BX8" i="9"/>
  <c r="AW8" i="9"/>
  <c r="AV8" i="9"/>
  <c r="U8" i="9"/>
  <c r="T8" i="9"/>
  <c r="NX26" i="1"/>
  <c r="MV26" i="1"/>
  <c r="LT26" i="1"/>
  <c r="KR26" i="1"/>
  <c r="JP26" i="1"/>
  <c r="IN26" i="1"/>
  <c r="HL26" i="1"/>
  <c r="GJ26" i="1"/>
  <c r="FH26" i="1"/>
  <c r="EF26" i="1"/>
  <c r="DD26" i="1"/>
  <c r="CB26" i="1"/>
  <c r="NX55" i="1"/>
  <c r="MV55" i="1"/>
  <c r="LT55" i="1"/>
  <c r="KR55" i="1"/>
  <c r="JP55" i="1"/>
  <c r="IN55" i="1"/>
  <c r="HL55" i="1"/>
  <c r="GJ55" i="1"/>
  <c r="FH55" i="1"/>
  <c r="EF55" i="1"/>
  <c r="DD55" i="1"/>
  <c r="NX41" i="1"/>
  <c r="MV41" i="1"/>
  <c r="LT41" i="1"/>
  <c r="KR41" i="1"/>
  <c r="JP41" i="1"/>
  <c r="IN41" i="1"/>
  <c r="HL41" i="1"/>
  <c r="GJ41" i="1"/>
  <c r="FH41" i="1"/>
  <c r="EF41" i="1"/>
  <c r="DD41" i="1"/>
  <c r="CB41" i="1"/>
  <c r="CB55" i="1"/>
  <c r="AZ41" i="1"/>
  <c r="AZ55" i="1"/>
  <c r="AZ26" i="1"/>
  <c r="W55" i="1"/>
  <c r="W41" i="1"/>
  <c r="W26" i="1"/>
  <c r="O31" i="12" l="1"/>
  <c r="P31" i="12"/>
  <c r="O46" i="12"/>
  <c r="P46" i="12"/>
  <c r="C60" i="12"/>
  <c r="F46" i="12"/>
  <c r="I31" i="12"/>
  <c r="J31" i="12"/>
  <c r="E60" i="12"/>
  <c r="C46" i="12"/>
  <c r="D46" i="12"/>
  <c r="F60" i="12"/>
  <c r="D60" i="12"/>
  <c r="G31" i="12"/>
  <c r="H31" i="12"/>
  <c r="I46" i="12"/>
  <c r="J46" i="12"/>
  <c r="K60" i="12"/>
  <c r="K46" i="12"/>
  <c r="L46" i="12"/>
  <c r="M45" i="13"/>
  <c r="M30" i="13"/>
  <c r="M59" i="13"/>
  <c r="O60" i="12"/>
  <c r="P60" i="12"/>
  <c r="H46" i="12"/>
  <c r="N46" i="12"/>
  <c r="M46" i="12"/>
  <c r="K31" i="12"/>
  <c r="L31" i="12"/>
  <c r="C31" i="12"/>
  <c r="D31" i="12"/>
  <c r="E31" i="12"/>
  <c r="F31" i="12"/>
  <c r="G46" i="12"/>
  <c r="H30" i="13"/>
  <c r="E46" i="12"/>
  <c r="M31" i="12"/>
  <c r="N31" i="12"/>
  <c r="C59" i="13"/>
  <c r="G60" i="12"/>
  <c r="H60" i="12"/>
  <c r="I60" i="12"/>
  <c r="J60" i="12"/>
  <c r="L60" i="12"/>
  <c r="M60" i="12"/>
  <c r="N60" i="12"/>
  <c r="W8" i="1" l="1"/>
  <c r="V8" i="1"/>
  <c r="AZ8" i="1"/>
  <c r="AY8" i="1"/>
  <c r="CB8" i="1"/>
  <c r="CA8" i="1"/>
  <c r="DD8" i="1"/>
  <c r="DC8" i="1"/>
  <c r="EF8" i="1"/>
  <c r="EE8" i="1"/>
  <c r="FH8" i="1"/>
  <c r="FG8" i="1"/>
  <c r="GJ8" i="1"/>
  <c r="GI8" i="1"/>
  <c r="HL8" i="1"/>
  <c r="HK8" i="1"/>
  <c r="IN8" i="1"/>
  <c r="IM8" i="1"/>
  <c r="JP8" i="1"/>
  <c r="JO8" i="1"/>
  <c r="KR8" i="1"/>
  <c r="KQ8" i="1"/>
  <c r="LT8" i="1"/>
  <c r="LS8" i="1"/>
  <c r="MV8" i="1"/>
  <c r="MU8" i="1"/>
  <c r="NW8" i="1"/>
  <c r="NX8" i="1"/>
  <c r="AU7" i="11" l="1"/>
  <c r="BM7" i="11" s="1"/>
  <c r="AU8" i="11"/>
  <c r="BM8" i="11" s="1"/>
  <c r="AU10" i="11"/>
  <c r="BM10" i="11" s="1"/>
  <c r="AU11" i="11"/>
  <c r="BM11" i="11" s="1"/>
  <c r="AU12" i="11"/>
  <c r="BM12" i="11" s="1"/>
  <c r="AU13" i="11"/>
  <c r="BM13" i="11" s="1"/>
  <c r="AU14" i="11"/>
  <c r="BM14" i="11" s="1"/>
  <c r="AU15" i="11"/>
  <c r="BM15" i="11" s="1"/>
  <c r="AU16" i="11"/>
  <c r="BM16" i="11" s="1"/>
  <c r="AU17" i="11"/>
  <c r="BM17" i="11" s="1"/>
  <c r="AU18" i="11"/>
  <c r="BM18" i="11" s="1"/>
  <c r="AU19" i="11"/>
  <c r="BM19" i="11" s="1"/>
  <c r="AU20" i="11"/>
  <c r="BM20" i="11" s="1"/>
  <c r="AU21" i="11"/>
  <c r="BM21" i="11" s="1"/>
  <c r="AU22" i="11"/>
  <c r="BM22" i="11" s="1"/>
  <c r="AU23" i="11"/>
  <c r="BM23" i="11" s="1"/>
  <c r="AU24" i="11"/>
  <c r="BM24" i="11" s="1"/>
  <c r="AU25" i="11"/>
  <c r="BM25" i="11" s="1"/>
  <c r="AL7" i="11"/>
  <c r="BD7" i="11" s="1"/>
  <c r="AL8" i="11"/>
  <c r="BD8" i="11" s="1"/>
  <c r="AL10" i="11"/>
  <c r="BD10" i="11" s="1"/>
  <c r="AL11" i="11"/>
  <c r="BD11" i="11" s="1"/>
  <c r="AL12" i="11"/>
  <c r="BD12" i="11" s="1"/>
  <c r="AL13" i="11"/>
  <c r="BD13" i="11" s="1"/>
  <c r="AL14" i="11"/>
  <c r="BD14" i="11" s="1"/>
  <c r="AL15" i="11"/>
  <c r="BD15" i="11" s="1"/>
  <c r="AL16" i="11"/>
  <c r="BD16" i="11" s="1"/>
  <c r="AL17" i="11"/>
  <c r="BD17" i="11" s="1"/>
  <c r="AL18" i="11"/>
  <c r="BD18" i="11" s="1"/>
  <c r="AL19" i="11"/>
  <c r="BD19" i="11" s="1"/>
  <c r="AL20" i="11"/>
  <c r="BD20" i="11" s="1"/>
  <c r="AL21" i="11"/>
  <c r="BD21" i="11" s="1"/>
  <c r="AL22" i="11"/>
  <c r="BD22" i="11" s="1"/>
  <c r="AL23" i="11"/>
  <c r="BD23" i="11" s="1"/>
  <c r="AL24" i="11"/>
  <c r="BD24" i="11" s="1"/>
  <c r="AL25" i="11"/>
  <c r="BD25" i="11" s="1"/>
  <c r="NW26" i="1"/>
  <c r="NW55" i="1"/>
  <c r="MU26" i="1"/>
  <c r="MU41" i="1"/>
  <c r="MU55" i="1"/>
  <c r="LS26" i="1"/>
  <c r="LS55" i="1"/>
  <c r="LS41" i="1"/>
  <c r="KQ26" i="1"/>
  <c r="KQ55" i="1"/>
  <c r="KQ41" i="1"/>
  <c r="JO26" i="1"/>
  <c r="JO55" i="1"/>
  <c r="JO41" i="1"/>
  <c r="IM26" i="1"/>
  <c r="IM55" i="1"/>
  <c r="IM41" i="1"/>
  <c r="HK26" i="1"/>
  <c r="HK55" i="1"/>
  <c r="HK41" i="1"/>
  <c r="GI26" i="1"/>
  <c r="GI55" i="1"/>
  <c r="GI41" i="1"/>
  <c r="FG26" i="1"/>
  <c r="FG55" i="1"/>
  <c r="FG41" i="1"/>
  <c r="EE26" i="1"/>
  <c r="EE55" i="1"/>
  <c r="EE41" i="1"/>
  <c r="DC26" i="1"/>
  <c r="DC55" i="1"/>
  <c r="DC41" i="1"/>
  <c r="CA26" i="1"/>
  <c r="CA55" i="1"/>
  <c r="CA41" i="1"/>
  <c r="V55" i="1"/>
  <c r="V41" i="1"/>
  <c r="V26" i="1"/>
  <c r="AY26" i="1"/>
  <c r="AY41" i="1"/>
  <c r="AY55" i="1"/>
  <c r="W27" i="13"/>
  <c r="W25" i="13"/>
  <c r="W18" i="13"/>
  <c r="W17" i="13"/>
  <c r="W14" i="13"/>
  <c r="W67" i="13"/>
  <c r="W66" i="13"/>
  <c r="W61" i="13"/>
  <c r="W57" i="13"/>
  <c r="W56" i="13"/>
  <c r="W52" i="13"/>
  <c r="W49" i="13"/>
  <c r="W48" i="13"/>
  <c r="W43" i="13"/>
  <c r="W39" i="13"/>
  <c r="W38" i="13"/>
  <c r="W36" i="13"/>
  <c r="W34" i="13"/>
  <c r="W29" i="13"/>
  <c r="W23" i="13"/>
  <c r="V40" i="13"/>
  <c r="V24" i="13"/>
  <c r="V23" i="13"/>
  <c r="V16" i="13"/>
  <c r="V15" i="13"/>
  <c r="V28" i="13"/>
  <c r="V20" i="13"/>
  <c r="W64" i="13"/>
  <c r="W46" i="13"/>
  <c r="W20" i="13"/>
  <c r="W21" i="13" l="1"/>
  <c r="W26" i="13"/>
  <c r="W22" i="13"/>
  <c r="W24" i="13"/>
  <c r="W16" i="13"/>
  <c r="V26" i="13"/>
  <c r="V18" i="13"/>
  <c r="W19" i="13"/>
  <c r="W41" i="13"/>
  <c r="W15" i="13"/>
  <c r="W42" i="13"/>
  <c r="W60" i="13"/>
  <c r="W28" i="13"/>
  <c r="W62" i="13"/>
  <c r="W58" i="13"/>
  <c r="W13" i="13"/>
  <c r="V36" i="13"/>
  <c r="V62" i="13"/>
  <c r="V14" i="13"/>
  <c r="V22" i="13"/>
  <c r="V65" i="13"/>
  <c r="V34" i="13"/>
  <c r="V10" i="13"/>
  <c r="V19" i="13"/>
  <c r="V27" i="13"/>
  <c r="V44" i="13"/>
  <c r="V13" i="13"/>
  <c r="V21" i="13"/>
  <c r="V47" i="13"/>
  <c r="V55" i="13"/>
  <c r="V33" i="13"/>
  <c r="V50" i="13"/>
  <c r="V58" i="13"/>
  <c r="V67" i="13"/>
  <c r="V38" i="13"/>
  <c r="W50" i="13"/>
  <c r="W51" i="13"/>
  <c r="W68" i="13"/>
  <c r="V49" i="13"/>
  <c r="V57" i="13"/>
  <c r="V35" i="13"/>
  <c r="V69" i="13"/>
  <c r="W37" i="13"/>
  <c r="V17" i="13"/>
  <c r="V25" i="13"/>
  <c r="W55" i="13"/>
  <c r="V31" i="13"/>
  <c r="V39" i="13"/>
  <c r="V48" i="13"/>
  <c r="V56" i="13"/>
  <c r="W32" i="13"/>
  <c r="W40" i="13"/>
  <c r="W69" i="13"/>
  <c r="W35" i="13"/>
  <c r="W33" i="13"/>
  <c r="W65" i="13"/>
  <c r="W63" i="13"/>
  <c r="W53" i="13"/>
  <c r="W54" i="13"/>
  <c r="W47" i="13"/>
  <c r="W31" i="13"/>
  <c r="W44" i="13"/>
  <c r="W10" i="13"/>
  <c r="V29" i="13"/>
  <c r="V32" i="13"/>
  <c r="V63" i="13"/>
  <c r="V46" i="13"/>
  <c r="V68" i="13"/>
  <c r="V42" i="13"/>
  <c r="V66" i="13"/>
  <c r="V43" i="13"/>
  <c r="V41" i="13"/>
  <c r="V37" i="13"/>
  <c r="V64" i="13"/>
  <c r="V61" i="13"/>
  <c r="V60" i="13"/>
  <c r="V53" i="13"/>
  <c r="V54" i="13"/>
  <c r="V52" i="13"/>
  <c r="V51" i="13"/>
  <c r="AT7" i="11" l="1"/>
  <c r="BL7" i="11" s="1"/>
  <c r="AT8" i="11"/>
  <c r="BL8" i="11" s="1"/>
  <c r="AT10" i="11"/>
  <c r="BL10" i="11" s="1"/>
  <c r="AT11" i="11"/>
  <c r="BL11" i="11" s="1"/>
  <c r="AT12" i="11"/>
  <c r="BL12" i="11" s="1"/>
  <c r="AT13" i="11"/>
  <c r="BL13" i="11" s="1"/>
  <c r="AT14" i="11"/>
  <c r="BL14" i="11" s="1"/>
  <c r="AT15" i="11"/>
  <c r="BL15" i="11" s="1"/>
  <c r="AT16" i="11"/>
  <c r="BL16" i="11" s="1"/>
  <c r="AT17" i="11"/>
  <c r="BL17" i="11" s="1"/>
  <c r="AT18" i="11"/>
  <c r="BL18" i="11" s="1"/>
  <c r="AT19" i="11"/>
  <c r="BL19" i="11" s="1"/>
  <c r="AT20" i="11"/>
  <c r="BL20" i="11" s="1"/>
  <c r="AT21" i="11"/>
  <c r="BL21" i="11" s="1"/>
  <c r="AT22" i="11"/>
  <c r="BL22" i="11" s="1"/>
  <c r="AT23" i="11"/>
  <c r="BL23" i="11" s="1"/>
  <c r="AT24" i="11"/>
  <c r="BL24" i="11" s="1"/>
  <c r="AT25" i="11"/>
  <c r="BL25" i="11" s="1"/>
  <c r="AK7" i="11"/>
  <c r="BC7" i="11" s="1"/>
  <c r="AK8" i="11"/>
  <c r="BC8" i="11" s="1"/>
  <c r="AK10" i="11"/>
  <c r="BC10" i="11" s="1"/>
  <c r="AK11" i="11"/>
  <c r="BC11" i="11" s="1"/>
  <c r="AK12" i="11"/>
  <c r="BC12" i="11" s="1"/>
  <c r="AK13" i="11"/>
  <c r="BC13" i="11" s="1"/>
  <c r="AK14" i="11"/>
  <c r="BC14" i="11" s="1"/>
  <c r="AK15" i="11"/>
  <c r="BC15" i="11" s="1"/>
  <c r="AK16" i="11"/>
  <c r="BC16" i="11" s="1"/>
  <c r="AK17" i="11"/>
  <c r="BC17" i="11" s="1"/>
  <c r="AK18" i="11"/>
  <c r="BC18" i="11" s="1"/>
  <c r="AK19" i="11"/>
  <c r="BC19" i="11" s="1"/>
  <c r="AK20" i="11"/>
  <c r="BC20" i="11" s="1"/>
  <c r="AK21" i="11"/>
  <c r="BC21" i="11" s="1"/>
  <c r="AK22" i="11"/>
  <c r="BC22" i="11" s="1"/>
  <c r="AK23" i="11"/>
  <c r="BC23" i="11" s="1"/>
  <c r="AK24" i="11"/>
  <c r="BC24" i="11" s="1"/>
  <c r="AK25" i="11"/>
  <c r="BC25" i="11" s="1"/>
  <c r="CX8" i="9" l="1"/>
  <c r="CW8" i="9"/>
  <c r="CV8" i="9"/>
  <c r="CU8" i="9"/>
  <c r="CT8" i="9"/>
  <c r="CS8" i="9"/>
  <c r="CR8" i="9"/>
  <c r="CQ8" i="9"/>
  <c r="CP8" i="9"/>
  <c r="CO8" i="9"/>
  <c r="CN8" i="9"/>
  <c r="CM8" i="9"/>
  <c r="CL8" i="9"/>
  <c r="CK8" i="9"/>
  <c r="CJ8" i="9"/>
  <c r="CI8" i="9"/>
  <c r="CH8" i="9"/>
  <c r="BW8" i="9"/>
  <c r="BV8" i="9"/>
  <c r="BU8" i="9"/>
  <c r="BT8" i="9"/>
  <c r="BS8" i="9"/>
  <c r="BR8" i="9"/>
  <c r="BQ8" i="9"/>
  <c r="BP8" i="9"/>
  <c r="BO8" i="9"/>
  <c r="BN8" i="9"/>
  <c r="BM8" i="9"/>
  <c r="BL8" i="9"/>
  <c r="BK8" i="9"/>
  <c r="BJ8" i="9"/>
  <c r="BI8" i="9"/>
  <c r="BH8" i="9"/>
  <c r="BG8" i="9"/>
  <c r="BF8" i="9"/>
  <c r="AU8" i="9"/>
  <c r="AT8" i="9"/>
  <c r="AS8" i="9"/>
  <c r="AR8" i="9"/>
  <c r="AQ8" i="9"/>
  <c r="AP8" i="9"/>
  <c r="AO8" i="9"/>
  <c r="AN8" i="9"/>
  <c r="AM8" i="9"/>
  <c r="AL8" i="9"/>
  <c r="AK8" i="9"/>
  <c r="AJ8" i="9"/>
  <c r="AI8" i="9"/>
  <c r="AH8" i="9"/>
  <c r="AG8" i="9"/>
  <c r="AF8" i="9"/>
  <c r="AE8" i="9"/>
  <c r="AD8" i="9"/>
  <c r="S8" i="9"/>
  <c r="R8" i="9"/>
  <c r="Q8" i="9"/>
  <c r="P8" i="9"/>
  <c r="O8" i="9"/>
  <c r="N8" i="9"/>
  <c r="M8" i="9"/>
  <c r="L8" i="9"/>
  <c r="K8" i="9"/>
  <c r="J8" i="9"/>
  <c r="I8" i="9"/>
  <c r="H8" i="9"/>
  <c r="G8" i="9"/>
  <c r="F8" i="9"/>
  <c r="E8" i="9"/>
  <c r="D8" i="9"/>
  <c r="C8" i="9"/>
  <c r="B8" i="9"/>
  <c r="P55" i="1"/>
  <c r="P41" i="1"/>
  <c r="P26" i="1"/>
  <c r="NV55" i="1"/>
  <c r="NU55" i="1"/>
  <c r="NT55" i="1"/>
  <c r="NS55" i="1"/>
  <c r="NR55" i="1"/>
  <c r="NQ55" i="1"/>
  <c r="NP55" i="1"/>
  <c r="NO55" i="1"/>
  <c r="NN55" i="1"/>
  <c r="NM55" i="1"/>
  <c r="NL55" i="1"/>
  <c r="NK55" i="1"/>
  <c r="NJ55" i="1"/>
  <c r="NI55" i="1"/>
  <c r="NH55" i="1"/>
  <c r="NG55" i="1"/>
  <c r="NF55" i="1"/>
  <c r="NE55" i="1"/>
  <c r="MT55" i="1"/>
  <c r="MS55" i="1"/>
  <c r="MR55" i="1"/>
  <c r="MQ55" i="1"/>
  <c r="MP55" i="1"/>
  <c r="MO55" i="1"/>
  <c r="MN55" i="1"/>
  <c r="MM55" i="1"/>
  <c r="ML55" i="1"/>
  <c r="MK55" i="1"/>
  <c r="MJ55" i="1"/>
  <c r="MI55" i="1"/>
  <c r="MH55" i="1"/>
  <c r="MG55" i="1"/>
  <c r="MF55" i="1"/>
  <c r="ME55" i="1"/>
  <c r="MD55" i="1"/>
  <c r="MC55" i="1"/>
  <c r="LR55" i="1"/>
  <c r="LQ55" i="1"/>
  <c r="LP55" i="1"/>
  <c r="LO55" i="1"/>
  <c r="LN55" i="1"/>
  <c r="LM55" i="1"/>
  <c r="LL55" i="1"/>
  <c r="LK55" i="1"/>
  <c r="LJ55" i="1"/>
  <c r="LI55" i="1"/>
  <c r="LH55" i="1"/>
  <c r="LG55" i="1"/>
  <c r="LF55" i="1"/>
  <c r="LE55" i="1"/>
  <c r="LD55" i="1"/>
  <c r="LC55" i="1"/>
  <c r="LB55" i="1"/>
  <c r="LA55" i="1"/>
  <c r="KP55" i="1"/>
  <c r="KO55" i="1"/>
  <c r="KN55" i="1"/>
  <c r="KM55" i="1"/>
  <c r="KL55" i="1"/>
  <c r="KK55" i="1"/>
  <c r="KJ55" i="1"/>
  <c r="KI55" i="1"/>
  <c r="KH55" i="1"/>
  <c r="KG55" i="1"/>
  <c r="KF55" i="1"/>
  <c r="KE55" i="1"/>
  <c r="KD55" i="1"/>
  <c r="KC55" i="1"/>
  <c r="KB55" i="1"/>
  <c r="KA55" i="1"/>
  <c r="JZ55" i="1"/>
  <c r="JY55" i="1"/>
  <c r="JN55" i="1"/>
  <c r="JM55" i="1"/>
  <c r="JL55" i="1"/>
  <c r="JK55" i="1"/>
  <c r="JJ55" i="1"/>
  <c r="JI55" i="1"/>
  <c r="JH55" i="1"/>
  <c r="JG55" i="1"/>
  <c r="JF55" i="1"/>
  <c r="JE55" i="1"/>
  <c r="JD55" i="1"/>
  <c r="JC55" i="1"/>
  <c r="JB55" i="1"/>
  <c r="JA55" i="1"/>
  <c r="IZ55" i="1"/>
  <c r="IY55" i="1"/>
  <c r="IX55" i="1"/>
  <c r="IW55" i="1"/>
  <c r="IL55" i="1"/>
  <c r="IK55" i="1"/>
  <c r="IJ55" i="1"/>
  <c r="II55" i="1"/>
  <c r="IH55" i="1"/>
  <c r="IG55" i="1"/>
  <c r="IF55" i="1"/>
  <c r="IE55" i="1"/>
  <c r="ID55" i="1"/>
  <c r="IC55" i="1"/>
  <c r="IB55" i="1"/>
  <c r="IA55" i="1"/>
  <c r="HZ55" i="1"/>
  <c r="HY55" i="1"/>
  <c r="HX55" i="1"/>
  <c r="HW55" i="1"/>
  <c r="HV55" i="1"/>
  <c r="HU55" i="1"/>
  <c r="HJ55" i="1"/>
  <c r="HI55" i="1"/>
  <c r="HH55" i="1"/>
  <c r="HG55" i="1"/>
  <c r="HF55" i="1"/>
  <c r="HE55" i="1"/>
  <c r="HD55" i="1"/>
  <c r="HC55" i="1"/>
  <c r="HB55" i="1"/>
  <c r="HA55" i="1"/>
  <c r="GZ55" i="1"/>
  <c r="GY55" i="1"/>
  <c r="GX55" i="1"/>
  <c r="GW55" i="1"/>
  <c r="GV55" i="1"/>
  <c r="GU55" i="1"/>
  <c r="GT55" i="1"/>
  <c r="GS55" i="1"/>
  <c r="GH55" i="1"/>
  <c r="GG55" i="1"/>
  <c r="GF55" i="1"/>
  <c r="GE55" i="1"/>
  <c r="GD55" i="1"/>
  <c r="GC55" i="1"/>
  <c r="GB55" i="1"/>
  <c r="GA55" i="1"/>
  <c r="FZ55" i="1"/>
  <c r="FY55" i="1"/>
  <c r="FX55" i="1"/>
  <c r="FW55" i="1"/>
  <c r="FV55" i="1"/>
  <c r="FU55" i="1"/>
  <c r="FT55" i="1"/>
  <c r="FS55" i="1"/>
  <c r="FR55" i="1"/>
  <c r="FQ55" i="1"/>
  <c r="FF55" i="1"/>
  <c r="FE55" i="1"/>
  <c r="FD55" i="1"/>
  <c r="FC55" i="1"/>
  <c r="FB55" i="1"/>
  <c r="FA55" i="1"/>
  <c r="EZ55" i="1"/>
  <c r="EY55" i="1"/>
  <c r="EX55" i="1"/>
  <c r="EW55" i="1"/>
  <c r="EV55" i="1"/>
  <c r="EU55" i="1"/>
  <c r="ET55" i="1"/>
  <c r="ES55" i="1"/>
  <c r="ER55" i="1"/>
  <c r="EQ55" i="1"/>
  <c r="EP55" i="1"/>
  <c r="EO55" i="1"/>
  <c r="ED55" i="1"/>
  <c r="EC55" i="1"/>
  <c r="EB55" i="1"/>
  <c r="EA55" i="1"/>
  <c r="DZ55" i="1"/>
  <c r="DY55" i="1"/>
  <c r="DX55" i="1"/>
  <c r="DW55" i="1"/>
  <c r="DV55" i="1"/>
  <c r="DU55" i="1"/>
  <c r="DT55" i="1"/>
  <c r="DS55" i="1"/>
  <c r="DR55" i="1"/>
  <c r="DQ55" i="1"/>
  <c r="DP55" i="1"/>
  <c r="DO55" i="1"/>
  <c r="DN55" i="1"/>
  <c r="DM55" i="1"/>
  <c r="DB55" i="1"/>
  <c r="DA55" i="1"/>
  <c r="CZ55" i="1"/>
  <c r="CY55" i="1"/>
  <c r="CX55" i="1"/>
  <c r="CW55" i="1"/>
  <c r="CV55" i="1"/>
  <c r="CU55" i="1"/>
  <c r="CT55" i="1"/>
  <c r="CS55" i="1"/>
  <c r="CR55" i="1"/>
  <c r="CQ55" i="1"/>
  <c r="CP55" i="1"/>
  <c r="CO55" i="1"/>
  <c r="CN55" i="1"/>
  <c r="CM55" i="1"/>
  <c r="CL55" i="1"/>
  <c r="CK55" i="1"/>
  <c r="BZ55" i="1"/>
  <c r="BY55" i="1"/>
  <c r="BX55" i="1"/>
  <c r="BW55" i="1"/>
  <c r="BV55" i="1"/>
  <c r="BU55" i="1"/>
  <c r="BT55" i="1"/>
  <c r="BS55" i="1"/>
  <c r="BR55" i="1"/>
  <c r="BQ55" i="1"/>
  <c r="BP55" i="1"/>
  <c r="BO55" i="1"/>
  <c r="BN55" i="1"/>
  <c r="BM55" i="1"/>
  <c r="BL55" i="1"/>
  <c r="BK55" i="1"/>
  <c r="BJ55" i="1"/>
  <c r="BI55" i="1"/>
  <c r="AX55" i="1"/>
  <c r="AW55" i="1"/>
  <c r="AV55" i="1"/>
  <c r="AU55" i="1"/>
  <c r="AT55" i="1"/>
  <c r="AS55" i="1"/>
  <c r="AR55" i="1"/>
  <c r="AQ55" i="1"/>
  <c r="AP55" i="1"/>
  <c r="AO55" i="1"/>
  <c r="AN55" i="1"/>
  <c r="AM55" i="1"/>
  <c r="AL55" i="1"/>
  <c r="AK55" i="1"/>
  <c r="AJ55" i="1"/>
  <c r="AI55" i="1"/>
  <c r="AH55" i="1"/>
  <c r="U55" i="1"/>
  <c r="T55" i="1"/>
  <c r="S55" i="1"/>
  <c r="R55" i="1"/>
  <c r="O55" i="1"/>
  <c r="N55" i="1"/>
  <c r="M55" i="1"/>
  <c r="L55" i="1"/>
  <c r="K55" i="1"/>
  <c r="J55" i="1"/>
  <c r="I55" i="1"/>
  <c r="H55" i="1"/>
  <c r="G55" i="1"/>
  <c r="F55" i="1"/>
  <c r="E55" i="1"/>
  <c r="D55" i="1"/>
  <c r="MT41" i="1"/>
  <c r="MS41" i="1"/>
  <c r="MR41" i="1"/>
  <c r="MQ41" i="1"/>
  <c r="MP41" i="1"/>
  <c r="MO41" i="1"/>
  <c r="MN41" i="1"/>
  <c r="MM41" i="1"/>
  <c r="ML41" i="1"/>
  <c r="MK41" i="1"/>
  <c r="MJ41" i="1"/>
  <c r="MI41" i="1"/>
  <c r="MH41" i="1"/>
  <c r="MG41" i="1"/>
  <c r="MF41" i="1"/>
  <c r="ME41" i="1"/>
  <c r="MD41" i="1"/>
  <c r="MC41" i="1"/>
  <c r="LR41" i="1"/>
  <c r="LQ41" i="1"/>
  <c r="LP41" i="1"/>
  <c r="LO41" i="1"/>
  <c r="LN41" i="1"/>
  <c r="LM41" i="1"/>
  <c r="LL41" i="1"/>
  <c r="LK41" i="1"/>
  <c r="LJ41" i="1"/>
  <c r="LI41" i="1"/>
  <c r="LH41" i="1"/>
  <c r="LG41" i="1"/>
  <c r="LF41" i="1"/>
  <c r="LE41" i="1"/>
  <c r="LD41" i="1"/>
  <c r="LC41" i="1"/>
  <c r="LB41" i="1"/>
  <c r="LA41" i="1"/>
  <c r="KP41" i="1"/>
  <c r="KO41" i="1"/>
  <c r="KN41" i="1"/>
  <c r="KM41" i="1"/>
  <c r="KL41" i="1"/>
  <c r="KK41" i="1"/>
  <c r="KJ41" i="1"/>
  <c r="KI41" i="1"/>
  <c r="KH41" i="1"/>
  <c r="KG41" i="1"/>
  <c r="KF41" i="1"/>
  <c r="KE41" i="1"/>
  <c r="KD41" i="1"/>
  <c r="KC41" i="1"/>
  <c r="KB41" i="1"/>
  <c r="KA41" i="1"/>
  <c r="JZ41" i="1"/>
  <c r="JY41" i="1"/>
  <c r="JN41" i="1"/>
  <c r="JM41" i="1"/>
  <c r="JL41" i="1"/>
  <c r="JK41" i="1"/>
  <c r="JJ41" i="1"/>
  <c r="JI41" i="1"/>
  <c r="JH41" i="1"/>
  <c r="JG41" i="1"/>
  <c r="JF41" i="1"/>
  <c r="JE41" i="1"/>
  <c r="JD41" i="1"/>
  <c r="JC41" i="1"/>
  <c r="JB41" i="1"/>
  <c r="JA41" i="1"/>
  <c r="IZ41" i="1"/>
  <c r="IY41" i="1"/>
  <c r="IX41" i="1"/>
  <c r="IW41" i="1"/>
  <c r="IL41" i="1"/>
  <c r="IK41" i="1"/>
  <c r="IJ41" i="1"/>
  <c r="II41" i="1"/>
  <c r="IH41" i="1"/>
  <c r="IG41" i="1"/>
  <c r="IF41" i="1"/>
  <c r="IE41" i="1"/>
  <c r="ID41" i="1"/>
  <c r="IC41" i="1"/>
  <c r="IB41" i="1"/>
  <c r="IA41" i="1"/>
  <c r="HZ41" i="1"/>
  <c r="HY41" i="1"/>
  <c r="HX41" i="1"/>
  <c r="HW41" i="1"/>
  <c r="HV41" i="1"/>
  <c r="HU41" i="1"/>
  <c r="HJ41" i="1"/>
  <c r="HI41" i="1"/>
  <c r="HH41" i="1"/>
  <c r="HG41" i="1"/>
  <c r="HF41" i="1"/>
  <c r="HE41" i="1"/>
  <c r="HD41" i="1"/>
  <c r="HC41" i="1"/>
  <c r="HB41" i="1"/>
  <c r="HA41" i="1"/>
  <c r="GZ41" i="1"/>
  <c r="GY41" i="1"/>
  <c r="GX41" i="1"/>
  <c r="GW41" i="1"/>
  <c r="GV41" i="1"/>
  <c r="GU41" i="1"/>
  <c r="GT41" i="1"/>
  <c r="GS41" i="1"/>
  <c r="GH41" i="1"/>
  <c r="GG41" i="1"/>
  <c r="GF41" i="1"/>
  <c r="GE41" i="1"/>
  <c r="GD41" i="1"/>
  <c r="GC41" i="1"/>
  <c r="GB41" i="1"/>
  <c r="GA41" i="1"/>
  <c r="FZ41" i="1"/>
  <c r="FY41" i="1"/>
  <c r="FX41" i="1"/>
  <c r="FW41" i="1"/>
  <c r="FV41" i="1"/>
  <c r="FU41" i="1"/>
  <c r="FT41" i="1"/>
  <c r="FS41" i="1"/>
  <c r="FR41" i="1"/>
  <c r="FQ41" i="1"/>
  <c r="FF41" i="1"/>
  <c r="FE41" i="1"/>
  <c r="FD41" i="1"/>
  <c r="FC41" i="1"/>
  <c r="FB41" i="1"/>
  <c r="FA41" i="1"/>
  <c r="EZ41" i="1"/>
  <c r="EY41" i="1"/>
  <c r="EX41" i="1"/>
  <c r="EW41" i="1"/>
  <c r="EV41" i="1"/>
  <c r="EU41" i="1"/>
  <c r="ET41" i="1"/>
  <c r="ES41" i="1"/>
  <c r="ER41" i="1"/>
  <c r="EQ41" i="1"/>
  <c r="EP41" i="1"/>
  <c r="EO41" i="1"/>
  <c r="ED41" i="1"/>
  <c r="EC41" i="1"/>
  <c r="EB41" i="1"/>
  <c r="EA41" i="1"/>
  <c r="DZ41" i="1"/>
  <c r="DY41" i="1"/>
  <c r="DX41" i="1"/>
  <c r="DW41" i="1"/>
  <c r="DV41" i="1"/>
  <c r="DU41" i="1"/>
  <c r="DT41" i="1"/>
  <c r="DS41" i="1"/>
  <c r="DR41" i="1"/>
  <c r="DQ41" i="1"/>
  <c r="DP41" i="1"/>
  <c r="DO41" i="1"/>
  <c r="DN41" i="1"/>
  <c r="DM41" i="1"/>
  <c r="DB41" i="1"/>
  <c r="DA41" i="1"/>
  <c r="CZ41" i="1"/>
  <c r="CY41" i="1"/>
  <c r="CX41" i="1"/>
  <c r="CW41" i="1"/>
  <c r="CV41" i="1"/>
  <c r="CU41" i="1"/>
  <c r="CT41" i="1"/>
  <c r="CS41" i="1"/>
  <c r="CR41" i="1"/>
  <c r="CQ41" i="1"/>
  <c r="CP41" i="1"/>
  <c r="CO41" i="1"/>
  <c r="CN41" i="1"/>
  <c r="CM41" i="1"/>
  <c r="CL41" i="1"/>
  <c r="CK41" i="1"/>
  <c r="BZ41" i="1"/>
  <c r="BY41" i="1"/>
  <c r="BX41" i="1"/>
  <c r="BW41" i="1"/>
  <c r="BV41" i="1"/>
  <c r="BU41" i="1"/>
  <c r="BT41" i="1"/>
  <c r="BS41" i="1"/>
  <c r="BR41" i="1"/>
  <c r="BQ41" i="1"/>
  <c r="BP41" i="1"/>
  <c r="BO41" i="1"/>
  <c r="BN41" i="1"/>
  <c r="BM41" i="1"/>
  <c r="BL41" i="1"/>
  <c r="BK41" i="1"/>
  <c r="BJ41" i="1"/>
  <c r="BI41" i="1"/>
  <c r="AX41" i="1"/>
  <c r="AW41" i="1"/>
  <c r="AV41" i="1"/>
  <c r="AU41" i="1"/>
  <c r="AT41" i="1"/>
  <c r="AS41" i="1"/>
  <c r="AR41" i="1"/>
  <c r="AQ41" i="1"/>
  <c r="AP41" i="1"/>
  <c r="AO41" i="1"/>
  <c r="AN41" i="1"/>
  <c r="AM41" i="1"/>
  <c r="AL41" i="1"/>
  <c r="AK41" i="1"/>
  <c r="AJ41" i="1"/>
  <c r="AI41" i="1"/>
  <c r="AH41" i="1"/>
  <c r="U41" i="1"/>
  <c r="T41" i="1"/>
  <c r="S41" i="1"/>
  <c r="R41" i="1"/>
  <c r="O41" i="1"/>
  <c r="N41" i="1"/>
  <c r="M41" i="1"/>
  <c r="L41" i="1"/>
  <c r="K41" i="1"/>
  <c r="J41" i="1"/>
  <c r="I41" i="1"/>
  <c r="H41" i="1"/>
  <c r="G41" i="1"/>
  <c r="F41" i="1"/>
  <c r="E41" i="1"/>
  <c r="D41" i="1"/>
  <c r="NV26" i="1"/>
  <c r="NU26" i="1"/>
  <c r="NT26" i="1"/>
  <c r="NS26" i="1"/>
  <c r="NR26" i="1"/>
  <c r="NQ26" i="1"/>
  <c r="NP26" i="1"/>
  <c r="NO26" i="1"/>
  <c r="NN26" i="1"/>
  <c r="NM26" i="1"/>
  <c r="NL26" i="1"/>
  <c r="NK26" i="1"/>
  <c r="NJ26" i="1"/>
  <c r="NI26" i="1"/>
  <c r="NH26" i="1"/>
  <c r="NG26" i="1"/>
  <c r="NF26" i="1"/>
  <c r="NE26" i="1"/>
  <c r="MT26" i="1"/>
  <c r="MS26" i="1"/>
  <c r="MR26" i="1"/>
  <c r="MQ26" i="1"/>
  <c r="MP26" i="1"/>
  <c r="MO26" i="1"/>
  <c r="MN26" i="1"/>
  <c r="MM26" i="1"/>
  <c r="ML26" i="1"/>
  <c r="MK26" i="1"/>
  <c r="MJ26" i="1"/>
  <c r="MI26" i="1"/>
  <c r="MH26" i="1"/>
  <c r="MG26" i="1"/>
  <c r="MF26" i="1"/>
  <c r="ME26" i="1"/>
  <c r="MD26" i="1"/>
  <c r="MC26" i="1"/>
  <c r="LR26" i="1"/>
  <c r="LQ26" i="1"/>
  <c r="LP26" i="1"/>
  <c r="LO26" i="1"/>
  <c r="LN26" i="1"/>
  <c r="LM26" i="1"/>
  <c r="LL26" i="1"/>
  <c r="LK26" i="1"/>
  <c r="LJ26" i="1"/>
  <c r="LI26" i="1"/>
  <c r="LH26" i="1"/>
  <c r="LG26" i="1"/>
  <c r="LF26" i="1"/>
  <c r="LE26" i="1"/>
  <c r="LD26" i="1"/>
  <c r="LC26" i="1"/>
  <c r="LB26" i="1"/>
  <c r="LA26" i="1"/>
  <c r="KP26" i="1"/>
  <c r="KO26" i="1"/>
  <c r="KN26" i="1"/>
  <c r="KM26" i="1"/>
  <c r="KL26" i="1"/>
  <c r="KK26" i="1"/>
  <c r="KJ26" i="1"/>
  <c r="KI26" i="1"/>
  <c r="KH26" i="1"/>
  <c r="KG26" i="1"/>
  <c r="KF26" i="1"/>
  <c r="KE26" i="1"/>
  <c r="KD26" i="1"/>
  <c r="KC26" i="1"/>
  <c r="KB26" i="1"/>
  <c r="KA26" i="1"/>
  <c r="JZ26" i="1"/>
  <c r="JY26" i="1"/>
  <c r="JN26" i="1"/>
  <c r="JM26" i="1"/>
  <c r="JL26" i="1"/>
  <c r="JK26" i="1"/>
  <c r="JJ26" i="1"/>
  <c r="JI26" i="1"/>
  <c r="JH26" i="1"/>
  <c r="JG26" i="1"/>
  <c r="JF26" i="1"/>
  <c r="JE26" i="1"/>
  <c r="JD26" i="1"/>
  <c r="JC26" i="1"/>
  <c r="JB26" i="1"/>
  <c r="JA26" i="1"/>
  <c r="IZ26" i="1"/>
  <c r="IY26" i="1"/>
  <c r="IX26" i="1"/>
  <c r="IW26" i="1"/>
  <c r="IL26" i="1"/>
  <c r="IK26" i="1"/>
  <c r="IJ26" i="1"/>
  <c r="II26" i="1"/>
  <c r="IH26" i="1"/>
  <c r="IG26" i="1"/>
  <c r="IF26" i="1"/>
  <c r="IE26" i="1"/>
  <c r="ID26" i="1"/>
  <c r="IC26" i="1"/>
  <c r="IB26" i="1"/>
  <c r="IA26" i="1"/>
  <c r="HZ26" i="1"/>
  <c r="HY26" i="1"/>
  <c r="HX26" i="1"/>
  <c r="HW26" i="1"/>
  <c r="HV26" i="1"/>
  <c r="HU26" i="1"/>
  <c r="HJ26" i="1"/>
  <c r="HI26" i="1"/>
  <c r="HH26" i="1"/>
  <c r="HG26" i="1"/>
  <c r="HF26" i="1"/>
  <c r="HE26" i="1"/>
  <c r="HD26" i="1"/>
  <c r="HC26" i="1"/>
  <c r="HB26" i="1"/>
  <c r="HA26" i="1"/>
  <c r="GZ26" i="1"/>
  <c r="GY26" i="1"/>
  <c r="GX26" i="1"/>
  <c r="GW26" i="1"/>
  <c r="GV26" i="1"/>
  <c r="GU26" i="1"/>
  <c r="GT26" i="1"/>
  <c r="GS26" i="1"/>
  <c r="GH26" i="1"/>
  <c r="GG26" i="1"/>
  <c r="GF26" i="1"/>
  <c r="GE26" i="1"/>
  <c r="GD26" i="1"/>
  <c r="GC26" i="1"/>
  <c r="GB26" i="1"/>
  <c r="GA26" i="1"/>
  <c r="FZ26" i="1"/>
  <c r="FY26" i="1"/>
  <c r="FX26" i="1"/>
  <c r="FW26" i="1"/>
  <c r="FV26" i="1"/>
  <c r="FU26" i="1"/>
  <c r="FT26" i="1"/>
  <c r="FS26" i="1"/>
  <c r="FR26" i="1"/>
  <c r="FQ26" i="1"/>
  <c r="FF26" i="1"/>
  <c r="FE26" i="1"/>
  <c r="FD26" i="1"/>
  <c r="FC26" i="1"/>
  <c r="FB26" i="1"/>
  <c r="FA26" i="1"/>
  <c r="EZ26" i="1"/>
  <c r="EY26" i="1"/>
  <c r="EX26" i="1"/>
  <c r="EW26" i="1"/>
  <c r="EV26" i="1"/>
  <c r="EU26" i="1"/>
  <c r="ET26" i="1"/>
  <c r="ES26" i="1"/>
  <c r="ER26" i="1"/>
  <c r="EQ26" i="1"/>
  <c r="EP26" i="1"/>
  <c r="EO26" i="1"/>
  <c r="ED26" i="1"/>
  <c r="EC26" i="1"/>
  <c r="EB26" i="1"/>
  <c r="EA26" i="1"/>
  <c r="DZ26" i="1"/>
  <c r="DY26" i="1"/>
  <c r="DX26" i="1"/>
  <c r="DW26" i="1"/>
  <c r="DV26" i="1"/>
  <c r="DU26" i="1"/>
  <c r="DT26" i="1"/>
  <c r="DS26" i="1"/>
  <c r="DR26" i="1"/>
  <c r="DQ26" i="1"/>
  <c r="DP26" i="1"/>
  <c r="DO26" i="1"/>
  <c r="DN26" i="1"/>
  <c r="DM26" i="1"/>
  <c r="DB26" i="1"/>
  <c r="DA26" i="1"/>
  <c r="CZ26" i="1"/>
  <c r="CY26" i="1"/>
  <c r="CX26" i="1"/>
  <c r="CW26" i="1"/>
  <c r="CV26" i="1"/>
  <c r="CU26" i="1"/>
  <c r="CT26" i="1"/>
  <c r="CS26" i="1"/>
  <c r="CR26" i="1"/>
  <c r="CQ26" i="1"/>
  <c r="CP26" i="1"/>
  <c r="CO26" i="1"/>
  <c r="CN26" i="1"/>
  <c r="CM26" i="1"/>
  <c r="CL26" i="1"/>
  <c r="CK26" i="1"/>
  <c r="BZ26" i="1"/>
  <c r="BY26" i="1"/>
  <c r="BX26" i="1"/>
  <c r="BW26" i="1"/>
  <c r="BV26" i="1"/>
  <c r="BU26" i="1"/>
  <c r="BT26" i="1"/>
  <c r="BS26" i="1"/>
  <c r="BR26" i="1"/>
  <c r="BQ26" i="1"/>
  <c r="BP26" i="1"/>
  <c r="BO26" i="1"/>
  <c r="BN26" i="1"/>
  <c r="BM26" i="1"/>
  <c r="BL26" i="1"/>
  <c r="BK26" i="1"/>
  <c r="BJ26" i="1"/>
  <c r="BI26" i="1"/>
  <c r="AX26" i="1"/>
  <c r="AW26" i="1"/>
  <c r="AV26" i="1"/>
  <c r="AU26" i="1"/>
  <c r="AT26" i="1"/>
  <c r="AS26" i="1"/>
  <c r="AR26" i="1"/>
  <c r="AQ26" i="1"/>
  <c r="AP26" i="1"/>
  <c r="AO26" i="1"/>
  <c r="AN26" i="1"/>
  <c r="AM26" i="1"/>
  <c r="AL26" i="1"/>
  <c r="AK26" i="1"/>
  <c r="AJ26" i="1"/>
  <c r="AI26" i="1"/>
  <c r="AH26" i="1"/>
  <c r="U26" i="1"/>
  <c r="T26" i="1"/>
  <c r="S26" i="1"/>
  <c r="R26" i="1"/>
  <c r="O26" i="1"/>
  <c r="N26" i="1"/>
  <c r="M26" i="1"/>
  <c r="L26" i="1"/>
  <c r="K26" i="1"/>
  <c r="J26" i="1"/>
  <c r="I26" i="1"/>
  <c r="H26" i="1"/>
  <c r="G26" i="1"/>
  <c r="F26" i="1"/>
  <c r="E26" i="1"/>
  <c r="D26" i="1"/>
  <c r="NV8" i="1"/>
  <c r="NU8" i="1"/>
  <c r="NT8" i="1"/>
  <c r="NS8" i="1"/>
  <c r="NR8" i="1"/>
  <c r="NQ8" i="1"/>
  <c r="NP8" i="1"/>
  <c r="NO8" i="1"/>
  <c r="NN8" i="1"/>
  <c r="NM8" i="1"/>
  <c r="NL8" i="1"/>
  <c r="NK8" i="1"/>
  <c r="NJ8" i="1"/>
  <c r="NI8" i="1"/>
  <c r="NH8" i="1"/>
  <c r="NG8" i="1"/>
  <c r="NF8" i="1"/>
  <c r="NE8" i="1"/>
  <c r="MT8" i="1"/>
  <c r="MS8" i="1"/>
  <c r="MR8" i="1"/>
  <c r="MQ8" i="1"/>
  <c r="MP8" i="1"/>
  <c r="MO8" i="1"/>
  <c r="MN8" i="1"/>
  <c r="MM8" i="1"/>
  <c r="ML8" i="1"/>
  <c r="MK8" i="1"/>
  <c r="MJ8" i="1"/>
  <c r="MI8" i="1"/>
  <c r="MH8" i="1"/>
  <c r="MG8" i="1"/>
  <c r="MF8" i="1"/>
  <c r="ME8" i="1"/>
  <c r="MD8" i="1"/>
  <c r="MC8" i="1"/>
  <c r="LR8" i="1"/>
  <c r="LQ8" i="1"/>
  <c r="LP8" i="1"/>
  <c r="LO8" i="1"/>
  <c r="LN8" i="1"/>
  <c r="LM8" i="1"/>
  <c r="LL8" i="1"/>
  <c r="LK8" i="1"/>
  <c r="LJ8" i="1"/>
  <c r="LI8" i="1"/>
  <c r="LH8" i="1"/>
  <c r="LG8" i="1"/>
  <c r="LF8" i="1"/>
  <c r="LE8" i="1"/>
  <c r="LD8" i="1"/>
  <c r="LC8" i="1"/>
  <c r="LB8" i="1"/>
  <c r="LA8" i="1"/>
  <c r="KP8" i="1"/>
  <c r="KO8" i="1"/>
  <c r="KN8" i="1"/>
  <c r="KM8" i="1"/>
  <c r="KL8" i="1"/>
  <c r="KK8" i="1"/>
  <c r="KJ8" i="1"/>
  <c r="KI8" i="1"/>
  <c r="KH8" i="1"/>
  <c r="KG8" i="1"/>
  <c r="KF8" i="1"/>
  <c r="KE8" i="1"/>
  <c r="KD8" i="1"/>
  <c r="KC8" i="1"/>
  <c r="KB8" i="1"/>
  <c r="KA8" i="1"/>
  <c r="JZ8" i="1"/>
  <c r="JY8" i="1"/>
  <c r="JN8" i="1"/>
  <c r="JM8" i="1"/>
  <c r="JL8" i="1"/>
  <c r="JK8" i="1"/>
  <c r="JJ8" i="1"/>
  <c r="JI8" i="1"/>
  <c r="JH8" i="1"/>
  <c r="JG8" i="1"/>
  <c r="JF8" i="1"/>
  <c r="JE8" i="1"/>
  <c r="JD8" i="1"/>
  <c r="JC8" i="1"/>
  <c r="JB8" i="1"/>
  <c r="JA8" i="1"/>
  <c r="IZ8" i="1"/>
  <c r="IY8" i="1"/>
  <c r="IX8" i="1"/>
  <c r="IW8" i="1"/>
  <c r="IL8" i="1"/>
  <c r="IK8" i="1"/>
  <c r="IJ8" i="1"/>
  <c r="II8" i="1"/>
  <c r="IH8" i="1"/>
  <c r="IG8" i="1"/>
  <c r="IF8" i="1"/>
  <c r="IE8" i="1"/>
  <c r="ID8" i="1"/>
  <c r="IC8" i="1"/>
  <c r="IB8" i="1"/>
  <c r="IA8" i="1"/>
  <c r="HZ8" i="1"/>
  <c r="HY8" i="1"/>
  <c r="HX8" i="1"/>
  <c r="HW8" i="1"/>
  <c r="HV8" i="1"/>
  <c r="HU8" i="1"/>
  <c r="HJ8" i="1"/>
  <c r="HI8" i="1"/>
  <c r="HH8" i="1"/>
  <c r="HG8" i="1"/>
  <c r="HF8" i="1"/>
  <c r="HE8" i="1"/>
  <c r="HD8" i="1"/>
  <c r="HC8" i="1"/>
  <c r="HB8" i="1"/>
  <c r="HA8" i="1"/>
  <c r="GZ8" i="1"/>
  <c r="GY8" i="1"/>
  <c r="GX8" i="1"/>
  <c r="GW8" i="1"/>
  <c r="GV8" i="1"/>
  <c r="GU8" i="1"/>
  <c r="GT8" i="1"/>
  <c r="GS8" i="1"/>
  <c r="GH8" i="1"/>
  <c r="GG8" i="1"/>
  <c r="GF8" i="1"/>
  <c r="GE8" i="1"/>
  <c r="GD8" i="1"/>
  <c r="GC8" i="1"/>
  <c r="GB8" i="1"/>
  <c r="GA8" i="1"/>
  <c r="FZ8" i="1"/>
  <c r="FY8" i="1"/>
  <c r="FX8" i="1"/>
  <c r="FW8" i="1"/>
  <c r="FV8" i="1"/>
  <c r="FU8" i="1"/>
  <c r="FT8" i="1"/>
  <c r="FS8" i="1"/>
  <c r="FR8" i="1"/>
  <c r="FQ8" i="1"/>
  <c r="FF8" i="1"/>
  <c r="FE8" i="1"/>
  <c r="FD8" i="1"/>
  <c r="FC8" i="1"/>
  <c r="FB8" i="1"/>
  <c r="FA8" i="1"/>
  <c r="EZ8" i="1"/>
  <c r="EY8" i="1"/>
  <c r="EX8" i="1"/>
  <c r="EW8" i="1"/>
  <c r="EV8" i="1"/>
  <c r="EU8" i="1"/>
  <c r="ET8" i="1"/>
  <c r="ES8" i="1"/>
  <c r="ER8" i="1"/>
  <c r="EQ8" i="1"/>
  <c r="EP8" i="1"/>
  <c r="EO8" i="1"/>
  <c r="ED8" i="1"/>
  <c r="EC8" i="1"/>
  <c r="EB8" i="1"/>
  <c r="EA8" i="1"/>
  <c r="DZ8" i="1"/>
  <c r="DY8" i="1"/>
  <c r="DX8" i="1"/>
  <c r="DW8" i="1"/>
  <c r="DV8" i="1"/>
  <c r="DU8" i="1"/>
  <c r="DT8" i="1"/>
  <c r="DS8" i="1"/>
  <c r="DR8" i="1"/>
  <c r="DQ8" i="1"/>
  <c r="DP8" i="1"/>
  <c r="DO8" i="1"/>
  <c r="DN8" i="1"/>
  <c r="DM8" i="1"/>
  <c r="DB8" i="1"/>
  <c r="DA8" i="1"/>
  <c r="CZ8" i="1"/>
  <c r="CY8" i="1"/>
  <c r="CX8" i="1"/>
  <c r="CW8" i="1"/>
  <c r="CV8" i="1"/>
  <c r="CU8" i="1"/>
  <c r="CT8" i="1"/>
  <c r="CS8" i="1"/>
  <c r="CR8" i="1"/>
  <c r="CQ8" i="1"/>
  <c r="CP8" i="1"/>
  <c r="CO8" i="1"/>
  <c r="CN8" i="1"/>
  <c r="CM8" i="1"/>
  <c r="CL8" i="1"/>
  <c r="CK8" i="1"/>
  <c r="BZ8" i="1"/>
  <c r="BY8" i="1"/>
  <c r="BX8" i="1"/>
  <c r="BW8" i="1"/>
  <c r="BV8" i="1"/>
  <c r="BU8" i="1"/>
  <c r="BT8" i="1"/>
  <c r="BS8" i="1"/>
  <c r="BR8" i="1"/>
  <c r="BQ8" i="1"/>
  <c r="BP8" i="1"/>
  <c r="BO8" i="1"/>
  <c r="BN8" i="1"/>
  <c r="BM8" i="1"/>
  <c r="BL8" i="1"/>
  <c r="BK8" i="1"/>
  <c r="BJ8" i="1"/>
  <c r="BI8" i="1"/>
  <c r="AX8" i="1"/>
  <c r="AW8" i="1"/>
  <c r="AV8" i="1"/>
  <c r="AU8" i="1"/>
  <c r="AT8" i="1"/>
  <c r="AS8" i="1"/>
  <c r="AR8" i="1"/>
  <c r="AQ8" i="1"/>
  <c r="AP8" i="1"/>
  <c r="AO8" i="1"/>
  <c r="AN8" i="1"/>
  <c r="AM8" i="1"/>
  <c r="AL8" i="1"/>
  <c r="AK8" i="1"/>
  <c r="AJ8" i="1"/>
  <c r="AI8" i="1"/>
  <c r="AH8" i="1"/>
  <c r="U8" i="1"/>
  <c r="T8" i="1"/>
  <c r="S8" i="1"/>
  <c r="R8" i="1"/>
  <c r="Q8" i="1"/>
  <c r="P8" i="1"/>
  <c r="O8" i="1"/>
  <c r="N8" i="1"/>
  <c r="M8" i="1"/>
  <c r="L8" i="1"/>
  <c r="K8" i="1"/>
  <c r="J8" i="1"/>
  <c r="I8" i="1"/>
  <c r="H8" i="1"/>
  <c r="G8" i="1"/>
  <c r="F8" i="1"/>
  <c r="E8" i="1"/>
  <c r="D8" i="1"/>
  <c r="AS7" i="11" l="1"/>
  <c r="BK7" i="11" s="1"/>
  <c r="AS8" i="11"/>
  <c r="BK8" i="11" s="1"/>
  <c r="AS10" i="11"/>
  <c r="BK10" i="11" s="1"/>
  <c r="AS11" i="11"/>
  <c r="BK11" i="11" s="1"/>
  <c r="AS12" i="11"/>
  <c r="BK12" i="11" s="1"/>
  <c r="AS13" i="11"/>
  <c r="BK13" i="11" s="1"/>
  <c r="AS14" i="11"/>
  <c r="BK14" i="11" s="1"/>
  <c r="AS15" i="11"/>
  <c r="BK15" i="11" s="1"/>
  <c r="AS16" i="11"/>
  <c r="BK16" i="11" s="1"/>
  <c r="AS17" i="11"/>
  <c r="BK17" i="11" s="1"/>
  <c r="AS18" i="11"/>
  <c r="BK18" i="11" s="1"/>
  <c r="AS19" i="11"/>
  <c r="BK19" i="11" s="1"/>
  <c r="AS20" i="11"/>
  <c r="BK20" i="11" s="1"/>
  <c r="AS21" i="11"/>
  <c r="BK21" i="11" s="1"/>
  <c r="AS22" i="11"/>
  <c r="BK22" i="11" s="1"/>
  <c r="AS23" i="11"/>
  <c r="BK23" i="11" s="1"/>
  <c r="AS24" i="11"/>
  <c r="BK24" i="11" s="1"/>
  <c r="AS25" i="11"/>
  <c r="BK25" i="11" s="1"/>
  <c r="AJ7" i="11"/>
  <c r="BB7" i="11" s="1"/>
  <c r="AJ8" i="11"/>
  <c r="BB8" i="11" s="1"/>
  <c r="AJ10" i="11"/>
  <c r="BB10" i="11" s="1"/>
  <c r="AJ11" i="11"/>
  <c r="BB11" i="11" s="1"/>
  <c r="AJ12" i="11"/>
  <c r="BB12" i="11" s="1"/>
  <c r="AJ13" i="11"/>
  <c r="BB13" i="11" s="1"/>
  <c r="AJ14" i="11"/>
  <c r="BB14" i="11" s="1"/>
  <c r="AJ15" i="11"/>
  <c r="BB15" i="11" s="1"/>
  <c r="AJ16" i="11"/>
  <c r="BB16" i="11" s="1"/>
  <c r="AJ17" i="11"/>
  <c r="BB17" i="11" s="1"/>
  <c r="AJ18" i="11"/>
  <c r="BB18" i="11" s="1"/>
  <c r="AJ19" i="11"/>
  <c r="BB19" i="11" s="1"/>
  <c r="AJ20" i="11"/>
  <c r="BB20" i="11" s="1"/>
  <c r="AJ21" i="11"/>
  <c r="BB21" i="11" s="1"/>
  <c r="AJ22" i="11"/>
  <c r="BB22" i="11" s="1"/>
  <c r="AJ23" i="11"/>
  <c r="BB23" i="11" s="1"/>
  <c r="AJ24" i="11"/>
  <c r="BB24" i="11" s="1"/>
  <c r="AJ25" i="11"/>
  <c r="BB25" i="11" s="1"/>
  <c r="AP7" i="11"/>
  <c r="BH7" i="11" s="1"/>
  <c r="AR25" i="11"/>
  <c r="BJ25" i="11" s="1"/>
  <c r="AQ25" i="11"/>
  <c r="BI25" i="11" s="1"/>
  <c r="AP25" i="11"/>
  <c r="BH25" i="11" s="1"/>
  <c r="AI25" i="11"/>
  <c r="BA25" i="11" s="1"/>
  <c r="AH25" i="11"/>
  <c r="AZ25" i="11" s="1"/>
  <c r="AG25" i="11"/>
  <c r="AY25" i="11" s="1"/>
  <c r="AR24" i="11"/>
  <c r="BJ24" i="11" s="1"/>
  <c r="AQ24" i="11"/>
  <c r="BI24" i="11" s="1"/>
  <c r="AP24" i="11"/>
  <c r="BH24" i="11" s="1"/>
  <c r="AI24" i="11"/>
  <c r="BA24" i="11" s="1"/>
  <c r="AH24" i="11"/>
  <c r="AZ24" i="11" s="1"/>
  <c r="AG24" i="11"/>
  <c r="AY24" i="11" s="1"/>
  <c r="AR23" i="11"/>
  <c r="BJ23" i="11" s="1"/>
  <c r="AQ23" i="11"/>
  <c r="BI23" i="11" s="1"/>
  <c r="AP23" i="11"/>
  <c r="BH23" i="11" s="1"/>
  <c r="AI23" i="11"/>
  <c r="BA23" i="11" s="1"/>
  <c r="AH23" i="11"/>
  <c r="AZ23" i="11" s="1"/>
  <c r="AG23" i="11"/>
  <c r="AY23" i="11" s="1"/>
  <c r="AR22" i="11"/>
  <c r="BJ22" i="11" s="1"/>
  <c r="AQ22" i="11"/>
  <c r="BI22" i="11" s="1"/>
  <c r="AP22" i="11"/>
  <c r="BH22" i="11" s="1"/>
  <c r="AI22" i="11"/>
  <c r="BA22" i="11" s="1"/>
  <c r="AH22" i="11"/>
  <c r="AZ22" i="11" s="1"/>
  <c r="AG22" i="11"/>
  <c r="AY22" i="11" s="1"/>
  <c r="AR21" i="11"/>
  <c r="BJ21" i="11" s="1"/>
  <c r="AQ21" i="11"/>
  <c r="BI21" i="11" s="1"/>
  <c r="AP21" i="11"/>
  <c r="BH21" i="11" s="1"/>
  <c r="AI21" i="11"/>
  <c r="BA21" i="11" s="1"/>
  <c r="AH21" i="11"/>
  <c r="AZ21" i="11" s="1"/>
  <c r="AG21" i="11"/>
  <c r="AY21" i="11" s="1"/>
  <c r="AR20" i="11"/>
  <c r="BJ20" i="11" s="1"/>
  <c r="AQ20" i="11"/>
  <c r="BI20" i="11" s="1"/>
  <c r="AP20" i="11"/>
  <c r="BH20" i="11" s="1"/>
  <c r="AI20" i="11"/>
  <c r="BA20" i="11" s="1"/>
  <c r="AH20" i="11"/>
  <c r="AZ20" i="11" s="1"/>
  <c r="AG20" i="11"/>
  <c r="AY20" i="11" s="1"/>
  <c r="AR19" i="11"/>
  <c r="BJ19" i="11" s="1"/>
  <c r="AQ19" i="11"/>
  <c r="BI19" i="11" s="1"/>
  <c r="AP19" i="11"/>
  <c r="BH19" i="11" s="1"/>
  <c r="AI19" i="11"/>
  <c r="BA19" i="11" s="1"/>
  <c r="AH19" i="11"/>
  <c r="AZ19" i="11" s="1"/>
  <c r="AG19" i="11"/>
  <c r="AY19" i="11" s="1"/>
  <c r="AR18" i="11"/>
  <c r="BJ18" i="11" s="1"/>
  <c r="AQ18" i="11"/>
  <c r="BI18" i="11" s="1"/>
  <c r="AP18" i="11"/>
  <c r="BH18" i="11" s="1"/>
  <c r="AI18" i="11"/>
  <c r="BA18" i="11" s="1"/>
  <c r="AH18" i="11"/>
  <c r="AZ18" i="11" s="1"/>
  <c r="AG18" i="11"/>
  <c r="AY18" i="11" s="1"/>
  <c r="AR17" i="11"/>
  <c r="BJ17" i="11" s="1"/>
  <c r="AQ17" i="11"/>
  <c r="BI17" i="11" s="1"/>
  <c r="AP17" i="11"/>
  <c r="BH17" i="11" s="1"/>
  <c r="AI17" i="11"/>
  <c r="BA17" i="11" s="1"/>
  <c r="AH17" i="11"/>
  <c r="AZ17" i="11" s="1"/>
  <c r="AG17" i="11"/>
  <c r="AY17" i="11" s="1"/>
  <c r="AR16" i="11"/>
  <c r="BJ16" i="11" s="1"/>
  <c r="AQ16" i="11"/>
  <c r="BI16" i="11" s="1"/>
  <c r="AP16" i="11"/>
  <c r="BH16" i="11" s="1"/>
  <c r="AI16" i="11"/>
  <c r="BA16" i="11" s="1"/>
  <c r="AH16" i="11"/>
  <c r="AZ16" i="11" s="1"/>
  <c r="AG16" i="11"/>
  <c r="AY16" i="11" s="1"/>
  <c r="AR15" i="11"/>
  <c r="BJ15" i="11" s="1"/>
  <c r="AQ15" i="11"/>
  <c r="BI15" i="11" s="1"/>
  <c r="AP15" i="11"/>
  <c r="BH15" i="11" s="1"/>
  <c r="AI15" i="11"/>
  <c r="BA15" i="11" s="1"/>
  <c r="AH15" i="11"/>
  <c r="AZ15" i="11" s="1"/>
  <c r="AG15" i="11"/>
  <c r="AY15" i="11" s="1"/>
  <c r="AR14" i="11"/>
  <c r="BJ14" i="11" s="1"/>
  <c r="AQ14" i="11"/>
  <c r="BI14" i="11" s="1"/>
  <c r="AP14" i="11"/>
  <c r="BH14" i="11" s="1"/>
  <c r="AI14" i="11"/>
  <c r="BA14" i="11" s="1"/>
  <c r="AH14" i="11"/>
  <c r="AZ14" i="11" s="1"/>
  <c r="AG14" i="11"/>
  <c r="AY14" i="11" s="1"/>
  <c r="AR13" i="11"/>
  <c r="BJ13" i="11" s="1"/>
  <c r="AQ13" i="11"/>
  <c r="BI13" i="11" s="1"/>
  <c r="AP13" i="11"/>
  <c r="BH13" i="11" s="1"/>
  <c r="AI13" i="11"/>
  <c r="BA13" i="11" s="1"/>
  <c r="AH13" i="11"/>
  <c r="AZ13" i="11" s="1"/>
  <c r="AG13" i="11"/>
  <c r="AY13" i="11" s="1"/>
  <c r="AR12" i="11"/>
  <c r="BJ12" i="11" s="1"/>
  <c r="AQ12" i="11"/>
  <c r="BI12" i="11" s="1"/>
  <c r="AP12" i="11"/>
  <c r="BH12" i="11" s="1"/>
  <c r="AI12" i="11"/>
  <c r="BA12" i="11" s="1"/>
  <c r="AH12" i="11"/>
  <c r="AZ12" i="11" s="1"/>
  <c r="AG12" i="11"/>
  <c r="AY12" i="11" s="1"/>
  <c r="AR11" i="11"/>
  <c r="BJ11" i="11" s="1"/>
  <c r="AQ11" i="11"/>
  <c r="BI11" i="11" s="1"/>
  <c r="AP11" i="11"/>
  <c r="BH11" i="11" s="1"/>
  <c r="AI11" i="11"/>
  <c r="BA11" i="11" s="1"/>
  <c r="AH11" i="11"/>
  <c r="AZ11" i="11" s="1"/>
  <c r="AG11" i="11"/>
  <c r="AY11" i="11" s="1"/>
  <c r="AR10" i="11"/>
  <c r="BJ10" i="11" s="1"/>
  <c r="AQ10" i="11"/>
  <c r="BI10" i="11" s="1"/>
  <c r="AP10" i="11"/>
  <c r="BH10" i="11" s="1"/>
  <c r="AI10" i="11"/>
  <c r="BA10" i="11" s="1"/>
  <c r="AH10" i="11"/>
  <c r="AZ10" i="11" s="1"/>
  <c r="AG10" i="11"/>
  <c r="AY10" i="11" s="1"/>
  <c r="AR8" i="11"/>
  <c r="BJ8" i="11" s="1"/>
  <c r="AQ8" i="11"/>
  <c r="BI8" i="11" s="1"/>
  <c r="AP8" i="11"/>
  <c r="BH8" i="11" s="1"/>
  <c r="AI8" i="11"/>
  <c r="BA8" i="11" s="1"/>
  <c r="AH8" i="11"/>
  <c r="AZ8" i="11" s="1"/>
  <c r="AG8" i="11"/>
  <c r="AY8" i="11" s="1"/>
  <c r="AR7" i="11"/>
  <c r="BJ7" i="11" s="1"/>
  <c r="AQ7" i="11"/>
  <c r="BI7" i="11" s="1"/>
  <c r="AI7" i="11"/>
  <c r="BA7" i="11" s="1"/>
  <c r="AH7" i="11"/>
  <c r="AZ7" i="11" s="1"/>
  <c r="AG7" i="11"/>
  <c r="AY7" i="11" s="1"/>
  <c r="BL15" i="9"/>
  <c r="DF14" i="2" s="1"/>
  <c r="BI14" i="9"/>
  <c r="DC13" i="2" s="1"/>
  <c r="CS19" i="9"/>
  <c r="CN15" i="9"/>
  <c r="CI15" i="9"/>
  <c r="BG15" i="9"/>
  <c r="CK14" i="9"/>
  <c r="CL14" i="9" s="1"/>
  <c r="CM14" i="9" s="1"/>
  <c r="AE11" i="9"/>
  <c r="C11" i="9"/>
  <c r="AG11" i="1"/>
  <c r="BJ14" i="9" l="1"/>
  <c r="DD13" i="2" s="1"/>
  <c r="CY8" i="9"/>
  <c r="BK14" i="9" l="1"/>
  <c r="DE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E10" authorId="0" shapeId="0" xr:uid="{83D070C7-CB48-4008-AB66-8658DC0895F4}">
      <text>
        <r>
          <rPr>
            <b/>
            <sz val="9"/>
            <color indexed="81"/>
            <rFont val="Tahoma"/>
            <charset val="1"/>
          </rPr>
          <t>Christiana Datubo-Brown:</t>
        </r>
        <r>
          <rPr>
            <sz val="9"/>
            <color indexed="81"/>
            <rFont val="Tahoma"/>
            <charset val="1"/>
          </rPr>
          <t xml:space="preserve">
</t>
        </r>
      </text>
    </comment>
    <comment ref="J10" authorId="0" shapeId="0" xr:uid="{56598F90-B381-4031-B5BC-65D086900D40}">
      <text>
        <r>
          <rPr>
            <b/>
            <sz val="9"/>
            <color indexed="81"/>
            <rFont val="Tahoma"/>
            <charset val="1"/>
          </rPr>
          <t>Christiana Datubo-Brown:</t>
        </r>
        <r>
          <rPr>
            <sz val="9"/>
            <color indexed="81"/>
            <rFont val="Tahoma"/>
            <charset val="1"/>
          </rPr>
          <t xml:space="preserve">
</t>
        </r>
      </text>
    </comment>
    <comment ref="O10" authorId="0" shapeId="0" xr:uid="{0E73348D-12AD-4F05-BEF6-A24B3C536452}">
      <text>
        <r>
          <rPr>
            <b/>
            <sz val="9"/>
            <color indexed="81"/>
            <rFont val="Tahoma"/>
            <charset val="1"/>
          </rPr>
          <t>Christiana Datubo-Brown:</t>
        </r>
        <r>
          <rPr>
            <sz val="9"/>
            <color indexed="81"/>
            <rFont val="Tahoma"/>
            <charset val="1"/>
          </rPr>
          <t xml:space="preserve">
</t>
        </r>
      </text>
    </comment>
    <comment ref="T17" authorId="0" shapeId="0" xr:uid="{F988028C-10F2-4B7A-A4F3-F97ED4AD57F9}">
      <text>
        <r>
          <rPr>
            <b/>
            <sz val="9"/>
            <color indexed="81"/>
            <rFont val="Tahoma"/>
            <charset val="1"/>
          </rPr>
          <t>Christiana Datubo-Brown:</t>
        </r>
        <r>
          <rPr>
            <sz val="9"/>
            <color indexed="81"/>
            <rFont val="Tahoma"/>
            <charset val="1"/>
          </rPr>
          <t xml:space="preserve">
</t>
        </r>
      </text>
    </comment>
    <comment ref="J18" authorId="0" shapeId="0" xr:uid="{7C9F97C1-E203-446A-BF7C-C0CDA95F08BA}">
      <text>
        <r>
          <rPr>
            <b/>
            <sz val="9"/>
            <color indexed="81"/>
            <rFont val="Tahoma"/>
            <charset val="1"/>
          </rPr>
          <t>Christiana Datubo-Brown:</t>
        </r>
        <r>
          <rPr>
            <sz val="9"/>
            <color indexed="81"/>
            <rFont val="Tahoma"/>
            <charset val="1"/>
          </rPr>
          <t xml:space="preserve">
</t>
        </r>
      </text>
    </comment>
    <comment ref="T52" authorId="0" shapeId="0" xr:uid="{9634F6F4-3FAB-462A-BF12-8E24A36DE6EA}">
      <text>
        <r>
          <rPr>
            <b/>
            <sz val="9"/>
            <color indexed="81"/>
            <rFont val="Tahoma"/>
            <charset val="1"/>
          </rPr>
          <t>Christiana Datubo-Brown:</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G11" authorId="0" shapeId="0" xr:uid="{00000000-0006-0000-0300-000001000000}">
      <text>
        <r>
          <rPr>
            <b/>
            <sz val="8"/>
            <color indexed="81"/>
            <rFont val="Tahoma"/>
            <family val="2"/>
          </rPr>
          <t>jmarks:</t>
        </r>
        <r>
          <rPr>
            <sz val="8"/>
            <color indexed="81"/>
            <rFont val="Tahoma"/>
            <family val="2"/>
          </rPr>
          <t xml:space="preserve">
extrapolated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B3" authorId="0" shapeId="0" xr:uid="{00000000-0006-0000-0400-000001000000}">
      <text>
        <r>
          <rPr>
            <b/>
            <sz val="8"/>
            <color indexed="81"/>
            <rFont val="Tahoma"/>
            <family val="2"/>
          </rPr>
          <t>jmarks:</t>
        </r>
        <r>
          <rPr>
            <sz val="8"/>
            <color indexed="81"/>
            <rFont val="Tahoma"/>
            <family val="2"/>
          </rPr>
          <t xml:space="preserve">
Two-year 1 until 2001-02</t>
        </r>
      </text>
    </comment>
    <comment ref="BF3" authorId="0" shapeId="0" xr:uid="{00000000-0006-0000-0400-000002000000}">
      <text>
        <r>
          <rPr>
            <b/>
            <sz val="8"/>
            <color indexed="81"/>
            <rFont val="Tahoma"/>
            <family val="2"/>
          </rPr>
          <t>jmarks:</t>
        </r>
        <r>
          <rPr>
            <sz val="8"/>
            <color indexed="81"/>
            <rFont val="Tahoma"/>
            <family val="2"/>
          </rPr>
          <t xml:space="preserve">
Two-year 2 until 2001-02
</t>
        </r>
      </text>
    </comment>
    <comment ref="C11" authorId="0" shapeId="0" xr:uid="{00000000-0006-0000-0400-000003000000}">
      <text>
        <r>
          <rPr>
            <b/>
            <sz val="8"/>
            <color indexed="81"/>
            <rFont val="Tahoma"/>
            <family val="2"/>
          </rPr>
          <t>jmarks:</t>
        </r>
        <r>
          <rPr>
            <sz val="8"/>
            <color indexed="81"/>
            <rFont val="Tahoma"/>
            <family val="2"/>
          </rPr>
          <t xml:space="preserve">
extrapolated
</t>
        </r>
      </text>
    </comment>
    <comment ref="AE11" authorId="0" shapeId="0" xr:uid="{00000000-0006-0000-0400-000004000000}">
      <text>
        <r>
          <rPr>
            <b/>
            <sz val="8"/>
            <color indexed="81"/>
            <rFont val="Tahoma"/>
            <family val="2"/>
          </rPr>
          <t>jmarks:</t>
        </r>
        <r>
          <rPr>
            <sz val="8"/>
            <color indexed="81"/>
            <rFont val="Tahoma"/>
            <family val="2"/>
          </rPr>
          <t xml:space="preserve">
extrapolated
</t>
        </r>
      </text>
    </comment>
    <comment ref="BI14" authorId="0" shapeId="0" xr:uid="{00000000-0006-0000-0400-000005000000}">
      <text>
        <r>
          <rPr>
            <b/>
            <sz val="8"/>
            <color indexed="81"/>
            <rFont val="Tahoma"/>
            <family val="2"/>
          </rPr>
          <t>jmarks:</t>
        </r>
        <r>
          <rPr>
            <sz val="8"/>
            <color indexed="81"/>
            <rFont val="Tahoma"/>
            <family val="2"/>
          </rPr>
          <t xml:space="preserve">
extrapolated
</t>
        </r>
      </text>
    </comment>
    <comment ref="BJ14" authorId="0" shapeId="0" xr:uid="{00000000-0006-0000-0400-000006000000}">
      <text>
        <r>
          <rPr>
            <b/>
            <sz val="8"/>
            <color indexed="81"/>
            <rFont val="Tahoma"/>
            <family val="2"/>
          </rPr>
          <t>jmarks:</t>
        </r>
        <r>
          <rPr>
            <sz val="8"/>
            <color indexed="81"/>
            <rFont val="Tahoma"/>
            <family val="2"/>
          </rPr>
          <t xml:space="preserve">
extrapolated
</t>
        </r>
      </text>
    </comment>
    <comment ref="BK14" authorId="0" shapeId="0" xr:uid="{00000000-0006-0000-0400-000007000000}">
      <text>
        <r>
          <rPr>
            <b/>
            <sz val="8"/>
            <color indexed="81"/>
            <rFont val="Tahoma"/>
            <family val="2"/>
          </rPr>
          <t>jmarks:</t>
        </r>
        <r>
          <rPr>
            <sz val="8"/>
            <color indexed="81"/>
            <rFont val="Tahoma"/>
            <family val="2"/>
          </rPr>
          <t xml:space="preserve">
extrapolated
</t>
        </r>
      </text>
    </comment>
    <comment ref="CK14" authorId="0" shapeId="0" xr:uid="{00000000-0006-0000-0400-000008000000}">
      <text>
        <r>
          <rPr>
            <b/>
            <sz val="8"/>
            <color indexed="81"/>
            <rFont val="Tahoma"/>
            <family val="2"/>
          </rPr>
          <t>jmarks:</t>
        </r>
        <r>
          <rPr>
            <sz val="8"/>
            <color indexed="81"/>
            <rFont val="Tahoma"/>
            <family val="2"/>
          </rPr>
          <t xml:space="preserve">
extrapolated
</t>
        </r>
      </text>
    </comment>
    <comment ref="CL14" authorId="0" shapeId="0" xr:uid="{00000000-0006-0000-0400-000009000000}">
      <text>
        <r>
          <rPr>
            <b/>
            <sz val="8"/>
            <color indexed="81"/>
            <rFont val="Tahoma"/>
            <family val="2"/>
          </rPr>
          <t>jmarks:</t>
        </r>
        <r>
          <rPr>
            <sz val="8"/>
            <color indexed="81"/>
            <rFont val="Tahoma"/>
            <family val="2"/>
          </rPr>
          <t xml:space="preserve">
extrapolated
</t>
        </r>
      </text>
    </comment>
    <comment ref="CM14" authorId="0" shapeId="0" xr:uid="{00000000-0006-0000-0400-00000A000000}">
      <text>
        <r>
          <rPr>
            <b/>
            <sz val="8"/>
            <color indexed="81"/>
            <rFont val="Tahoma"/>
            <family val="2"/>
          </rPr>
          <t>jmarks:</t>
        </r>
        <r>
          <rPr>
            <sz val="8"/>
            <color indexed="81"/>
            <rFont val="Tahoma"/>
            <family val="2"/>
          </rPr>
          <t xml:space="preserve">
extrapolated
</t>
        </r>
      </text>
    </comment>
    <comment ref="BG15" authorId="0" shapeId="0" xr:uid="{00000000-0006-0000-0400-00000B000000}">
      <text>
        <r>
          <rPr>
            <b/>
            <sz val="8"/>
            <color indexed="81"/>
            <rFont val="Tahoma"/>
            <family val="2"/>
          </rPr>
          <t>jmarks:</t>
        </r>
        <r>
          <rPr>
            <sz val="8"/>
            <color indexed="81"/>
            <rFont val="Tahoma"/>
            <family val="2"/>
          </rPr>
          <t xml:space="preserve">
extrapolated
</t>
        </r>
      </text>
    </comment>
    <comment ref="BL15" authorId="0" shapeId="0" xr:uid="{00000000-0006-0000-0400-00000C000000}">
      <text>
        <r>
          <rPr>
            <b/>
            <sz val="8"/>
            <color indexed="81"/>
            <rFont val="Tahoma"/>
            <family val="2"/>
          </rPr>
          <t>jmarks:</t>
        </r>
        <r>
          <rPr>
            <sz val="8"/>
            <color indexed="81"/>
            <rFont val="Tahoma"/>
            <family val="2"/>
          </rPr>
          <t xml:space="preserve">
extrapolated
</t>
        </r>
      </text>
    </comment>
    <comment ref="CI15" authorId="0" shapeId="0" xr:uid="{00000000-0006-0000-0400-00000D000000}">
      <text>
        <r>
          <rPr>
            <b/>
            <sz val="8"/>
            <color indexed="81"/>
            <rFont val="Tahoma"/>
            <family val="2"/>
          </rPr>
          <t>jmarks:</t>
        </r>
        <r>
          <rPr>
            <sz val="8"/>
            <color indexed="81"/>
            <rFont val="Tahoma"/>
            <family val="2"/>
          </rPr>
          <t xml:space="preserve">
extrapolated
</t>
        </r>
      </text>
    </comment>
    <comment ref="CN15" authorId="0" shapeId="0" xr:uid="{00000000-0006-0000-0400-00000E000000}">
      <text>
        <r>
          <rPr>
            <b/>
            <sz val="8"/>
            <color indexed="81"/>
            <rFont val="Tahoma"/>
            <family val="2"/>
          </rPr>
          <t>jmarks:</t>
        </r>
        <r>
          <rPr>
            <sz val="8"/>
            <color indexed="81"/>
            <rFont val="Tahoma"/>
            <family val="2"/>
          </rPr>
          <t xml:space="preserve">
extrapolated
</t>
        </r>
      </text>
    </comment>
    <comment ref="BQ19" authorId="0" shapeId="0" xr:uid="{00000000-0006-0000-0400-00000F000000}">
      <text>
        <r>
          <rPr>
            <b/>
            <sz val="8"/>
            <color indexed="81"/>
            <rFont val="Tahoma"/>
            <family val="2"/>
          </rPr>
          <t>jmarks:</t>
        </r>
        <r>
          <rPr>
            <sz val="8"/>
            <color indexed="81"/>
            <rFont val="Tahoma"/>
            <family val="2"/>
          </rPr>
          <t xml:space="preserve">
extrapolated</t>
        </r>
      </text>
    </comment>
    <comment ref="CS19" authorId="0" shapeId="0" xr:uid="{00000000-0006-0000-0400-000010000000}">
      <text>
        <r>
          <rPr>
            <b/>
            <sz val="8"/>
            <color indexed="81"/>
            <rFont val="Tahoma"/>
            <family val="2"/>
          </rPr>
          <t>jmarks:</t>
        </r>
        <r>
          <rPr>
            <sz val="8"/>
            <color indexed="81"/>
            <rFont val="Tahoma"/>
            <family val="2"/>
          </rPr>
          <t xml:space="preserve">
extrapolated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3" authorId="0" shapeId="0" xr:uid="{00000000-0006-0000-0500-000001000000}">
      <text>
        <r>
          <rPr>
            <b/>
            <sz val="10"/>
            <color indexed="81"/>
            <rFont val="Tahoma"/>
            <family val="2"/>
          </rPr>
          <t>jmarks:</t>
        </r>
        <r>
          <rPr>
            <sz val="10"/>
            <color indexed="81"/>
            <rFont val="Tahoma"/>
            <family val="2"/>
          </rPr>
          <t xml:space="preserve">
must edit formulas to change the constant dollar year from prior to new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22" authorId="0" shapeId="0" xr:uid="{00000000-0006-0000-0600-000001000000}">
      <text>
        <r>
          <rPr>
            <b/>
            <sz val="9"/>
            <color indexed="81"/>
            <rFont val="Tahoma"/>
            <family val="2"/>
          </rPr>
          <t>jmarks: Note that the formula for this regional line is "out of order."</t>
        </r>
      </text>
    </comment>
    <comment ref="A37" authorId="0" shapeId="0" xr:uid="{00000000-0006-0000-0600-000002000000}">
      <text>
        <r>
          <rPr>
            <b/>
            <sz val="9"/>
            <color indexed="81"/>
            <rFont val="Tahoma"/>
            <family val="2"/>
          </rPr>
          <t>jmarks: Note that the formula for this regional line is "out of order."</t>
        </r>
      </text>
    </comment>
    <comment ref="A51" authorId="0" shapeId="0" xr:uid="{00000000-0006-0000-0600-000003000000}">
      <text>
        <r>
          <rPr>
            <b/>
            <sz val="9"/>
            <color indexed="81"/>
            <rFont val="Tahoma"/>
            <family val="2"/>
          </rPr>
          <t>jmarks: Note that the formula for this regional line is "out of order."</t>
        </r>
      </text>
    </comment>
  </commentList>
</comments>
</file>

<file path=xl/sharedStrings.xml><?xml version="1.0" encoding="utf-8"?>
<sst xmlns="http://schemas.openxmlformats.org/spreadsheetml/2006/main" count="5292" uniqueCount="251">
  <si>
    <t>Table 62</t>
  </si>
  <si>
    <r>
      <t>Median Annual Tuition and Required Fees for Full-Time Undergraduate Students</t>
    </r>
    <r>
      <rPr>
        <vertAlign val="superscript"/>
        <sz val="10"/>
        <rFont val="Arial"/>
        <family val="2"/>
      </rPr>
      <t>1</t>
    </r>
  </si>
  <si>
    <t>continued</t>
  </si>
  <si>
    <t>Public Four-Year Colleges</t>
  </si>
  <si>
    <t>Public Two-Year Colleges</t>
  </si>
  <si>
    <t>Median Annual Tuition and Required Fees for Public Four-Year Colleges and Universities</t>
  </si>
  <si>
    <t>In-State Students</t>
  </si>
  <si>
    <t>Out-of-State Students</t>
  </si>
  <si>
    <t>As Percentage</t>
  </si>
  <si>
    <t xml:space="preserve"> Percent Change</t>
  </si>
  <si>
    <t>of Median</t>
  </si>
  <si>
    <t>2018-19 to 2019-20</t>
  </si>
  <si>
    <t>Household Income</t>
  </si>
  <si>
    <t>Four-Year</t>
  </si>
  <si>
    <t>Two-Year</t>
  </si>
  <si>
    <t>2019-20</t>
  </si>
  <si>
    <t>Not Adjusted for Inflation</t>
  </si>
  <si>
    <r>
      <t>Adjusted for Inflation</t>
    </r>
    <r>
      <rPr>
        <vertAlign val="superscript"/>
        <sz val="10"/>
        <rFont val="Arial"/>
        <family val="2"/>
      </rPr>
      <t>2</t>
    </r>
  </si>
  <si>
    <t>2018-19</t>
  </si>
  <si>
    <t>OS ÷ IS</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</si>
  <si>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</si>
  <si>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</si>
  <si>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</si>
  <si>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</si>
  <si>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</si>
  <si>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</si>
  <si>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</si>
  <si>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</si>
  <si>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</si>
  <si>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</si>
  <si>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</si>
  <si>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</si>
  <si>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</si>
  <si>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</si>
  <si>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</si>
  <si>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</si>
  <si>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</si>
  <si>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</si>
  <si>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</si>
  <si>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</si>
  <si>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</si>
  <si>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</si>
  <si>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</si>
  <si>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</si>
  <si>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</si>
  <si>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</si>
  <si>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</si>
  <si>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</si>
  <si>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</si>
  <si>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</si>
  <si>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</si>
  <si>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Median Annual Tuition and Required Fees for Public Two-Year Colleges</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</si>
  <si>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</si>
  <si>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</si>
  <si>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</si>
  <si>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</si>
  <si>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</si>
  <si>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</si>
  <si>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</si>
  <si>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</si>
  <si>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</si>
  <si>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</si>
  <si>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</si>
  <si>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</si>
  <si>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</si>
  <si>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</si>
  <si>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</si>
  <si>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</si>
  <si>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</si>
  <si>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</si>
  <si>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</si>
  <si>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</si>
  <si>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</si>
  <si>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</si>
  <si>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</si>
  <si>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</si>
  <si>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</si>
  <si>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</si>
  <si>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in the state during the specified years.</t>
  </si>
  <si>
    <r>
      <rPr>
        <vertAlign val="superscript"/>
        <sz val="10"/>
        <rFont val="Arial"/>
        <family val="2"/>
      </rPr>
      <t xml:space="preserve">1 </t>
    </r>
    <r>
      <rPr>
        <sz val="10"/>
        <rFont val="Arial"/>
        <family val="2"/>
      </rPr>
      <t xml:space="preserve">The medians for the United States and each region are the middle values of all four-year colleges and universities. The median for each state is the middle value of the institutions in that state. Tuition and fees reported for the SREB states represent an annual course load of 30 credit-hours </t>
    </r>
    <r>
      <rPr>
        <sz val="10"/>
        <rFont val="Calibri"/>
        <family val="2"/>
      </rPr>
      <t>—</t>
    </r>
    <r>
      <rPr>
        <sz val="10"/>
        <rFont val="Arial"/>
        <family val="2"/>
      </rPr>
      <t xml:space="preserve"> the number to keep a student on track for on-time graduation. The non-SREB states report is based on an annual course load of 24 credit-hours </t>
    </r>
    <r>
      <rPr>
        <sz val="10"/>
        <rFont val="Calibri"/>
        <family val="2"/>
      </rPr>
      <t>—</t>
    </r>
    <r>
      <rPr>
        <sz val="10"/>
        <rFont val="Arial"/>
        <family val="2"/>
      </rPr>
      <t xml:space="preserve"> the minimum number required to qualify as a full-time student for federal student financial aid programs.</t>
    </r>
  </si>
  <si>
    <r>
      <rPr>
        <vertAlign val="superscript"/>
        <sz val="10"/>
        <rFont val="Arial"/>
        <family val="2"/>
      </rPr>
      <t>2</t>
    </r>
    <r>
      <rPr>
        <sz val="10"/>
        <rFont val="Arial"/>
        <family val="2"/>
      </rPr>
      <t xml:space="preserve"> The cost of living (academic-year Consumer Price Index) increased by 1.8 percent from 2018-19 to 2019-20</t>
    </r>
  </si>
  <si>
    <t>Sources:</t>
  </si>
  <si>
    <t>SREB analysis of National Center for Education Statistics institutional characteristics surveys — www.nces.ed.gov/ipeds.</t>
  </si>
  <si>
    <t>U.S. Census Bureau median household income data — www.census.gov.</t>
  </si>
  <si>
    <t>National Center for Higher Education Management Systems (NCHEMS) unpublished analysis of U.S. Census Bureau median household income data.</t>
  </si>
  <si>
    <t xml:space="preserve">  April 2021</t>
  </si>
  <si>
    <t>Table 63</t>
  </si>
  <si>
    <r>
      <t>Percent of Median Family Incomes Required to Pay Median Annual Tuition and Fees</t>
    </r>
    <r>
      <rPr>
        <vertAlign val="superscript"/>
        <sz val="10"/>
        <rFont val="Arial"/>
        <family val="2"/>
      </rPr>
      <t>1</t>
    </r>
  </si>
  <si>
    <t xml:space="preserve"> </t>
  </si>
  <si>
    <t>Four-Year Colleges and Universities</t>
  </si>
  <si>
    <t>Two-Year Colleges</t>
  </si>
  <si>
    <t>Family Income</t>
  </si>
  <si>
    <t>Lowest Fifth</t>
  </si>
  <si>
    <t>Second Fifth</t>
  </si>
  <si>
    <t>Middle Fifth</t>
  </si>
  <si>
    <t>Fourth Fifth</t>
  </si>
  <si>
    <t>Highest Fifth</t>
  </si>
  <si>
    <t>50 States and D.C.</t>
  </si>
  <si>
    <r>
      <t xml:space="preserve">1 </t>
    </r>
    <r>
      <rPr>
        <sz val="10"/>
        <rFont val="Arial"/>
        <family val="2"/>
      </rPr>
      <t>Figures are based on median annual tuition and required fees for full-time, in-state undergraduate students at public colleges and universities.</t>
    </r>
  </si>
  <si>
    <t xml:space="preserve"> Sources:</t>
  </si>
  <si>
    <t>National Center for Higher Education Management Systems (NCHEMS) unpublished analysis of U.S. Census Bureau American Community Survey data — www.higheredinfo.org.</t>
  </si>
  <si>
    <t xml:space="preserve">  May 2021</t>
  </si>
  <si>
    <t>Table 64</t>
  </si>
  <si>
    <r>
      <t>Median Annual Tuition and Required Fees for Full-Time Undergraduate Students at Public Universities, Colleges, and Technical Institutes or Colleges</t>
    </r>
    <r>
      <rPr>
        <vertAlign val="superscript"/>
        <sz val="10"/>
        <rFont val="Helv"/>
        <family val="2"/>
      </rPr>
      <t>1</t>
    </r>
  </si>
  <si>
    <r>
      <t>SREB Categories of Universities and Colleges</t>
    </r>
    <r>
      <rPr>
        <vertAlign val="superscript"/>
        <sz val="10"/>
        <rFont val="Helv"/>
        <family val="2"/>
      </rPr>
      <t>2</t>
    </r>
  </si>
  <si>
    <r>
      <t>SREB Categories of Universities, Colleges, and Technical Institutes or Colleges</t>
    </r>
    <r>
      <rPr>
        <vertAlign val="superscript"/>
        <sz val="10"/>
        <rFont val="Helv"/>
        <family val="2"/>
      </rPr>
      <t>2</t>
    </r>
  </si>
  <si>
    <t>Technical</t>
  </si>
  <si>
    <t>Institutes or</t>
  </si>
  <si>
    <t>Colleges</t>
  </si>
  <si>
    <t>In-State</t>
  </si>
  <si>
    <t>Out-of-State</t>
  </si>
  <si>
    <t>NR</t>
  </si>
  <si>
    <t xml:space="preserve">"NA" indicates not applicable. There was no institution of this SREB category in the state during the specified years. </t>
  </si>
  <si>
    <t xml:space="preserve">"NR" indicates not reported. Insufficient number of states reported to provide a median. </t>
  </si>
  <si>
    <r>
      <rPr>
        <vertAlign val="superscript"/>
        <sz val="10"/>
        <rFont val="Arial"/>
        <family val="2"/>
      </rPr>
      <t>1</t>
    </r>
    <r>
      <rPr>
        <sz val="10"/>
        <rFont val="Arial"/>
        <family val="2"/>
      </rPr>
      <t xml:space="preserve"> The medians for the United States and each region are the middle values of all four-year colleges and universities. The median for each state is the middle value of the institutions in that state. Tuition and fees reported for the SREB states represent an annual course load of 30 credit-hours — the number to keep a student on track for on-time graduation. The non-SREB states report is based on a 12 credit-hours per term basis — the minimum number required to qualify as a full-time student for federal student financial aid programs.</t>
    </r>
  </si>
  <si>
    <r>
      <rPr>
        <vertAlign val="superscript"/>
        <sz val="10"/>
        <rFont val="Arial"/>
        <family val="2"/>
      </rPr>
      <t>2</t>
    </r>
    <r>
      <rPr>
        <sz val="10"/>
        <rFont val="Arial"/>
        <family val="2"/>
      </rPr>
      <t xml:space="preserve"> SREB classifies four-year colleges into six categories based on number of degrees awarded and number of subjects in which degrees are awarded. (See Appendix A.)</t>
    </r>
  </si>
  <si>
    <t>Median Annualized Undergraduate Tuition and Required Fees for Full-Time Students</t>
  </si>
  <si>
    <t>All Four-Year</t>
  </si>
  <si>
    <t>Four-Year 1</t>
  </si>
  <si>
    <t>Four-Year 2</t>
  </si>
  <si>
    <t>Four-Year 3</t>
  </si>
  <si>
    <t>Four-Year 4</t>
  </si>
  <si>
    <t>Four-Year 5</t>
  </si>
  <si>
    <t>Four-Year 6</t>
  </si>
  <si>
    <t>Out of State</t>
  </si>
  <si>
    <t>1984-85</t>
  </si>
  <si>
    <t>1985-86</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</si>
  <si>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</si>
  <si>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</si>
  <si>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</si>
  <si>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</si>
  <si>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</si>
  <si>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</si>
  <si>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</si>
  <si>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</si>
  <si>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</si>
  <si>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</si>
  <si>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</si>
  <si>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</si>
  <si>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</si>
  <si>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</si>
  <si>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</si>
  <si>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</si>
  <si>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</si>
  <si>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</si>
  <si>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</si>
  <si>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</si>
  <si>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</si>
  <si>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</si>
  <si>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</si>
  <si>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</si>
  <si>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</si>
  <si>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</si>
  <si>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20001-02</t>
  </si>
  <si>
    <t>NA</t>
  </si>
  <si>
    <t>SREB states median</t>
  </si>
  <si>
    <t>—</t>
  </si>
  <si>
    <t>---</t>
  </si>
  <si>
    <t xml:space="preserve"> NA=not available</t>
  </si>
  <si>
    <t>DE</t>
  </si>
  <si>
    <t>DE11 #134</t>
  </si>
  <si>
    <t>DE12 #133s</t>
  </si>
  <si>
    <t>DE13#133s</t>
  </si>
  <si>
    <t>DE14 #133s</t>
  </si>
  <si>
    <t>DE15 #133s</t>
  </si>
  <si>
    <t>DE16 #132</t>
  </si>
  <si>
    <t>IPEDS IC</t>
  </si>
  <si>
    <t>DE12 #135s</t>
  </si>
  <si>
    <t>DE13 #135s</t>
  </si>
  <si>
    <t>DE14 #135s</t>
  </si>
  <si>
    <t>DE15#134</t>
  </si>
  <si>
    <t>DE10 #134</t>
  </si>
  <si>
    <t>DE12#132</t>
  </si>
  <si>
    <t>DE13#132</t>
  </si>
  <si>
    <t>DE14#132</t>
  </si>
  <si>
    <t>DE15#132</t>
  </si>
  <si>
    <t>DE10 #136</t>
  </si>
  <si>
    <t>DE12#134</t>
  </si>
  <si>
    <t>DE13#134</t>
  </si>
  <si>
    <t>DE14#134</t>
  </si>
  <si>
    <t>No longer using Data Exchange data</t>
  </si>
  <si>
    <t>Sources:  SREB- State Data Exchange; SREB analysis of the National Center for Education Statistics,  IPEDS Institutional Characteristics data sets.</t>
  </si>
  <si>
    <t>12/5/16 DE tuition not yet added</t>
  </si>
  <si>
    <t>ALL Two-Year</t>
  </si>
  <si>
    <t>All Technical Institutes or Colleges</t>
  </si>
  <si>
    <t>207-08</t>
  </si>
  <si>
    <t>United States median</t>
  </si>
  <si>
    <t>N/A</t>
  </si>
  <si>
    <t>DE10 #135</t>
  </si>
  <si>
    <t>DE12 #134s</t>
  </si>
  <si>
    <t>DE10 #137</t>
  </si>
  <si>
    <t>DE12 #136s</t>
  </si>
  <si>
    <t>DE11 #135</t>
  </si>
  <si>
    <t>DE11 #137</t>
  </si>
  <si>
    <t>Sources:  SREB- State Data Exchange; SREB analysis of the National Center for Education Statistics (up to 2015-16),  IPEDS Institutional Characteristics data sets.</t>
  </si>
  <si>
    <t>Note: Need to update with DE data</t>
  </si>
  <si>
    <t>may be in-state not in-district</t>
  </si>
  <si>
    <t>US is in-district, not in-state</t>
  </si>
  <si>
    <t>Public Technical</t>
  </si>
  <si>
    <t>In 2019-20 $ (Academic Year CPI)</t>
  </si>
  <si>
    <t>United States Median</t>
  </si>
  <si>
    <t>SREB States Median</t>
  </si>
  <si>
    <t>SOURCES:  SREB- State Data Exchange; SREB analysis of the National Center for Education Statistics data tapes.</t>
  </si>
  <si>
    <r>
      <t xml:space="preserve">Median HOUSEHOLD Income </t>
    </r>
    <r>
      <rPr>
        <b/>
        <i/>
        <sz val="10"/>
        <color rgb="FF0000FF"/>
        <rFont val="Arial"/>
        <family val="2"/>
      </rPr>
      <t>(from FB 11)</t>
    </r>
  </si>
  <si>
    <t>2017(40)</t>
  </si>
  <si>
    <t>Median SREB State</t>
  </si>
  <si>
    <t>https://appriver3651005261.sharepoint.com/:x:/r/sites/FactBook2020updates/Shared%20Documents/FactBooks/1_Population/FB20_11.xlsx?d=w6e67ba4da5a34f0cb4fc186cd2601879&amp;csf=1&amp;web=1&amp;e=l5LFK0</t>
  </si>
  <si>
    <t>West median state</t>
  </si>
  <si>
    <t>Midwest median state</t>
  </si>
  <si>
    <t>Northeast median state</t>
  </si>
  <si>
    <t>Updated: 2/19/19 CD</t>
  </si>
  <si>
    <r>
      <t xml:space="preserve">Median FAMILY Income </t>
    </r>
    <r>
      <rPr>
        <b/>
        <i/>
        <sz val="10"/>
        <color rgb="FF0000FF"/>
        <rFont val="Arial"/>
        <family val="2"/>
      </rPr>
      <t>by Quintile (from FB 11)</t>
    </r>
  </si>
  <si>
    <t>use for 2004-05</t>
  </si>
  <si>
    <t>use for 2007-08</t>
  </si>
  <si>
    <t>use for 2008-09</t>
  </si>
  <si>
    <t>use for 2009-10</t>
  </si>
  <si>
    <t>use for 2010-11</t>
  </si>
  <si>
    <t>use for 2011-12</t>
  </si>
  <si>
    <t>use for 2012-13</t>
  </si>
  <si>
    <t>use for 2013-14</t>
  </si>
  <si>
    <t>use for 2014-15</t>
  </si>
  <si>
    <t>use for 2015-16</t>
  </si>
  <si>
    <t>use for 2016-17</t>
  </si>
  <si>
    <t>use for 2017-18</t>
  </si>
  <si>
    <t>use for 2018-19</t>
  </si>
  <si>
    <t>use for 2019-20</t>
  </si>
  <si>
    <t>4th</t>
  </si>
  <si>
    <t>High</t>
  </si>
  <si>
    <t>Low</t>
  </si>
  <si>
    <t>2nd</t>
  </si>
  <si>
    <t>3rd</t>
  </si>
  <si>
    <t>Median SREB state</t>
  </si>
  <si>
    <t xml:space="preserve">   as a percent of U.S.</t>
  </si>
  <si>
    <t>Median Western state</t>
  </si>
  <si>
    <t>Median Midwestern state</t>
  </si>
  <si>
    <t>Median Northeastern state</t>
  </si>
  <si>
    <t>Updated: 2/19/19</t>
  </si>
  <si>
    <t>CD</t>
  </si>
  <si>
    <r>
      <t>Median Annual Selected Costs for Full-Time, In-State, Undergraduate Students</t>
    </r>
    <r>
      <rPr>
        <vertAlign val="superscript"/>
        <sz val="10"/>
        <rFont val="Arial"/>
        <family val="2"/>
      </rPr>
      <t>1</t>
    </r>
  </si>
  <si>
    <t>Public Four-Year Colleges and Universities and Public Two-Year Colleges</t>
  </si>
  <si>
    <t>Tuition &amp; Fees</t>
  </si>
  <si>
    <r>
      <t>Cost of Attendance</t>
    </r>
    <r>
      <rPr>
        <vertAlign val="superscript"/>
        <sz val="10"/>
        <color indexed="30"/>
        <rFont val="Arial"/>
        <family val="2"/>
      </rPr>
      <t>3</t>
    </r>
  </si>
  <si>
    <t>Rounded Cost of Attendance</t>
  </si>
  <si>
    <r>
      <t>Housing and Food</t>
    </r>
    <r>
      <rPr>
        <vertAlign val="superscript"/>
        <sz val="10"/>
        <rFont val="Arial"/>
        <family val="2"/>
      </rPr>
      <t>2</t>
    </r>
  </si>
  <si>
    <t>Four-Year Colleges</t>
  </si>
  <si>
    <t>United States</t>
  </si>
  <si>
    <r>
      <t xml:space="preserve">1 </t>
    </r>
    <r>
      <rPr>
        <sz val="10"/>
        <rFont val="Arial"/>
        <family val="2"/>
      </rPr>
      <t>Tuition and fees reported for the SREB states represents an annual course load of 30 credit hours -- the number to keep a student on track for on-time graduation. The non-SREB states report based on a 12 credit hours per term basis -- the minimum number required to qualify as a full-time student for federal student financial aid programs.</t>
    </r>
  </si>
  <si>
    <r>
      <t xml:space="preserve">2 </t>
    </r>
    <r>
      <rPr>
        <sz val="10"/>
        <rFont val="Arial"/>
        <family val="2"/>
      </rPr>
      <t xml:space="preserve">These figures are the median cost for on-campus room and board at a 4-year non-specialized college or university. The costs of books, clothing, health care and transportation are </t>
    </r>
    <r>
      <rPr>
        <u/>
        <sz val="10"/>
        <rFont val="Arial"/>
        <family val="2"/>
      </rPr>
      <t>not</t>
    </r>
    <r>
      <rPr>
        <sz val="10"/>
        <rFont val="Arial"/>
        <family val="2"/>
      </rPr>
      <t xml:space="preserve"> included.</t>
    </r>
  </si>
  <si>
    <r>
      <t>3</t>
    </r>
    <r>
      <rPr>
        <sz val="10"/>
        <rFont val="Arial"/>
        <family val="2"/>
      </rPr>
      <t xml:space="preserve"> The sum of tuition and fees, housing and food.</t>
    </r>
  </si>
  <si>
    <t>Sources: SREB-State Data Exchange and SREB analysis of National Center for Education Statistics data.</t>
  </si>
  <si>
    <t>updated: March 27, 2012, JLM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</si>
</sst>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3" formatCode="_(* #,##0.00_);_(* \(#,##0.00\);_(* &quot;-&quot;??_);_(@_)"/>
    <numFmt numFmtId="164" formatCode="0.0%"/>
    <numFmt numFmtId="165" formatCode="0.0_)"/>
    <numFmt numFmtId="166" formatCode="&quot;$&quot;#,##0"/>
    <numFmt numFmtId="167" formatCode="#,##0.0_);\(#,##0.0\)"/>
    <numFmt numFmtId="168" formatCode="#,##0.0"/>
    <numFmt numFmtId="169" formatCode="_(* #,##0_);_(* \(#,##0\);_(* &quot;-&quot;??_);_(@_)"/>
    <numFmt numFmtId="170" formatCode="#,##0;[Red]#,##0"/>
    <numFmt numFmtId="171" formatCode="0.0"/>
    <numFmt numFmtId="172" formatCode="_(* #,##0.0_);_(* \(#,##0.0\);_(* &quot;-&quot;??_);_(@_)"/>
  </numFmts>
  <fonts count="42">
    <font>
      <sz val="10"/>
      <name val="Helv"/>
    </font>
    <font>
      <sz val="11"/>
      <color theme="1"/>
      <name val="Calibri"/>
      <family val="2"/>
      <scheme val="minor"/>
    </font>
    <font>
      <sz val="10"/>
      <name val="AGaramond"/>
      <family val="3"/>
    </font>
    <font>
      <sz val="10"/>
      <name val="Arial"/>
      <family val="2"/>
    </font>
    <font>
      <sz val="10"/>
      <color indexed="12"/>
      <name val="Arial"/>
      <family val="2"/>
    </font>
    <font>
      <sz val="10"/>
      <color indexed="8"/>
      <name val="Arial"/>
      <family val="2"/>
    </font>
    <font>
      <sz val="10"/>
      <name val="Arial"/>
      <family val="2"/>
    </font>
    <font>
      <b/>
      <sz val="8"/>
      <color indexed="81"/>
      <name val="Tahoma"/>
      <family val="2"/>
    </font>
    <font>
      <i/>
      <sz val="10"/>
      <name val="Arial"/>
      <family val="2"/>
    </font>
    <font>
      <sz val="8"/>
      <color indexed="81"/>
      <name val="Tahoma"/>
      <family val="2"/>
    </font>
    <font>
      <vertAlign val="superscript"/>
      <sz val="10"/>
      <name val="Arial"/>
      <family val="2"/>
    </font>
    <font>
      <sz val="10"/>
      <color indexed="12"/>
      <name val="Helv"/>
    </font>
    <font>
      <sz val="8"/>
      <name val="Helv"/>
    </font>
    <font>
      <b/>
      <sz val="10"/>
      <color indexed="10"/>
      <name val="Arial"/>
      <family val="2"/>
    </font>
    <font>
      <sz val="10"/>
      <name val="Helv"/>
    </font>
    <font>
      <b/>
      <sz val="10"/>
      <name val="Arial"/>
      <family val="2"/>
    </font>
    <font>
      <b/>
      <sz val="10"/>
      <color indexed="17"/>
      <name val="Arial"/>
      <family val="2"/>
    </font>
    <font>
      <b/>
      <i/>
      <sz val="10"/>
      <color indexed="17"/>
      <name val="Arial"/>
      <family val="2"/>
    </font>
    <font>
      <b/>
      <u/>
      <sz val="10"/>
      <name val="Arial"/>
      <family val="2"/>
    </font>
    <font>
      <sz val="10"/>
      <color indexed="81"/>
      <name val="Tahoma"/>
      <family val="2"/>
    </font>
    <font>
      <b/>
      <sz val="10"/>
      <color indexed="81"/>
      <name val="Tahoma"/>
      <family val="2"/>
    </font>
    <font>
      <vertAlign val="superscript"/>
      <sz val="10"/>
      <color indexed="30"/>
      <name val="Arial"/>
      <family val="2"/>
    </font>
    <font>
      <sz val="10"/>
      <color indexed="30"/>
      <name val="ARIAL"/>
      <family val="2"/>
    </font>
    <font>
      <sz val="10"/>
      <color rgb="FF0000FF"/>
      <name val="Arial"/>
      <family val="2"/>
    </font>
    <font>
      <sz val="10"/>
      <name val="Times New Roman"/>
      <family val="1"/>
    </font>
    <font>
      <sz val="12"/>
      <name val="AGaramond"/>
      <family val="1"/>
    </font>
    <font>
      <u/>
      <sz val="10"/>
      <name val="Arial"/>
      <family val="2"/>
    </font>
    <font>
      <b/>
      <sz val="9"/>
      <color indexed="81"/>
      <name val="Tahoma"/>
      <family val="2"/>
    </font>
    <font>
      <b/>
      <sz val="14"/>
      <name val="Arial"/>
      <family val="2"/>
    </font>
    <font>
      <b/>
      <sz val="12"/>
      <name val="Arial"/>
      <family val="2"/>
    </font>
    <font>
      <sz val="10"/>
      <color rgb="FF0000FF"/>
      <name val="Helvetica-Narrow"/>
      <family val="2"/>
    </font>
    <font>
      <b/>
      <sz val="10"/>
      <color rgb="FF0000FF"/>
      <name val="Arial"/>
      <family val="2"/>
    </font>
    <font>
      <b/>
      <i/>
      <sz val="10"/>
      <color rgb="FF0000FF"/>
      <name val="Arial"/>
      <family val="2"/>
    </font>
    <font>
      <sz val="10"/>
      <color rgb="FF0000FF"/>
      <name val="Helv"/>
    </font>
    <font>
      <sz val="11"/>
      <color rgb="FF0000FF"/>
      <name val="Calibri"/>
      <family val="2"/>
      <scheme val="minor"/>
    </font>
    <font>
      <sz val="11"/>
      <name val="Calibri"/>
      <family val="2"/>
      <scheme val="minor"/>
    </font>
    <font>
      <sz val="10"/>
      <name val="Calibri"/>
      <family val="2"/>
    </font>
    <font>
      <sz val="10"/>
      <name val="Arial"/>
      <family val="2"/>
    </font>
    <font>
      <vertAlign val="superscript"/>
      <sz val="10"/>
      <name val="Helv"/>
      <family val="2"/>
    </font>
    <font>
      <u/>
      <sz val="10"/>
      <color theme="10"/>
      <name val="Helv"/>
    </font>
    <font>
      <sz val="9"/>
      <color indexed="81"/>
      <name val="Tahoma"/>
      <charset val="1"/>
    </font>
    <font>
      <b/>
      <sz val="9"/>
      <color indexed="81"/>
      <name val="Tahoma"/>
      <charset val="1"/>
    </font>
  </fonts>
  <fills count="20">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26"/>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bgColor indexed="64"/>
      </patternFill>
    </fill>
    <fill>
      <patternFill patternType="solid">
        <fgColor rgb="FFBFBFBF"/>
        <bgColor indexed="64"/>
      </patternFill>
    </fill>
    <fill>
      <patternFill patternType="solid">
        <fgColor rgb="FFFFC000"/>
        <bgColor indexed="64"/>
      </patternFill>
    </fill>
    <fill>
      <patternFill patternType="solid">
        <fgColor theme="8"/>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right style="thin">
        <color indexed="8"/>
      </right>
      <top/>
      <bottom style="thin">
        <color indexed="64"/>
      </bottom>
      <diagonal/>
    </border>
    <border>
      <left/>
      <right/>
      <top style="thin">
        <color auto="1"/>
      </top>
      <bottom style="thin">
        <color auto="1"/>
      </bottom>
      <diagonal/>
    </border>
    <border>
      <left/>
      <right/>
      <top/>
      <bottom style="thin">
        <color rgb="FF000000"/>
      </bottom>
      <diagonal/>
    </border>
    <border>
      <left/>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style="thin">
        <color indexed="64"/>
      </left>
      <right/>
      <top style="thin">
        <color indexed="8"/>
      </top>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8"/>
      </right>
      <top style="thin">
        <color indexed="8"/>
      </top>
      <bottom/>
      <diagonal/>
    </border>
    <border>
      <left/>
      <right style="thin">
        <color indexed="64"/>
      </right>
      <top style="thin">
        <color indexed="8"/>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8"/>
      </top>
      <bottom/>
      <diagonal/>
    </border>
    <border>
      <left/>
      <right/>
      <top style="thin">
        <color auto="1"/>
      </top>
      <bottom style="thin">
        <color auto="1"/>
      </bottom>
      <diagonal/>
    </border>
    <border>
      <left style="thin">
        <color indexed="64"/>
      </left>
      <right/>
      <top style="thin">
        <color indexed="8"/>
      </top>
      <bottom style="thin">
        <color indexed="64"/>
      </bottom>
      <diagonal/>
    </border>
    <border>
      <left/>
      <right/>
      <top style="thin">
        <color indexed="8"/>
      </top>
      <bottom style="thin">
        <color indexed="64"/>
      </bottom>
      <diagonal/>
    </border>
  </borders>
  <cellStyleXfs count="10">
    <xf numFmtId="37"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6" fillId="0" borderId="0">
      <alignment horizontal="left" wrapText="1"/>
    </xf>
    <xf numFmtId="43" fontId="25"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37" fontId="39" fillId="0" borderId="0" applyNumberFormat="0" applyFill="0" applyBorder="0" applyAlignment="0" applyProtection="0"/>
  </cellStyleXfs>
  <cellXfs count="517">
    <xf numFmtId="37" fontId="0" fillId="0" borderId="0" xfId="0"/>
    <xf numFmtId="37" fontId="3" fillId="0" borderId="0" xfId="0" applyFont="1" applyAlignment="1">
      <alignment horizontal="centerContinuous"/>
    </xf>
    <xf numFmtId="37" fontId="3" fillId="0" borderId="0" xfId="0" applyFont="1" applyAlignment="1">
      <alignment horizontal="center"/>
    </xf>
    <xf numFmtId="37" fontId="3" fillId="0" borderId="0" xfId="0" applyFont="1"/>
    <xf numFmtId="37" fontId="3" fillId="0" borderId="0" xfId="0" applyFont="1" applyAlignment="1">
      <alignment horizontal="left"/>
    </xf>
    <xf numFmtId="166" fontId="3" fillId="0" borderId="0" xfId="2" applyNumberFormat="1" applyAlignment="1">
      <alignment horizontal="right"/>
    </xf>
    <xf numFmtId="3" fontId="3" fillId="0" borderId="0" xfId="2" applyNumberFormat="1" applyAlignment="1">
      <alignment horizontal="right"/>
    </xf>
    <xf numFmtId="3" fontId="3" fillId="0" borderId="1" xfId="2" applyNumberFormat="1" applyBorder="1" applyAlignment="1">
      <alignment horizontal="right"/>
    </xf>
    <xf numFmtId="37" fontId="3" fillId="0" borderId="1" xfId="0" applyFont="1" applyBorder="1" applyAlignment="1">
      <alignment horizontal="left"/>
    </xf>
    <xf numFmtId="37" fontId="3" fillId="0" borderId="2" xfId="0" applyFont="1" applyBorder="1" applyAlignment="1">
      <alignment horizontal="centerContinuous"/>
    </xf>
    <xf numFmtId="37" fontId="3" fillId="0" borderId="0" xfId="0" applyFont="1" applyAlignment="1">
      <alignment horizontal="right"/>
    </xf>
    <xf numFmtId="37" fontId="3" fillId="0" borderId="3" xfId="0" applyFont="1" applyBorder="1" applyAlignment="1">
      <alignment horizontal="right"/>
    </xf>
    <xf numFmtId="37" fontId="3" fillId="0" borderId="0" xfId="0" applyFont="1" applyAlignment="1">
      <alignment vertical="top"/>
    </xf>
    <xf numFmtId="164" fontId="3" fillId="0" borderId="0" xfId="0" applyNumberFormat="1" applyFont="1" applyAlignment="1">
      <alignment vertical="top"/>
    </xf>
    <xf numFmtId="37" fontId="3" fillId="0" borderId="0" xfId="0" applyFont="1" applyAlignment="1">
      <alignment horizontal="center" vertical="top"/>
    </xf>
    <xf numFmtId="37" fontId="3" fillId="0" borderId="1" xfId="0" applyFont="1" applyBorder="1"/>
    <xf numFmtId="5" fontId="3" fillId="0" borderId="0" xfId="0" applyNumberFormat="1" applyFont="1" applyAlignment="1">
      <alignment horizontal="right"/>
    </xf>
    <xf numFmtId="3" fontId="3" fillId="0" borderId="0" xfId="0" applyNumberFormat="1" applyFont="1" applyAlignment="1">
      <alignment horizontal="right"/>
    </xf>
    <xf numFmtId="37" fontId="3" fillId="0" borderId="1" xfId="0" applyFont="1" applyBorder="1" applyAlignment="1">
      <alignment horizontal="centerContinuous"/>
    </xf>
    <xf numFmtId="37" fontId="3" fillId="0" borderId="3" xfId="0" applyFont="1" applyBorder="1" applyAlignment="1">
      <alignment horizontal="centerContinuous"/>
    </xf>
    <xf numFmtId="37" fontId="8" fillId="0" borderId="0" xfId="0" applyFont="1" applyAlignment="1">
      <alignment horizontal="right"/>
    </xf>
    <xf numFmtId="171" fontId="5" fillId="0" borderId="0" xfId="0" applyNumberFormat="1" applyFont="1" applyAlignment="1">
      <alignment horizontal="right"/>
    </xf>
    <xf numFmtId="37" fontId="3" fillId="0" borderId="7" xfId="0" applyFont="1" applyBorder="1" applyAlignment="1">
      <alignment horizontal="centerContinuous"/>
    </xf>
    <xf numFmtId="37" fontId="3" fillId="0" borderId="10" xfId="0" applyFont="1" applyBorder="1" applyAlignment="1">
      <alignment horizontal="centerContinuous"/>
    </xf>
    <xf numFmtId="37" fontId="3" fillId="0" borderId="11" xfId="0" applyFont="1" applyBorder="1" applyAlignment="1">
      <alignment horizontal="centerContinuous"/>
    </xf>
    <xf numFmtId="3" fontId="3" fillId="0" borderId="3" xfId="2" applyNumberFormat="1" applyBorder="1" applyAlignment="1">
      <alignment horizontal="right"/>
    </xf>
    <xf numFmtId="37" fontId="3" fillId="0" borderId="1" xfId="0" applyFont="1" applyBorder="1" applyAlignment="1">
      <alignment horizontal="right"/>
    </xf>
    <xf numFmtId="166" fontId="3" fillId="0" borderId="0" xfId="0" applyNumberFormat="1" applyFont="1" applyAlignment="1">
      <alignment horizontal="right"/>
    </xf>
    <xf numFmtId="37" fontId="3" fillId="0" borderId="0" xfId="0" quotePrefix="1" applyFont="1" applyAlignment="1">
      <alignment horizontal="right"/>
    </xf>
    <xf numFmtId="166" fontId="3" fillId="0" borderId="3" xfId="0" applyNumberFormat="1" applyFont="1" applyBorder="1" applyAlignment="1">
      <alignment horizontal="right"/>
    </xf>
    <xf numFmtId="166" fontId="3" fillId="0" borderId="0" xfId="0" applyNumberFormat="1" applyFont="1" applyAlignment="1" applyProtection="1">
      <alignment horizontal="right"/>
      <protection locked="0"/>
    </xf>
    <xf numFmtId="3" fontId="3" fillId="0" borderId="0" xfId="0" applyNumberFormat="1" applyFont="1" applyAlignment="1" applyProtection="1">
      <alignment horizontal="right"/>
      <protection locked="0"/>
    </xf>
    <xf numFmtId="3" fontId="3" fillId="0" borderId="3" xfId="0" applyNumberFormat="1" applyFont="1" applyBorder="1" applyAlignment="1">
      <alignment horizontal="right"/>
    </xf>
    <xf numFmtId="37" fontId="3" fillId="0" borderId="0" xfId="0" applyFont="1" applyAlignment="1" applyProtection="1">
      <alignment horizontal="right"/>
      <protection locked="0"/>
    </xf>
    <xf numFmtId="37" fontId="3" fillId="0" borderId="3" xfId="0" applyFont="1" applyBorder="1" applyAlignment="1" applyProtection="1">
      <alignment horizontal="right"/>
      <protection locked="0"/>
    </xf>
    <xf numFmtId="37" fontId="3" fillId="0" borderId="12" xfId="0" applyFont="1" applyBorder="1" applyAlignment="1">
      <alignment horizontal="right"/>
    </xf>
    <xf numFmtId="170" fontId="3" fillId="0" borderId="0" xfId="3" applyNumberFormat="1" applyFont="1" applyAlignment="1">
      <alignment horizontal="right"/>
    </xf>
    <xf numFmtId="37" fontId="3" fillId="0" borderId="12" xfId="0" applyFont="1" applyBorder="1" applyAlignment="1" applyProtection="1">
      <alignment horizontal="right"/>
      <protection locked="0"/>
    </xf>
    <xf numFmtId="3" fontId="3" fillId="0" borderId="0" xfId="3" applyNumberFormat="1" applyFont="1" applyAlignment="1">
      <alignment horizontal="right"/>
    </xf>
    <xf numFmtId="170" fontId="3" fillId="3" borderId="0" xfId="3" applyNumberFormat="1" applyFont="1" applyFill="1" applyAlignment="1">
      <alignment horizontal="right"/>
    </xf>
    <xf numFmtId="169" fontId="3" fillId="0" borderId="0" xfId="1" applyNumberFormat="1" applyFont="1" applyAlignment="1">
      <alignment horizontal="right"/>
    </xf>
    <xf numFmtId="169" fontId="3" fillId="0" borderId="1" xfId="1" applyNumberFormat="1" applyFont="1" applyBorder="1" applyAlignment="1">
      <alignment horizontal="right"/>
    </xf>
    <xf numFmtId="37" fontId="3" fillId="0" borderId="1" xfId="0" applyFont="1" applyBorder="1" applyAlignment="1" applyProtection="1">
      <alignment horizontal="right"/>
      <protection locked="0"/>
    </xf>
    <xf numFmtId="37" fontId="3" fillId="0" borderId="13" xfId="0" applyFont="1" applyBorder="1" applyAlignment="1">
      <alignment horizontal="right"/>
    </xf>
    <xf numFmtId="164" fontId="3" fillId="0" borderId="0" xfId="3" applyNumberFormat="1" applyFont="1" applyAlignment="1">
      <alignment horizontal="right"/>
    </xf>
    <xf numFmtId="37" fontId="4" fillId="0" borderId="0" xfId="0" applyFont="1" applyAlignment="1">
      <alignment horizontal="right"/>
    </xf>
    <xf numFmtId="37" fontId="13" fillId="0" borderId="0" xfId="0" applyFont="1" applyAlignment="1">
      <alignment horizontal="left"/>
    </xf>
    <xf numFmtId="37" fontId="11" fillId="0" borderId="0" xfId="0" applyFont="1"/>
    <xf numFmtId="37" fontId="4" fillId="0" borderId="1" xfId="0" applyFont="1" applyBorder="1"/>
    <xf numFmtId="37" fontId="3" fillId="0" borderId="1" xfId="0" applyFont="1" applyBorder="1" applyAlignment="1">
      <alignment horizontal="center"/>
    </xf>
    <xf numFmtId="37" fontId="4" fillId="0" borderId="0" xfId="0" applyFont="1"/>
    <xf numFmtId="164" fontId="3" fillId="0" borderId="0" xfId="3" applyNumberFormat="1" applyFont="1"/>
    <xf numFmtId="37" fontId="15" fillId="0" borderId="1" xfId="0" applyFont="1" applyBorder="1" applyAlignment="1">
      <alignment horizontal="centerContinuous"/>
    </xf>
    <xf numFmtId="37" fontId="15" fillId="0" borderId="1" xfId="0" applyFont="1" applyBorder="1" applyAlignment="1">
      <alignment horizontal="left"/>
    </xf>
    <xf numFmtId="37" fontId="3" fillId="0" borderId="5" xfId="0" applyFont="1" applyBorder="1" applyAlignment="1">
      <alignment horizontal="centerContinuous"/>
    </xf>
    <xf numFmtId="9" fontId="3" fillId="0" borderId="0" xfId="3" applyFont="1" applyAlignment="1">
      <alignment horizontal="right"/>
    </xf>
    <xf numFmtId="3" fontId="4" fillId="0" borderId="0" xfId="2" applyNumberFormat="1" applyFont="1" applyAlignment="1">
      <alignment horizontal="right"/>
    </xf>
    <xf numFmtId="37" fontId="3" fillId="0" borderId="5" xfId="0" applyFont="1" applyBorder="1" applyAlignment="1">
      <alignment horizontal="center"/>
    </xf>
    <xf numFmtId="37" fontId="3" fillId="0" borderId="16" xfId="0" applyFont="1" applyBorder="1" applyAlignment="1">
      <alignment horizontal="centerContinuous"/>
    </xf>
    <xf numFmtId="167" fontId="17" fillId="0" borderId="0" xfId="0" applyNumberFormat="1" applyFont="1" applyAlignment="1">
      <alignment horizontal="centerContinuous"/>
    </xf>
    <xf numFmtId="167" fontId="16" fillId="0" borderId="0" xfId="0" applyNumberFormat="1" applyFont="1" applyAlignment="1">
      <alignment horizontal="centerContinuous"/>
    </xf>
    <xf numFmtId="169" fontId="3" fillId="3" borderId="0" xfId="1" applyNumberFormat="1" applyFont="1" applyFill="1" applyAlignment="1">
      <alignment horizontal="right"/>
    </xf>
    <xf numFmtId="169" fontId="3" fillId="0" borderId="0" xfId="1" applyNumberFormat="1" applyFont="1" applyAlignment="1" applyProtection="1">
      <alignment horizontal="right"/>
      <protection locked="0"/>
    </xf>
    <xf numFmtId="169" fontId="3" fillId="0" borderId="3" xfId="1" applyNumberFormat="1" applyFont="1" applyBorder="1" applyAlignment="1">
      <alignment horizontal="right"/>
    </xf>
    <xf numFmtId="169" fontId="3" fillId="0" borderId="12" xfId="1" applyNumberFormat="1" applyFont="1" applyBorder="1" applyAlignment="1">
      <alignment horizontal="right"/>
    </xf>
    <xf numFmtId="169" fontId="3" fillId="0" borderId="0" xfId="1" applyNumberFormat="1" applyFont="1"/>
    <xf numFmtId="167" fontId="16" fillId="0" borderId="0" xfId="0" applyNumberFormat="1" applyFont="1"/>
    <xf numFmtId="5" fontId="3" fillId="0" borderId="0" xfId="0" applyNumberFormat="1" applyFont="1" applyAlignment="1">
      <alignment horizontal="center"/>
    </xf>
    <xf numFmtId="37" fontId="3" fillId="0" borderId="5" xfId="0" applyFont="1" applyBorder="1" applyAlignment="1">
      <alignment horizontal="centerContinuous" vertical="top"/>
    </xf>
    <xf numFmtId="37" fontId="3" fillId="0" borderId="2" xfId="0" applyFont="1" applyBorder="1" applyAlignment="1">
      <alignment horizontal="centerContinuous" vertical="top"/>
    </xf>
    <xf numFmtId="168" fontId="3" fillId="0" borderId="0" xfId="0" applyNumberFormat="1" applyFont="1" applyAlignment="1">
      <alignment horizontal="center"/>
    </xf>
    <xf numFmtId="168" fontId="3" fillId="0" borderId="0" xfId="0" applyNumberFormat="1" applyFont="1"/>
    <xf numFmtId="37" fontId="4" fillId="0" borderId="13" xfId="0" applyFont="1" applyBorder="1"/>
    <xf numFmtId="164" fontId="15" fillId="0" borderId="1" xfId="3" applyNumberFormat="1" applyFont="1" applyBorder="1" applyAlignment="1">
      <alignment horizontal="centerContinuous"/>
    </xf>
    <xf numFmtId="3" fontId="3" fillId="0" borderId="9" xfId="2" applyNumberFormat="1" applyBorder="1" applyAlignment="1">
      <alignment horizontal="right"/>
    </xf>
    <xf numFmtId="167" fontId="3" fillId="0" borderId="0" xfId="0" applyNumberFormat="1" applyFont="1"/>
    <xf numFmtId="37" fontId="3" fillId="0" borderId="17" xfId="0" applyFont="1" applyBorder="1" applyAlignment="1">
      <alignment horizontal="centerContinuous" vertical="top"/>
    </xf>
    <xf numFmtId="37" fontId="15" fillId="0" borderId="0" xfId="0" applyFont="1" applyAlignment="1">
      <alignment horizontal="center" wrapText="1"/>
    </xf>
    <xf numFmtId="37" fontId="3" fillId="0" borderId="11" xfId="0" applyFont="1" applyBorder="1" applyAlignment="1">
      <alignment horizontal="centerContinuous" vertical="top"/>
    </xf>
    <xf numFmtId="37" fontId="3" fillId="0" borderId="16" xfId="0" applyFont="1" applyBorder="1" applyAlignment="1">
      <alignment horizontal="centerContinuous" vertical="top"/>
    </xf>
    <xf numFmtId="0" fontId="3" fillId="0" borderId="0" xfId="0" applyNumberFormat="1" applyFont="1" applyAlignment="1">
      <alignment horizontal="left"/>
    </xf>
    <xf numFmtId="166" fontId="3" fillId="0" borderId="12" xfId="0" applyNumberFormat="1" applyFont="1" applyBorder="1" applyAlignment="1">
      <alignment horizontal="right"/>
    </xf>
    <xf numFmtId="9" fontId="3" fillId="0" borderId="12" xfId="3" applyFont="1" applyBorder="1" applyAlignment="1">
      <alignment horizontal="right"/>
    </xf>
    <xf numFmtId="3" fontId="3" fillId="0" borderId="12" xfId="2" applyNumberFormat="1" applyBorder="1" applyAlignment="1">
      <alignment horizontal="right"/>
    </xf>
    <xf numFmtId="0" fontId="3" fillId="0" borderId="1" xfId="0" applyNumberFormat="1" applyFont="1" applyBorder="1" applyAlignment="1">
      <alignment horizontal="left"/>
    </xf>
    <xf numFmtId="3" fontId="3" fillId="0" borderId="13" xfId="2" applyNumberFormat="1" applyBorder="1" applyAlignment="1">
      <alignment horizontal="right"/>
    </xf>
    <xf numFmtId="166" fontId="22" fillId="0" borderId="12" xfId="0" applyNumberFormat="1" applyFont="1" applyBorder="1" applyAlignment="1">
      <alignment horizontal="right"/>
    </xf>
    <xf numFmtId="166" fontId="22" fillId="0" borderId="0" xfId="0" applyNumberFormat="1" applyFont="1" applyAlignment="1">
      <alignment horizontal="right"/>
    </xf>
    <xf numFmtId="3" fontId="22" fillId="0" borderId="12" xfId="2" applyNumberFormat="1" applyFont="1" applyBorder="1" applyAlignment="1">
      <alignment horizontal="right"/>
    </xf>
    <xf numFmtId="3" fontId="22" fillId="0" borderId="0" xfId="2" applyNumberFormat="1" applyFont="1" applyAlignment="1">
      <alignment horizontal="right"/>
    </xf>
    <xf numFmtId="9" fontId="22" fillId="0" borderId="12" xfId="3" applyFont="1" applyBorder="1" applyAlignment="1">
      <alignment horizontal="right"/>
    </xf>
    <xf numFmtId="9" fontId="22" fillId="0" borderId="0" xfId="3" applyFont="1" applyAlignment="1">
      <alignment horizontal="right"/>
    </xf>
    <xf numFmtId="3" fontId="22" fillId="0" borderId="13" xfId="2" applyNumberFormat="1" applyFont="1" applyBorder="1" applyAlignment="1">
      <alignment horizontal="right"/>
    </xf>
    <xf numFmtId="3" fontId="22" fillId="0" borderId="1" xfId="2" applyNumberFormat="1" applyFont="1" applyBorder="1" applyAlignment="1">
      <alignment horizontal="right"/>
    </xf>
    <xf numFmtId="166" fontId="22" fillId="4" borderId="12" xfId="0" applyNumberFormat="1" applyFont="1" applyFill="1" applyBorder="1" applyAlignment="1">
      <alignment horizontal="right"/>
    </xf>
    <xf numFmtId="166" fontId="22" fillId="4" borderId="0" xfId="0" applyNumberFormat="1" applyFont="1" applyFill="1" applyAlignment="1">
      <alignment horizontal="right"/>
    </xf>
    <xf numFmtId="3" fontId="22" fillId="4" borderId="12" xfId="2" applyNumberFormat="1" applyFont="1" applyFill="1" applyBorder="1" applyAlignment="1">
      <alignment horizontal="right"/>
    </xf>
    <xf numFmtId="3" fontId="22" fillId="4" borderId="0" xfId="2" applyNumberFormat="1" applyFont="1" applyFill="1" applyAlignment="1">
      <alignment horizontal="right"/>
    </xf>
    <xf numFmtId="9" fontId="22" fillId="4" borderId="12" xfId="3" applyFont="1" applyFill="1" applyBorder="1" applyAlignment="1">
      <alignment horizontal="right"/>
    </xf>
    <xf numFmtId="9" fontId="22" fillId="4" borderId="0" xfId="3" applyFont="1" applyFill="1" applyAlignment="1">
      <alignment horizontal="right"/>
    </xf>
    <xf numFmtId="3" fontId="22" fillId="4" borderId="13" xfId="2" applyNumberFormat="1" applyFont="1" applyFill="1" applyBorder="1" applyAlignment="1">
      <alignment horizontal="right"/>
    </xf>
    <xf numFmtId="3" fontId="22" fillId="4" borderId="1" xfId="2" applyNumberFormat="1" applyFont="1" applyFill="1" applyBorder="1" applyAlignment="1">
      <alignment horizontal="right"/>
    </xf>
    <xf numFmtId="3" fontId="3" fillId="0" borderId="0" xfId="0" applyNumberFormat="1" applyFont="1"/>
    <xf numFmtId="3" fontId="3" fillId="0" borderId="0" xfId="0" applyNumberFormat="1" applyFont="1" applyAlignment="1">
      <alignment horizontal="left"/>
    </xf>
    <xf numFmtId="3" fontId="3" fillId="0" borderId="1" xfId="0" applyNumberFormat="1" applyFont="1" applyBorder="1"/>
    <xf numFmtId="3" fontId="3" fillId="0" borderId="2" xfId="0" applyNumberFormat="1" applyFont="1" applyBorder="1"/>
    <xf numFmtId="169" fontId="23" fillId="5" borderId="0" xfId="1" applyNumberFormat="1" applyFont="1" applyFill="1" applyAlignment="1">
      <alignment horizontal="right"/>
    </xf>
    <xf numFmtId="169" fontId="23" fillId="5" borderId="12" xfId="1" applyNumberFormat="1" applyFont="1" applyFill="1" applyBorder="1" applyAlignment="1">
      <alignment horizontal="right"/>
    </xf>
    <xf numFmtId="172" fontId="23" fillId="5" borderId="0" xfId="1" applyNumberFormat="1" applyFont="1" applyFill="1" applyAlignment="1">
      <alignment horizontal="right"/>
    </xf>
    <xf numFmtId="172" fontId="23" fillId="5" borderId="12" xfId="1" applyNumberFormat="1" applyFont="1" applyFill="1" applyBorder="1" applyAlignment="1">
      <alignment horizontal="right"/>
    </xf>
    <xf numFmtId="169" fontId="23" fillId="5" borderId="0" xfId="1" applyNumberFormat="1" applyFont="1" applyFill="1"/>
    <xf numFmtId="169" fontId="23" fillId="5" borderId="12" xfId="1" applyNumberFormat="1" applyFont="1" applyFill="1" applyBorder="1"/>
    <xf numFmtId="172" fontId="23" fillId="5" borderId="0" xfId="1" applyNumberFormat="1" applyFont="1" applyFill="1" applyAlignment="1" applyProtection="1">
      <alignment horizontal="right"/>
      <protection locked="0"/>
    </xf>
    <xf numFmtId="169" fontId="23" fillId="5" borderId="0" xfId="1" applyNumberFormat="1" applyFont="1" applyFill="1" applyProtection="1">
      <protection locked="0"/>
    </xf>
    <xf numFmtId="169" fontId="23" fillId="5" borderId="12" xfId="1" applyNumberFormat="1" applyFont="1" applyFill="1" applyBorder="1" applyProtection="1">
      <protection locked="0"/>
    </xf>
    <xf numFmtId="169" fontId="23" fillId="5" borderId="0" xfId="1" applyNumberFormat="1" applyFont="1" applyFill="1" applyAlignment="1" applyProtection="1">
      <alignment horizontal="right"/>
      <protection locked="0"/>
    </xf>
    <xf numFmtId="3" fontId="3" fillId="0" borderId="1" xfId="0" applyNumberFormat="1" applyFont="1" applyBorder="1" applyAlignment="1">
      <alignment horizontal="right"/>
    </xf>
    <xf numFmtId="37" fontId="3" fillId="0" borderId="13" xfId="0" applyFont="1" applyBorder="1" applyAlignment="1" applyProtection="1">
      <alignment horizontal="right"/>
      <protection locked="0"/>
    </xf>
    <xf numFmtId="3" fontId="3" fillId="0" borderId="12" xfId="0" applyNumberFormat="1" applyFont="1" applyBorder="1"/>
    <xf numFmtId="3" fontId="3" fillId="0" borderId="12" xfId="0" applyNumberFormat="1" applyFont="1" applyBorder="1" applyAlignment="1">
      <alignment horizontal="left"/>
    </xf>
    <xf numFmtId="3" fontId="3" fillId="0" borderId="13" xfId="0" applyNumberFormat="1" applyFont="1" applyBorder="1"/>
    <xf numFmtId="3" fontId="3" fillId="0" borderId="11" xfId="0" applyNumberFormat="1" applyFont="1" applyBorder="1"/>
    <xf numFmtId="3" fontId="3" fillId="0" borderId="10" xfId="2" applyNumberFormat="1" applyBorder="1" applyAlignment="1">
      <alignment horizontal="right"/>
    </xf>
    <xf numFmtId="3" fontId="3" fillId="0" borderId="2" xfId="2" applyNumberFormat="1" applyBorder="1" applyAlignment="1">
      <alignment horizontal="right"/>
    </xf>
    <xf numFmtId="37" fontId="4" fillId="0" borderId="12" xfId="0" applyFont="1" applyBorder="1"/>
    <xf numFmtId="164" fontId="15" fillId="0" borderId="1" xfId="3" applyNumberFormat="1" applyFont="1" applyBorder="1" applyAlignment="1">
      <alignment horizontal="right"/>
    </xf>
    <xf numFmtId="167" fontId="16" fillId="0" borderId="0" xfId="0" applyNumberFormat="1" applyFont="1" applyAlignment="1">
      <alignment horizontal="right"/>
    </xf>
    <xf numFmtId="37" fontId="3" fillId="0" borderId="5" xfId="0" applyFont="1" applyBorder="1" applyAlignment="1">
      <alignment horizontal="right"/>
    </xf>
    <xf numFmtId="164" fontId="3" fillId="0" borderId="0" xfId="0" applyNumberFormat="1" applyFont="1"/>
    <xf numFmtId="164" fontId="3" fillId="0" borderId="0" xfId="3" applyNumberFormat="1" applyFont="1" applyAlignment="1">
      <alignment horizontal="center"/>
    </xf>
    <xf numFmtId="169" fontId="3" fillId="0" borderId="0" xfId="0" applyNumberFormat="1" applyFont="1"/>
    <xf numFmtId="3" fontId="3" fillId="0" borderId="2" xfId="0" applyNumberFormat="1" applyFont="1" applyBorder="1" applyAlignment="1">
      <alignment horizontal="right"/>
    </xf>
    <xf numFmtId="37" fontId="3" fillId="0" borderId="2" xfId="0" applyFont="1" applyBorder="1" applyAlignment="1">
      <alignment horizontal="right"/>
    </xf>
    <xf numFmtId="165" fontId="3" fillId="0" borderId="0" xfId="0" applyNumberFormat="1" applyFont="1" applyAlignment="1">
      <alignment vertical="top"/>
    </xf>
    <xf numFmtId="167" fontId="3" fillId="0" borderId="0" xfId="0" applyNumberFormat="1" applyFont="1" applyAlignment="1">
      <alignment vertical="top"/>
    </xf>
    <xf numFmtId="3" fontId="3" fillId="6" borderId="0" xfId="0" applyNumberFormat="1" applyFont="1" applyFill="1"/>
    <xf numFmtId="3" fontId="3" fillId="6" borderId="1" xfId="0" applyNumberFormat="1" applyFont="1" applyFill="1" applyBorder="1"/>
    <xf numFmtId="3" fontId="3" fillId="6" borderId="2" xfId="0" applyNumberFormat="1" applyFont="1" applyFill="1" applyBorder="1"/>
    <xf numFmtId="37" fontId="24" fillId="0" borderId="0" xfId="0" applyFont="1" applyAlignment="1">
      <alignment horizontal="centerContinuous"/>
    </xf>
    <xf numFmtId="37" fontId="0" fillId="0" borderId="0" xfId="0" applyAlignment="1">
      <alignment vertical="top"/>
    </xf>
    <xf numFmtId="3" fontId="3" fillId="6" borderId="0" xfId="0" applyNumberFormat="1" applyFont="1" applyFill="1" applyAlignment="1">
      <alignment horizontal="right"/>
    </xf>
    <xf numFmtId="3" fontId="3" fillId="6" borderId="1" xfId="0" applyNumberFormat="1" applyFont="1" applyFill="1" applyBorder="1" applyAlignment="1">
      <alignment horizontal="right"/>
    </xf>
    <xf numFmtId="3" fontId="3" fillId="6" borderId="2" xfId="0" applyNumberFormat="1" applyFont="1" applyFill="1" applyBorder="1" applyAlignment="1">
      <alignment horizontal="right"/>
    </xf>
    <xf numFmtId="37" fontId="24" fillId="0" borderId="0" xfId="0" applyFont="1" applyAlignment="1">
      <alignment horizontal="right"/>
    </xf>
    <xf numFmtId="3" fontId="3" fillId="6" borderId="12" xfId="0" applyNumberFormat="1" applyFont="1" applyFill="1" applyBorder="1"/>
    <xf numFmtId="3" fontId="3" fillId="6" borderId="13" xfId="0" applyNumberFormat="1" applyFont="1" applyFill="1" applyBorder="1"/>
    <xf numFmtId="0" fontId="4" fillId="0" borderId="0" xfId="3" applyNumberFormat="1" applyFont="1" applyAlignment="1">
      <alignment horizontal="right"/>
    </xf>
    <xf numFmtId="171" fontId="4" fillId="0" borderId="0" xfId="3" applyNumberFormat="1" applyFont="1" applyAlignment="1">
      <alignment horizontal="right"/>
    </xf>
    <xf numFmtId="168" fontId="3" fillId="0" borderId="13" xfId="0" applyNumberFormat="1" applyFont="1" applyBorder="1"/>
    <xf numFmtId="168" fontId="3" fillId="0" borderId="12" xfId="0" applyNumberFormat="1" applyFont="1" applyBorder="1"/>
    <xf numFmtId="168" fontId="3" fillId="6" borderId="12" xfId="0" applyNumberFormat="1" applyFont="1" applyFill="1" applyBorder="1"/>
    <xf numFmtId="168" fontId="3" fillId="6" borderId="13" xfId="0" applyNumberFormat="1" applyFont="1" applyFill="1" applyBorder="1"/>
    <xf numFmtId="37" fontId="15" fillId="0" borderId="1" xfId="0" applyFont="1" applyBorder="1" applyAlignment="1">
      <alignment horizontal="right"/>
    </xf>
    <xf numFmtId="168" fontId="3" fillId="0" borderId="1" xfId="0" applyNumberFormat="1" applyFont="1" applyBorder="1"/>
    <xf numFmtId="168" fontId="3" fillId="6" borderId="0" xfId="0" applyNumberFormat="1" applyFont="1" applyFill="1"/>
    <xf numFmtId="168" fontId="3" fillId="6" borderId="1" xfId="0" applyNumberFormat="1" applyFont="1" applyFill="1" applyBorder="1"/>
    <xf numFmtId="172" fontId="23" fillId="0" borderId="0" xfId="1" applyNumberFormat="1" applyFont="1" applyAlignment="1">
      <alignment horizontal="right"/>
    </xf>
    <xf numFmtId="172" fontId="23" fillId="0" borderId="3" xfId="1" applyNumberFormat="1" applyFont="1" applyBorder="1" applyAlignment="1">
      <alignment horizontal="right"/>
    </xf>
    <xf numFmtId="172" fontId="23" fillId="0" borderId="0" xfId="1" applyNumberFormat="1" applyFont="1" applyAlignment="1" applyProtection="1">
      <alignment horizontal="right"/>
      <protection locked="0"/>
    </xf>
    <xf numFmtId="3" fontId="3" fillId="6" borderId="11" xfId="0" applyNumberFormat="1" applyFont="1" applyFill="1" applyBorder="1" applyAlignment="1">
      <alignment horizontal="right"/>
    </xf>
    <xf numFmtId="168" fontId="3" fillId="6" borderId="2" xfId="0" applyNumberFormat="1" applyFont="1" applyFill="1" applyBorder="1" applyAlignment="1">
      <alignment horizontal="right"/>
    </xf>
    <xf numFmtId="168" fontId="3" fillId="6" borderId="11" xfId="0" applyNumberFormat="1" applyFont="1" applyFill="1" applyBorder="1" applyAlignment="1">
      <alignment horizontal="right"/>
    </xf>
    <xf numFmtId="37" fontId="15" fillId="0" borderId="0" xfId="0" applyFont="1" applyAlignment="1">
      <alignment horizontal="left"/>
    </xf>
    <xf numFmtId="171" fontId="3" fillId="0" borderId="0" xfId="0" applyNumberFormat="1" applyFont="1" applyAlignment="1">
      <alignment horizontal="right"/>
    </xf>
    <xf numFmtId="171" fontId="3" fillId="0" borderId="12" xfId="0" applyNumberFormat="1" applyFont="1" applyBorder="1" applyAlignment="1">
      <alignment horizontal="right"/>
    </xf>
    <xf numFmtId="37" fontId="3" fillId="0" borderId="12" xfId="0" applyFont="1" applyBorder="1" applyAlignment="1">
      <alignment horizontal="centerContinuous"/>
    </xf>
    <xf numFmtId="3" fontId="3" fillId="6" borderId="12" xfId="0" applyNumberFormat="1" applyFont="1" applyFill="1" applyBorder="1" applyAlignment="1">
      <alignment horizontal="right"/>
    </xf>
    <xf numFmtId="168" fontId="3" fillId="0" borderId="0" xfId="0" applyNumberFormat="1" applyFont="1" applyAlignment="1">
      <alignment horizontal="right"/>
    </xf>
    <xf numFmtId="165" fontId="3" fillId="0" borderId="0" xfId="0" applyNumberFormat="1" applyFont="1"/>
    <xf numFmtId="37" fontId="3" fillId="0" borderId="12" xfId="0" applyFont="1" applyBorder="1" applyAlignment="1">
      <alignment horizontal="center" vertical="top"/>
    </xf>
    <xf numFmtId="171" fontId="4" fillId="0" borderId="12" xfId="3" applyNumberFormat="1" applyFont="1" applyBorder="1" applyAlignment="1">
      <alignment horizontal="right"/>
    </xf>
    <xf numFmtId="3" fontId="3" fillId="0" borderId="0" xfId="5" applyNumberFormat="1" applyFont="1" applyAlignment="1">
      <alignment horizontal="right" vertical="center"/>
    </xf>
    <xf numFmtId="3" fontId="3" fillId="0" borderId="0" xfId="5" applyNumberFormat="1" applyFont="1" applyAlignment="1">
      <alignment horizontal="right"/>
    </xf>
    <xf numFmtId="3" fontId="3" fillId="0" borderId="9" xfId="5" applyNumberFormat="1" applyFont="1" applyBorder="1" applyAlignment="1">
      <alignment horizontal="right" vertical="center"/>
    </xf>
    <xf numFmtId="3" fontId="3" fillId="0" borderId="6" xfId="5" applyNumberFormat="1" applyFont="1" applyBorder="1" applyAlignment="1">
      <alignment horizontal="right"/>
    </xf>
    <xf numFmtId="3" fontId="3" fillId="0" borderId="9" xfId="5" applyNumberFormat="1" applyFont="1" applyBorder="1" applyAlignment="1">
      <alignment horizontal="right"/>
    </xf>
    <xf numFmtId="3" fontId="3" fillId="0" borderId="1" xfId="5" applyNumberFormat="1" applyFont="1" applyBorder="1" applyAlignment="1">
      <alignment horizontal="right"/>
    </xf>
    <xf numFmtId="3" fontId="3" fillId="0" borderId="12" xfId="0" applyNumberFormat="1" applyFont="1" applyBorder="1" applyAlignment="1">
      <alignment horizontal="right"/>
    </xf>
    <xf numFmtId="172" fontId="23" fillId="0" borderId="12" xfId="1" applyNumberFormat="1" applyFont="1" applyBorder="1" applyAlignment="1">
      <alignment horizontal="right"/>
    </xf>
    <xf numFmtId="3" fontId="3" fillId="0" borderId="0" xfId="5" applyNumberFormat="1" applyFont="1" applyAlignment="1">
      <alignment horizontal="right" vertical="top"/>
    </xf>
    <xf numFmtId="3" fontId="3" fillId="0" borderId="6" xfId="2" applyNumberFormat="1" applyBorder="1" applyAlignment="1">
      <alignment horizontal="right"/>
    </xf>
    <xf numFmtId="0" fontId="3" fillId="0" borderId="0" xfId="0" applyNumberFormat="1" applyFont="1" applyAlignment="1">
      <alignment horizontal="centerContinuous"/>
    </xf>
    <xf numFmtId="0" fontId="3" fillId="0" borderId="1" xfId="0" applyNumberFormat="1" applyFont="1" applyBorder="1" applyAlignment="1">
      <alignment horizontal="centerContinuous"/>
    </xf>
    <xf numFmtId="0" fontId="3" fillId="0" borderId="0" xfId="0" applyNumberFormat="1" applyFont="1" applyAlignment="1">
      <alignment horizontal="right"/>
    </xf>
    <xf numFmtId="0" fontId="3" fillId="0" borderId="0" xfId="0" applyNumberFormat="1" applyFont="1"/>
    <xf numFmtId="0" fontId="3" fillId="0" borderId="11" xfId="0" applyNumberFormat="1" applyFont="1" applyBorder="1" applyAlignment="1">
      <alignment horizontal="centerContinuous"/>
    </xf>
    <xf numFmtId="0" fontId="22" fillId="0" borderId="11" xfId="0" applyNumberFormat="1" applyFont="1" applyBorder="1" applyAlignment="1">
      <alignment horizontal="centerContinuous"/>
    </xf>
    <xf numFmtId="0" fontId="22" fillId="4" borderId="11" xfId="0" applyNumberFormat="1" applyFont="1" applyFill="1" applyBorder="1" applyAlignment="1">
      <alignment horizontal="centerContinuous"/>
    </xf>
    <xf numFmtId="0" fontId="3" fillId="0" borderId="12" xfId="0" applyNumberFormat="1" applyFont="1" applyBorder="1" applyAlignment="1">
      <alignment horizontal="centerContinuous"/>
    </xf>
    <xf numFmtId="0" fontId="3" fillId="0" borderId="16" xfId="0" applyNumberFormat="1" applyFont="1" applyBorder="1"/>
    <xf numFmtId="0" fontId="3" fillId="0" borderId="12" xfId="0" applyNumberFormat="1" applyFont="1" applyBorder="1"/>
    <xf numFmtId="0" fontId="3" fillId="0" borderId="19" xfId="0" applyNumberFormat="1" applyFont="1" applyBorder="1"/>
    <xf numFmtId="0" fontId="22" fillId="0" borderId="16" xfId="0" applyNumberFormat="1" applyFont="1" applyBorder="1"/>
    <xf numFmtId="0" fontId="22" fillId="0" borderId="12" xfId="0" applyNumberFormat="1" applyFont="1" applyBorder="1"/>
    <xf numFmtId="0" fontId="22" fillId="0" borderId="19" xfId="0" applyNumberFormat="1" applyFont="1" applyBorder="1"/>
    <xf numFmtId="0" fontId="22" fillId="0" borderId="18" xfId="0" applyNumberFormat="1" applyFont="1" applyBorder="1"/>
    <xf numFmtId="0" fontId="22" fillId="4" borderId="16" xfId="0" applyNumberFormat="1" applyFont="1" applyFill="1" applyBorder="1"/>
    <xf numFmtId="0" fontId="22" fillId="4" borderId="12" xfId="0" applyNumberFormat="1" applyFont="1" applyFill="1" applyBorder="1"/>
    <xf numFmtId="0" fontId="22" fillId="4" borderId="19" xfId="0" applyNumberFormat="1" applyFont="1" applyFill="1" applyBorder="1"/>
    <xf numFmtId="0" fontId="3" fillId="0" borderId="9" xfId="0" applyNumberFormat="1" applyFont="1" applyBorder="1" applyAlignment="1">
      <alignment horizontal="right"/>
    </xf>
    <xf numFmtId="0" fontId="10" fillId="0" borderId="0" xfId="0" applyNumberFormat="1" applyFont="1"/>
    <xf numFmtId="0" fontId="3" fillId="0" borderId="5" xfId="0" applyNumberFormat="1" applyFont="1" applyBorder="1"/>
    <xf numFmtId="0" fontId="22" fillId="4" borderId="5" xfId="0" applyNumberFormat="1" applyFont="1" applyFill="1" applyBorder="1"/>
    <xf numFmtId="37" fontId="3" fillId="0" borderId="0" xfId="0" applyFont="1" applyAlignment="1">
      <alignment horizontal="right" vertical="top"/>
    </xf>
    <xf numFmtId="0" fontId="23" fillId="0" borderId="0" xfId="0" applyNumberFormat="1" applyFont="1"/>
    <xf numFmtId="37" fontId="28" fillId="0" borderId="0" xfId="0" applyFont="1" applyAlignment="1">
      <alignment horizontal="centerContinuous" vertical="center"/>
    </xf>
    <xf numFmtId="169" fontId="23" fillId="0" borderId="0" xfId="1" applyNumberFormat="1" applyFont="1"/>
    <xf numFmtId="3" fontId="30" fillId="5" borderId="0" xfId="6" applyNumberFormat="1" applyFont="1" applyFill="1"/>
    <xf numFmtId="3" fontId="31" fillId="5" borderId="0" xfId="0" applyNumberFormat="1" applyFont="1" applyFill="1" applyAlignment="1">
      <alignment horizontal="left"/>
    </xf>
    <xf numFmtId="169" fontId="31" fillId="5" borderId="0" xfId="1" applyNumberFormat="1" applyFont="1" applyFill="1" applyAlignment="1">
      <alignment horizontal="centerContinuous"/>
    </xf>
    <xf numFmtId="3" fontId="23" fillId="5" borderId="0" xfId="0" applyNumberFormat="1" applyFont="1" applyFill="1"/>
    <xf numFmtId="3" fontId="23" fillId="0" borderId="0" xfId="0" applyNumberFormat="1" applyFont="1"/>
    <xf numFmtId="37" fontId="23" fillId="5" borderId="1" xfId="0" applyFont="1" applyFill="1" applyBorder="1"/>
    <xf numFmtId="169" fontId="23" fillId="5" borderId="1" xfId="1" applyNumberFormat="1" applyFont="1" applyFill="1" applyBorder="1"/>
    <xf numFmtId="3" fontId="23" fillId="5" borderId="1" xfId="0" applyNumberFormat="1" applyFont="1" applyFill="1" applyBorder="1"/>
    <xf numFmtId="37" fontId="23" fillId="5" borderId="1" xfId="0" applyFont="1" applyFill="1" applyBorder="1" applyAlignment="1">
      <alignment horizontal="left"/>
    </xf>
    <xf numFmtId="169" fontId="23" fillId="5" borderId="1" xfId="1" applyNumberFormat="1" applyFont="1" applyFill="1" applyBorder="1" applyAlignment="1">
      <alignment horizontal="center"/>
    </xf>
    <xf numFmtId="169" fontId="23" fillId="5" borderId="13" xfId="1" applyNumberFormat="1" applyFont="1" applyFill="1" applyBorder="1" applyAlignment="1">
      <alignment horizontal="center"/>
    </xf>
    <xf numFmtId="37" fontId="23" fillId="5" borderId="0" xfId="0" applyFont="1" applyFill="1"/>
    <xf numFmtId="169" fontId="23" fillId="5" borderId="1" xfId="1" applyNumberFormat="1" applyFont="1" applyFill="1" applyBorder="1" applyAlignment="1">
      <alignment horizontal="right"/>
    </xf>
    <xf numFmtId="169" fontId="23" fillId="5" borderId="13" xfId="1" applyNumberFormat="1" applyFont="1" applyFill="1" applyBorder="1"/>
    <xf numFmtId="37" fontId="23" fillId="5" borderId="0" xfId="0" applyFont="1" applyFill="1" applyAlignment="1">
      <alignment horizontal="left"/>
    </xf>
    <xf numFmtId="0" fontId="23" fillId="5" borderId="0" xfId="0" applyNumberFormat="1" applyFont="1" applyFill="1"/>
    <xf numFmtId="3" fontId="23" fillId="0" borderId="0" xfId="0" applyNumberFormat="1" applyFont="1" applyAlignment="1">
      <alignment horizontal="left" vertical="top"/>
    </xf>
    <xf numFmtId="0" fontId="23" fillId="0" borderId="0" xfId="0" applyNumberFormat="1" applyFont="1" applyAlignment="1">
      <alignment horizontal="left" vertical="top"/>
    </xf>
    <xf numFmtId="0" fontId="23" fillId="0" borderId="0" xfId="0" applyNumberFormat="1" applyFont="1" applyAlignment="1">
      <alignment vertical="top"/>
    </xf>
    <xf numFmtId="3" fontId="23" fillId="0" borderId="12" xfId="0" applyNumberFormat="1" applyFont="1" applyBorder="1"/>
    <xf numFmtId="0" fontId="30" fillId="0" borderId="0" xfId="6" applyFont="1"/>
    <xf numFmtId="0" fontId="30" fillId="5" borderId="1" xfId="6" applyFont="1" applyFill="1" applyBorder="1"/>
    <xf numFmtId="0" fontId="23" fillId="5" borderId="1" xfId="0" applyNumberFormat="1" applyFont="1" applyFill="1" applyBorder="1"/>
    <xf numFmtId="0" fontId="33" fillId="0" borderId="0" xfId="0" applyNumberFormat="1" applyFont="1"/>
    <xf numFmtId="0" fontId="30" fillId="5" borderId="0" xfId="6" applyFont="1" applyFill="1"/>
    <xf numFmtId="169" fontId="30" fillId="5" borderId="0" xfId="1" applyNumberFormat="1" applyFont="1" applyFill="1"/>
    <xf numFmtId="0" fontId="23" fillId="5" borderId="1" xfId="1" applyNumberFormat="1" applyFont="1" applyFill="1" applyBorder="1"/>
    <xf numFmtId="0" fontId="23" fillId="5" borderId="11" xfId="1" applyNumberFormat="1" applyFont="1" applyFill="1" applyBorder="1"/>
    <xf numFmtId="3" fontId="23" fillId="5" borderId="12" xfId="0" applyNumberFormat="1" applyFont="1" applyFill="1" applyBorder="1"/>
    <xf numFmtId="3" fontId="3" fillId="0" borderId="1" xfId="5" applyNumberFormat="1" applyFont="1" applyBorder="1" applyAlignment="1">
      <alignment horizontal="right" vertical="center"/>
    </xf>
    <xf numFmtId="171" fontId="3" fillId="0" borderId="0" xfId="3" applyNumberFormat="1" applyFont="1" applyAlignment="1">
      <alignment horizontal="right"/>
    </xf>
    <xf numFmtId="169" fontId="35" fillId="0" borderId="0" xfId="8" applyNumberFormat="1" applyFont="1"/>
    <xf numFmtId="169" fontId="35" fillId="0" borderId="1" xfId="8" applyNumberFormat="1" applyFont="1" applyBorder="1"/>
    <xf numFmtId="169" fontId="34" fillId="0" borderId="0" xfId="8" applyNumberFormat="1" applyFont="1"/>
    <xf numFmtId="168" fontId="3" fillId="0" borderId="21" xfId="0" applyNumberFormat="1" applyFont="1" applyBorder="1"/>
    <xf numFmtId="37" fontId="3" fillId="7" borderId="0" xfId="0" applyFont="1" applyFill="1" applyAlignment="1">
      <alignment horizontal="right"/>
    </xf>
    <xf numFmtId="166" fontId="3" fillId="7" borderId="0" xfId="0" applyNumberFormat="1" applyFont="1" applyFill="1" applyAlignment="1">
      <alignment horizontal="right"/>
    </xf>
    <xf numFmtId="3" fontId="3" fillId="7" borderId="0" xfId="5" applyNumberFormat="1" applyFont="1" applyFill="1" applyAlignment="1">
      <alignment horizontal="right" vertical="center"/>
    </xf>
    <xf numFmtId="172" fontId="23" fillId="7" borderId="0" xfId="1" applyNumberFormat="1" applyFont="1" applyFill="1" applyAlignment="1">
      <alignment horizontal="right"/>
    </xf>
    <xf numFmtId="3" fontId="3" fillId="7" borderId="0" xfId="5" applyNumberFormat="1" applyFont="1" applyFill="1" applyAlignment="1">
      <alignment horizontal="right"/>
    </xf>
    <xf numFmtId="3" fontId="3" fillId="7" borderId="1" xfId="2" applyNumberFormat="1" applyFill="1" applyBorder="1" applyAlignment="1">
      <alignment horizontal="right"/>
    </xf>
    <xf numFmtId="3" fontId="3" fillId="7" borderId="0" xfId="0" applyNumberFormat="1" applyFont="1" applyFill="1"/>
    <xf numFmtId="3" fontId="3" fillId="7" borderId="0" xfId="0" applyNumberFormat="1" applyFont="1" applyFill="1" applyAlignment="1">
      <alignment horizontal="right"/>
    </xf>
    <xf numFmtId="3" fontId="3" fillId="7" borderId="1" xfId="0" applyNumberFormat="1" applyFont="1" applyFill="1" applyBorder="1" applyAlignment="1">
      <alignment horizontal="right"/>
    </xf>
    <xf numFmtId="3" fontId="3" fillId="7" borderId="1" xfId="0" applyNumberFormat="1" applyFont="1" applyFill="1" applyBorder="1"/>
    <xf numFmtId="3" fontId="3" fillId="7" borderId="0" xfId="2" applyNumberFormat="1" applyFill="1" applyAlignment="1">
      <alignment horizontal="right"/>
    </xf>
    <xf numFmtId="3" fontId="3" fillId="8" borderId="0" xfId="0" applyNumberFormat="1" applyFont="1" applyFill="1"/>
    <xf numFmtId="37" fontId="3" fillId="8" borderId="0" xfId="0" applyFont="1" applyFill="1" applyAlignment="1">
      <alignment horizontal="left"/>
    </xf>
    <xf numFmtId="169" fontId="35" fillId="8" borderId="0" xfId="8" applyNumberFormat="1" applyFont="1" applyFill="1"/>
    <xf numFmtId="3" fontId="3" fillId="8" borderId="0" xfId="0" applyNumberFormat="1" applyFont="1" applyFill="1" applyAlignment="1">
      <alignment horizontal="right"/>
    </xf>
    <xf numFmtId="164" fontId="3" fillId="0" borderId="1" xfId="3" applyNumberFormat="1" applyFont="1" applyBorder="1" applyAlignment="1">
      <alignment horizontal="centerContinuous"/>
    </xf>
    <xf numFmtId="0" fontId="23" fillId="5" borderId="10" xfId="1" applyNumberFormat="1" applyFont="1" applyFill="1" applyBorder="1"/>
    <xf numFmtId="169" fontId="23" fillId="5" borderId="9" xfId="1" applyNumberFormat="1" applyFont="1" applyFill="1" applyBorder="1" applyAlignment="1">
      <alignment horizontal="center"/>
    </xf>
    <xf numFmtId="169" fontId="23" fillId="5" borderId="6" xfId="1" applyNumberFormat="1" applyFont="1" applyFill="1" applyBorder="1" applyAlignment="1">
      <alignment horizontal="right"/>
    </xf>
    <xf numFmtId="172" fontId="23" fillId="5" borderId="6" xfId="1" applyNumberFormat="1" applyFont="1" applyFill="1" applyBorder="1" applyAlignment="1">
      <alignment horizontal="right"/>
    </xf>
    <xf numFmtId="169" fontId="23" fillId="5" borderId="6" xfId="1" applyNumberFormat="1" applyFont="1" applyFill="1" applyBorder="1"/>
    <xf numFmtId="169" fontId="23" fillId="5" borderId="9" xfId="1" applyNumberFormat="1" applyFont="1" applyFill="1" applyBorder="1"/>
    <xf numFmtId="3" fontId="23" fillId="5" borderId="6" xfId="0" applyNumberFormat="1" applyFont="1" applyFill="1" applyBorder="1"/>
    <xf numFmtId="169" fontId="23" fillId="5" borderId="10" xfId="1" applyNumberFormat="1" applyFont="1" applyFill="1" applyBorder="1" applyAlignment="1">
      <alignment horizontal="center"/>
    </xf>
    <xf numFmtId="0" fontId="22" fillId="0" borderId="5" xfId="0" applyNumberFormat="1" applyFont="1" applyBorder="1"/>
    <xf numFmtId="37" fontId="8" fillId="0" borderId="0" xfId="0" applyFont="1" applyAlignment="1">
      <alignment horizontal="right" vertical="top"/>
    </xf>
    <xf numFmtId="0" fontId="23" fillId="5" borderId="10" xfId="0" applyNumberFormat="1" applyFont="1" applyFill="1" applyBorder="1"/>
    <xf numFmtId="37" fontId="3" fillId="8" borderId="0" xfId="0" applyFont="1" applyFill="1" applyAlignment="1">
      <alignment horizontal="right"/>
    </xf>
    <xf numFmtId="3" fontId="3" fillId="9" borderId="0" xfId="0" applyNumberFormat="1" applyFont="1" applyFill="1"/>
    <xf numFmtId="37" fontId="3" fillId="9" borderId="0" xfId="0" applyFont="1" applyFill="1" applyAlignment="1">
      <alignment horizontal="left"/>
    </xf>
    <xf numFmtId="3" fontId="3" fillId="9" borderId="2" xfId="0" applyNumberFormat="1" applyFont="1" applyFill="1" applyBorder="1"/>
    <xf numFmtId="37" fontId="3" fillId="0" borderId="9" xfId="0" applyFont="1" applyBorder="1" applyAlignment="1">
      <alignment horizontal="right"/>
    </xf>
    <xf numFmtId="37" fontId="3" fillId="15" borderId="1" xfId="0" applyFont="1" applyFill="1" applyBorder="1" applyAlignment="1">
      <alignment horizontal="left"/>
    </xf>
    <xf numFmtId="37" fontId="3" fillId="15" borderId="2" xfId="0" applyFont="1" applyFill="1" applyBorder="1" applyAlignment="1">
      <alignment horizontal="left"/>
    </xf>
    <xf numFmtId="3" fontId="3" fillId="0" borderId="4" xfId="2" applyNumberFormat="1" applyBorder="1" applyAlignment="1">
      <alignment horizontal="right"/>
    </xf>
    <xf numFmtId="37" fontId="3" fillId="12" borderId="2" xfId="0" applyFont="1" applyFill="1" applyBorder="1" applyAlignment="1">
      <alignment horizontal="left"/>
    </xf>
    <xf numFmtId="3" fontId="3" fillId="0" borderId="22" xfId="2" applyNumberFormat="1" applyBorder="1" applyAlignment="1">
      <alignment horizontal="right"/>
    </xf>
    <xf numFmtId="5" fontId="3" fillId="0" borderId="1" xfId="0" applyNumberFormat="1" applyFont="1" applyBorder="1" applyAlignment="1">
      <alignment horizontal="center"/>
    </xf>
    <xf numFmtId="5" fontId="3" fillId="0" borderId="13" xfId="0" applyNumberFormat="1" applyFont="1" applyBorder="1" applyAlignment="1">
      <alignment horizontal="center"/>
    </xf>
    <xf numFmtId="5" fontId="3" fillId="0" borderId="13" xfId="0" applyNumberFormat="1" applyFont="1" applyBorder="1" applyAlignment="1">
      <alignment horizontal="right"/>
    </xf>
    <xf numFmtId="5" fontId="3" fillId="0" borderId="1" xfId="0" applyNumberFormat="1" applyFont="1" applyBorder="1" applyAlignment="1">
      <alignment horizontal="right"/>
    </xf>
    <xf numFmtId="5" fontId="3" fillId="0" borderId="12" xfId="0" applyNumberFormat="1" applyFont="1" applyBorder="1" applyAlignment="1">
      <alignment horizontal="right"/>
    </xf>
    <xf numFmtId="169" fontId="30" fillId="5" borderId="1" xfId="1" applyNumberFormat="1" applyFont="1" applyFill="1" applyBorder="1"/>
    <xf numFmtId="167" fontId="23" fillId="5" borderId="0" xfId="1" applyNumberFormat="1" applyFont="1" applyFill="1" applyAlignment="1">
      <alignment horizontal="right"/>
    </xf>
    <xf numFmtId="169" fontId="23" fillId="5" borderId="13" xfId="1" applyNumberFormat="1" applyFont="1" applyFill="1" applyBorder="1" applyAlignment="1">
      <alignment horizontal="right"/>
    </xf>
    <xf numFmtId="171" fontId="5" fillId="0" borderId="6" xfId="0" applyNumberFormat="1" applyFont="1" applyBorder="1" applyAlignment="1">
      <alignment horizontal="right"/>
    </xf>
    <xf numFmtId="168" fontId="5" fillId="0" borderId="6" xfId="0" applyNumberFormat="1" applyFont="1" applyBorder="1" applyAlignment="1">
      <alignment horizontal="right"/>
    </xf>
    <xf numFmtId="3" fontId="3" fillId="0" borderId="0" xfId="0" quotePrefix="1" applyNumberFormat="1" applyFont="1"/>
    <xf numFmtId="172" fontId="3" fillId="0" borderId="0" xfId="1" applyNumberFormat="1" applyFont="1" applyAlignment="1">
      <alignment horizontal="right"/>
    </xf>
    <xf numFmtId="37" fontId="3" fillId="12" borderId="0" xfId="0" applyFont="1" applyFill="1" applyAlignment="1">
      <alignment horizontal="right"/>
    </xf>
    <xf numFmtId="169" fontId="35" fillId="0" borderId="0" xfId="8" applyNumberFormat="1" applyFont="1" applyAlignment="1">
      <alignment horizontal="right"/>
    </xf>
    <xf numFmtId="5" fontId="3" fillId="0" borderId="6" xfId="0" applyNumberFormat="1" applyFont="1" applyBorder="1" applyAlignment="1">
      <alignment horizontal="right"/>
    </xf>
    <xf numFmtId="5" fontId="3" fillId="0" borderId="9" xfId="0" applyNumberFormat="1" applyFont="1" applyBorder="1" applyAlignment="1">
      <alignment horizontal="right"/>
    </xf>
    <xf numFmtId="37" fontId="3" fillId="0" borderId="6" xfId="0" applyFont="1" applyBorder="1" applyAlignment="1">
      <alignment horizontal="right"/>
    </xf>
    <xf numFmtId="168" fontId="3" fillId="0" borderId="6" xfId="0" applyNumberFormat="1" applyFont="1" applyBorder="1"/>
    <xf numFmtId="3" fontId="3" fillId="0" borderId="21" xfId="0" applyNumberFormat="1" applyFont="1" applyBorder="1"/>
    <xf numFmtId="168" fontId="3" fillId="0" borderId="9" xfId="0" applyNumberFormat="1" applyFont="1" applyBorder="1"/>
    <xf numFmtId="166" fontId="3" fillId="0" borderId="1" xfId="0" applyNumberFormat="1" applyFont="1" applyBorder="1"/>
    <xf numFmtId="166" fontId="3" fillId="0" borderId="13" xfId="0" applyNumberFormat="1" applyFont="1" applyBorder="1"/>
    <xf numFmtId="168" fontId="3" fillId="6" borderId="6" xfId="0" applyNumberFormat="1" applyFont="1" applyFill="1" applyBorder="1"/>
    <xf numFmtId="3" fontId="3" fillId="6" borderId="21" xfId="0" applyNumberFormat="1" applyFont="1" applyFill="1" applyBorder="1"/>
    <xf numFmtId="168" fontId="3" fillId="6" borderId="9" xfId="0" applyNumberFormat="1" applyFont="1" applyFill="1" applyBorder="1"/>
    <xf numFmtId="3" fontId="3" fillId="0" borderId="0" xfId="2" quotePrefix="1" applyNumberFormat="1" applyAlignment="1">
      <alignment horizontal="right"/>
    </xf>
    <xf numFmtId="171" fontId="3" fillId="0" borderId="1" xfId="0" applyNumberFormat="1" applyFont="1" applyBorder="1" applyAlignment="1">
      <alignment horizontal="right"/>
    </xf>
    <xf numFmtId="171" fontId="3" fillId="0" borderId="10" xfId="0" applyNumberFormat="1" applyFont="1" applyBorder="1" applyAlignment="1">
      <alignment horizontal="right"/>
    </xf>
    <xf numFmtId="171" fontId="3" fillId="0" borderId="6" xfId="0" applyNumberFormat="1" applyFont="1" applyBorder="1" applyAlignment="1">
      <alignment horizontal="right"/>
    </xf>
    <xf numFmtId="171" fontId="3" fillId="0" borderId="9" xfId="0" applyNumberFormat="1" applyFont="1" applyBorder="1" applyAlignment="1">
      <alignment horizontal="right"/>
    </xf>
    <xf numFmtId="171" fontId="3" fillId="6" borderId="0" xfId="0" applyNumberFormat="1" applyFont="1" applyFill="1" applyAlignment="1">
      <alignment horizontal="right"/>
    </xf>
    <xf numFmtId="171" fontId="3" fillId="6" borderId="6" xfId="0" applyNumberFormat="1" applyFont="1" applyFill="1" applyBorder="1" applyAlignment="1">
      <alignment horizontal="right"/>
    </xf>
    <xf numFmtId="37" fontId="37" fillId="0" borderId="0" xfId="0" applyFont="1"/>
    <xf numFmtId="37" fontId="37" fillId="0" borderId="0" xfId="0" applyFont="1" applyAlignment="1">
      <alignment horizontal="center"/>
    </xf>
    <xf numFmtId="37" fontId="37" fillId="2" borderId="0" xfId="0" applyFont="1" applyFill="1"/>
    <xf numFmtId="3" fontId="3" fillId="9" borderId="0" xfId="2" applyNumberFormat="1" applyFill="1" applyAlignment="1">
      <alignment horizontal="right"/>
    </xf>
    <xf numFmtId="166" fontId="3" fillId="17" borderId="0" xfId="0" applyNumberFormat="1" applyFont="1" applyFill="1" applyAlignment="1">
      <alignment horizontal="right"/>
    </xf>
    <xf numFmtId="3" fontId="3" fillId="8" borderId="0" xfId="2" applyNumberFormat="1" applyFill="1" applyAlignment="1">
      <alignment horizontal="right"/>
    </xf>
    <xf numFmtId="37" fontId="3" fillId="0" borderId="6" xfId="0" applyFont="1" applyBorder="1"/>
    <xf numFmtId="37" fontId="15" fillId="0" borderId="10" xfId="0" applyFont="1" applyBorder="1" applyAlignment="1">
      <alignment horizontal="centerContinuous"/>
    </xf>
    <xf numFmtId="5" fontId="3" fillId="0" borderId="24" xfId="0" applyNumberFormat="1" applyFont="1" applyBorder="1" applyAlignment="1">
      <alignment horizontal="right"/>
    </xf>
    <xf numFmtId="37" fontId="3" fillId="0" borderId="24" xfId="0" applyFont="1" applyBorder="1" applyAlignment="1">
      <alignment horizontal="right"/>
    </xf>
    <xf numFmtId="37" fontId="3" fillId="0" borderId="23" xfId="0" applyFont="1" applyBorder="1" applyAlignment="1">
      <alignment horizontal="left"/>
    </xf>
    <xf numFmtId="37" fontId="3" fillId="0" borderId="25" xfId="0" applyFont="1" applyBorder="1" applyAlignment="1">
      <alignment horizontal="right"/>
    </xf>
    <xf numFmtId="37" fontId="3" fillId="11" borderId="26" xfId="0" applyFont="1" applyFill="1" applyBorder="1" applyAlignment="1">
      <alignment horizontal="left"/>
    </xf>
    <xf numFmtId="37" fontId="3" fillId="11" borderId="27" xfId="0" applyFont="1" applyFill="1" applyBorder="1" applyAlignment="1">
      <alignment horizontal="left"/>
    </xf>
    <xf numFmtId="37" fontId="3" fillId="12" borderId="28" xfId="0" applyFont="1" applyFill="1" applyBorder="1" applyAlignment="1">
      <alignment horizontal="left"/>
    </xf>
    <xf numFmtId="37" fontId="3" fillId="12" borderId="26" xfId="0" applyFont="1" applyFill="1" applyBorder="1" applyAlignment="1">
      <alignment horizontal="left"/>
    </xf>
    <xf numFmtId="37" fontId="3" fillId="12" borderId="27" xfId="0" applyFont="1" applyFill="1" applyBorder="1" applyAlignment="1">
      <alignment horizontal="left"/>
    </xf>
    <xf numFmtId="37" fontId="3" fillId="12" borderId="26" xfId="0" applyFont="1" applyFill="1" applyBorder="1" applyAlignment="1">
      <alignment horizontal="right"/>
    </xf>
    <xf numFmtId="37" fontId="3" fillId="0" borderId="29" xfId="0" applyFont="1" applyBorder="1" applyAlignment="1">
      <alignment horizontal="right"/>
    </xf>
    <xf numFmtId="37" fontId="3" fillId="7" borderId="29" xfId="0" applyFont="1" applyFill="1" applyBorder="1" applyAlignment="1">
      <alignment horizontal="right"/>
    </xf>
    <xf numFmtId="37" fontId="3" fillId="18" borderId="29" xfId="0" applyFont="1" applyFill="1" applyBorder="1" applyAlignment="1">
      <alignment horizontal="right"/>
    </xf>
    <xf numFmtId="37" fontId="3" fillId="0" borderId="30" xfId="0" applyFont="1" applyBorder="1" applyAlignment="1">
      <alignment horizontal="right"/>
    </xf>
    <xf numFmtId="37" fontId="3" fillId="0" borderId="31" xfId="0" applyFont="1" applyBorder="1" applyAlignment="1">
      <alignment horizontal="right"/>
    </xf>
    <xf numFmtId="37" fontId="3" fillId="0" borderId="26" xfId="0" applyFont="1" applyBorder="1" applyAlignment="1">
      <alignment horizontal="centerContinuous" vertical="top"/>
    </xf>
    <xf numFmtId="37" fontId="3" fillId="0" borderId="32" xfId="0" applyFont="1" applyBorder="1" applyAlignment="1">
      <alignment horizontal="centerContinuous" vertical="top"/>
    </xf>
    <xf numFmtId="37" fontId="3" fillId="0" borderId="26" xfId="0" applyFont="1" applyBorder="1" applyAlignment="1">
      <alignment horizontal="right" vertical="top"/>
    </xf>
    <xf numFmtId="37" fontId="3" fillId="0" borderId="25" xfId="0" applyFont="1" applyBorder="1" applyAlignment="1">
      <alignment horizontal="centerContinuous" vertical="top"/>
    </xf>
    <xf numFmtId="37" fontId="3" fillId="0" borderId="33" xfId="0" applyFont="1" applyBorder="1" applyAlignment="1">
      <alignment horizontal="centerContinuous" vertical="top"/>
    </xf>
    <xf numFmtId="37" fontId="3" fillId="0" borderId="34" xfId="0" applyFont="1" applyBorder="1" applyAlignment="1">
      <alignment horizontal="centerContinuous" vertical="top"/>
    </xf>
    <xf numFmtId="37" fontId="3" fillId="0" borderId="25" xfId="0" applyFont="1" applyBorder="1" applyAlignment="1">
      <alignment horizontal="right" vertical="top"/>
    </xf>
    <xf numFmtId="37" fontId="3" fillId="0" borderId="28" xfId="0" applyFont="1" applyBorder="1" applyAlignment="1">
      <alignment horizontal="center" vertical="top"/>
    </xf>
    <xf numFmtId="168" fontId="3" fillId="0" borderId="31" xfId="0" applyNumberFormat="1" applyFont="1" applyBorder="1"/>
    <xf numFmtId="168" fontId="3" fillId="0" borderId="33" xfId="0" applyNumberFormat="1" applyFont="1" applyBorder="1"/>
    <xf numFmtId="168" fontId="3" fillId="0" borderId="29" xfId="0" applyNumberFormat="1" applyFont="1" applyBorder="1"/>
    <xf numFmtId="3" fontId="3" fillId="0" borderId="37" xfId="0" applyNumberFormat="1" applyFont="1" applyBorder="1"/>
    <xf numFmtId="168" fontId="3" fillId="0" borderId="39" xfId="0" applyNumberFormat="1" applyFont="1" applyBorder="1"/>
    <xf numFmtId="3" fontId="3" fillId="0" borderId="40" xfId="0" applyNumberFormat="1" applyFont="1" applyBorder="1"/>
    <xf numFmtId="168" fontId="3" fillId="0" borderId="28" xfId="0" applyNumberFormat="1" applyFont="1" applyBorder="1"/>
    <xf numFmtId="168" fontId="3" fillId="0" borderId="37" xfId="0" applyNumberFormat="1" applyFont="1" applyBorder="1"/>
    <xf numFmtId="3" fontId="3" fillId="0" borderId="38" xfId="0" applyNumberFormat="1" applyFont="1" applyBorder="1"/>
    <xf numFmtId="168" fontId="3" fillId="0" borderId="38" xfId="0" applyNumberFormat="1" applyFont="1" applyBorder="1"/>
    <xf numFmtId="3" fontId="3" fillId="0" borderId="37" xfId="0" applyNumberFormat="1" applyFont="1" applyBorder="1" applyAlignment="1">
      <alignment horizontal="right"/>
    </xf>
    <xf numFmtId="37" fontId="3" fillId="0" borderId="37" xfId="0" applyFont="1" applyBorder="1" applyAlignment="1">
      <alignment horizontal="centerContinuous"/>
    </xf>
    <xf numFmtId="37" fontId="3" fillId="0" borderId="29" xfId="0" applyFont="1" applyBorder="1" applyAlignment="1">
      <alignment horizontal="centerContinuous"/>
    </xf>
    <xf numFmtId="37" fontId="3" fillId="0" borderId="31" xfId="0" quotePrefix="1" applyFont="1" applyBorder="1" applyAlignment="1">
      <alignment horizontal="centerContinuous"/>
    </xf>
    <xf numFmtId="171" fontId="3" fillId="0" borderId="31" xfId="0" applyNumberFormat="1" applyFont="1" applyBorder="1" applyAlignment="1">
      <alignment horizontal="right"/>
    </xf>
    <xf numFmtId="171" fontId="3" fillId="0" borderId="29" xfId="0" applyNumberFormat="1" applyFont="1" applyBorder="1" applyAlignment="1">
      <alignment horizontal="right"/>
    </xf>
    <xf numFmtId="171" fontId="3" fillId="0" borderId="36" xfId="0" applyNumberFormat="1" applyFont="1" applyBorder="1" applyAlignment="1">
      <alignment horizontal="right"/>
    </xf>
    <xf numFmtId="37" fontId="3" fillId="0" borderId="26" xfId="0" applyFont="1" applyBorder="1"/>
    <xf numFmtId="37" fontId="5" fillId="0" borderId="26" xfId="0" applyFont="1" applyBorder="1" applyAlignment="1">
      <alignment horizontal="centerContinuous"/>
    </xf>
    <xf numFmtId="37" fontId="3" fillId="0" borderId="26" xfId="0" applyFont="1" applyBorder="1" applyAlignment="1">
      <alignment horizontal="centerContinuous"/>
    </xf>
    <xf numFmtId="37" fontId="3" fillId="0" borderId="25" xfId="0" applyFont="1" applyBorder="1" applyAlignment="1">
      <alignment horizontal="centerContinuous"/>
    </xf>
    <xf numFmtId="37" fontId="3" fillId="0" borderId="26" xfId="0" applyFont="1" applyBorder="1" applyAlignment="1">
      <alignment horizontal="center"/>
    </xf>
    <xf numFmtId="37" fontId="3" fillId="0" borderId="35" xfId="0" applyFont="1" applyBorder="1" applyAlignment="1">
      <alignment horizontal="center"/>
    </xf>
    <xf numFmtId="37" fontId="3" fillId="0" borderId="27" xfId="0" applyFont="1" applyBorder="1" applyAlignment="1">
      <alignment horizontal="centerContinuous"/>
    </xf>
    <xf numFmtId="37" fontId="3" fillId="0" borderId="35" xfId="0" applyFont="1" applyBorder="1" applyAlignment="1">
      <alignment horizontal="centerContinuous"/>
    </xf>
    <xf numFmtId="37" fontId="3" fillId="0" borderId="4" xfId="0" applyFont="1" applyBorder="1" applyAlignment="1">
      <alignment horizontal="centerContinuous"/>
    </xf>
    <xf numFmtId="37" fontId="3" fillId="0" borderId="28" xfId="0" applyFont="1" applyBorder="1" applyAlignment="1">
      <alignment horizontal="centerContinuous"/>
    </xf>
    <xf numFmtId="166" fontId="3" fillId="0" borderId="31" xfId="0" applyNumberFormat="1" applyFont="1" applyBorder="1" applyAlignment="1">
      <alignment horizontal="right"/>
    </xf>
    <xf numFmtId="166" fontId="3" fillId="0" borderId="29" xfId="0" applyNumberFormat="1" applyFont="1" applyBorder="1" applyAlignment="1">
      <alignment horizontal="right"/>
    </xf>
    <xf numFmtId="3" fontId="3" fillId="0" borderId="6" xfId="0" applyNumberFormat="1" applyFont="1" applyBorder="1" applyAlignment="1">
      <alignment horizontal="right"/>
    </xf>
    <xf numFmtId="3" fontId="3" fillId="6" borderId="6" xfId="0" applyNumberFormat="1" applyFont="1" applyFill="1" applyBorder="1" applyAlignment="1">
      <alignment horizontal="right"/>
    </xf>
    <xf numFmtId="3" fontId="3" fillId="6" borderId="6" xfId="0" applyNumberFormat="1" applyFont="1" applyFill="1" applyBorder="1"/>
    <xf numFmtId="3" fontId="3" fillId="0" borderId="6" xfId="0" applyNumberFormat="1" applyFont="1" applyBorder="1"/>
    <xf numFmtId="3" fontId="3" fillId="0" borderId="9" xfId="0" applyNumberFormat="1" applyFont="1" applyBorder="1"/>
    <xf numFmtId="3" fontId="3" fillId="0" borderId="9" xfId="0" applyNumberFormat="1" applyFont="1" applyBorder="1" applyAlignment="1">
      <alignment horizontal="right"/>
    </xf>
    <xf numFmtId="3" fontId="3" fillId="0" borderId="13" xfId="0" applyNumberFormat="1" applyFont="1" applyBorder="1" applyAlignment="1">
      <alignment horizontal="right"/>
    </xf>
    <xf numFmtId="168" fontId="3" fillId="0" borderId="6" xfId="0" applyNumberFormat="1" applyFont="1" applyBorder="1" applyAlignment="1">
      <alignment horizontal="right"/>
    </xf>
    <xf numFmtId="168" fontId="3" fillId="0" borderId="12" xfId="0" applyNumberFormat="1" applyFont="1" applyBorder="1" applyAlignment="1">
      <alignment horizontal="right"/>
    </xf>
    <xf numFmtId="3" fontId="3" fillId="6" borderId="9" xfId="0" applyNumberFormat="1" applyFont="1" applyFill="1" applyBorder="1" applyAlignment="1">
      <alignment horizontal="right"/>
    </xf>
    <xf numFmtId="3" fontId="3" fillId="6" borderId="13" xfId="0" applyNumberFormat="1" applyFont="1" applyFill="1" applyBorder="1" applyAlignment="1">
      <alignment horizontal="right"/>
    </xf>
    <xf numFmtId="37" fontId="3" fillId="0" borderId="0" xfId="0" applyFont="1" applyAlignment="1">
      <alignment wrapText="1"/>
    </xf>
    <xf numFmtId="37" fontId="3" fillId="0" borderId="26" xfId="0" applyFont="1" applyBorder="1" applyAlignment="1">
      <alignment horizontal="left"/>
    </xf>
    <xf numFmtId="37" fontId="3" fillId="0" borderId="25" xfId="0" applyFont="1" applyBorder="1" applyAlignment="1">
      <alignment horizontal="left"/>
    </xf>
    <xf numFmtId="37" fontId="3" fillId="11" borderId="33" xfId="0" applyFont="1" applyFill="1" applyBorder="1" applyAlignment="1">
      <alignment horizontal="left"/>
    </xf>
    <xf numFmtId="37" fontId="3" fillId="11" borderId="25" xfId="0" applyFont="1" applyFill="1" applyBorder="1" applyAlignment="1">
      <alignment horizontal="left"/>
    </xf>
    <xf numFmtId="37" fontId="3" fillId="11" borderId="34" xfId="0" applyFont="1" applyFill="1" applyBorder="1" applyAlignment="1">
      <alignment horizontal="left"/>
    </xf>
    <xf numFmtId="37" fontId="3" fillId="12" borderId="33" xfId="0" applyFont="1" applyFill="1" applyBorder="1" applyAlignment="1">
      <alignment horizontal="left"/>
    </xf>
    <xf numFmtId="37" fontId="3" fillId="12" borderId="25" xfId="0" applyFont="1" applyFill="1" applyBorder="1" applyAlignment="1">
      <alignment horizontal="left"/>
    </xf>
    <xf numFmtId="37" fontId="3" fillId="12" borderId="34" xfId="0" applyFont="1" applyFill="1" applyBorder="1" applyAlignment="1">
      <alignment horizontal="left"/>
    </xf>
    <xf numFmtId="37" fontId="3" fillId="10" borderId="33" xfId="0" applyFont="1" applyFill="1" applyBorder="1" applyAlignment="1">
      <alignment horizontal="left"/>
    </xf>
    <xf numFmtId="37" fontId="3" fillId="10" borderId="25" xfId="0" applyFont="1" applyFill="1" applyBorder="1" applyAlignment="1">
      <alignment horizontal="left"/>
    </xf>
    <xf numFmtId="37" fontId="3" fillId="10" borderId="34" xfId="0" applyFont="1" applyFill="1" applyBorder="1" applyAlignment="1">
      <alignment horizontal="left"/>
    </xf>
    <xf numFmtId="37" fontId="3" fillId="13" borderId="33" xfId="0" applyFont="1" applyFill="1" applyBorder="1" applyAlignment="1">
      <alignment horizontal="left"/>
    </xf>
    <xf numFmtId="37" fontId="3" fillId="13" borderId="25" xfId="0" applyFont="1" applyFill="1" applyBorder="1" applyAlignment="1">
      <alignment horizontal="left"/>
    </xf>
    <xf numFmtId="37" fontId="3" fillId="13" borderId="34" xfId="0" applyFont="1" applyFill="1" applyBorder="1" applyAlignment="1">
      <alignment horizontal="left"/>
    </xf>
    <xf numFmtId="37" fontId="3" fillId="14" borderId="33" xfId="0" applyFont="1" applyFill="1" applyBorder="1" applyAlignment="1">
      <alignment horizontal="left"/>
    </xf>
    <xf numFmtId="37" fontId="3" fillId="14" borderId="25" xfId="0" applyFont="1" applyFill="1" applyBorder="1" applyAlignment="1">
      <alignment horizontal="left"/>
    </xf>
    <xf numFmtId="37" fontId="3" fillId="14" borderId="34" xfId="0" applyFont="1" applyFill="1" applyBorder="1" applyAlignment="1">
      <alignment horizontal="left"/>
    </xf>
    <xf numFmtId="37" fontId="3" fillId="15" borderId="33" xfId="0" applyFont="1" applyFill="1" applyBorder="1" applyAlignment="1">
      <alignment horizontal="left"/>
    </xf>
    <xf numFmtId="37" fontId="3" fillId="15" borderId="25" xfId="0" applyFont="1" applyFill="1" applyBorder="1" applyAlignment="1">
      <alignment horizontal="left"/>
    </xf>
    <xf numFmtId="37" fontId="3" fillId="0" borderId="28" xfId="0" applyFont="1" applyBorder="1" applyAlignment="1">
      <alignment horizontal="left"/>
    </xf>
    <xf numFmtId="37" fontId="3" fillId="0" borderId="27" xfId="0" applyFont="1" applyBorder="1" applyAlignment="1">
      <alignment horizontal="left"/>
    </xf>
    <xf numFmtId="37" fontId="3" fillId="16" borderId="29" xfId="0" applyFont="1" applyFill="1" applyBorder="1" applyAlignment="1">
      <alignment horizontal="right"/>
    </xf>
    <xf numFmtId="37" fontId="3" fillId="0" borderId="26" xfId="0" applyFont="1" applyBorder="1" applyAlignment="1">
      <alignment horizontal="right"/>
    </xf>
    <xf numFmtId="166" fontId="3" fillId="0" borderId="38" xfId="0" applyNumberFormat="1" applyFont="1" applyBorder="1" applyAlignment="1">
      <alignment horizontal="right"/>
    </xf>
    <xf numFmtId="166" fontId="3" fillId="0" borderId="37" xfId="0" applyNumberFormat="1" applyFont="1" applyBorder="1" applyAlignment="1">
      <alignment horizontal="right"/>
    </xf>
    <xf numFmtId="0" fontId="39" fillId="0" borderId="0" xfId="9" applyNumberFormat="1"/>
    <xf numFmtId="169" fontId="3" fillId="0" borderId="0" xfId="1" applyNumberFormat="1" applyFont="1" applyFill="1" applyAlignment="1">
      <alignment horizontal="right"/>
    </xf>
    <xf numFmtId="171" fontId="4" fillId="0" borderId="0" xfId="3" applyNumberFormat="1" applyFont="1" applyFill="1" applyAlignment="1">
      <alignment horizontal="right"/>
    </xf>
    <xf numFmtId="172" fontId="23" fillId="0" borderId="0" xfId="1" applyNumberFormat="1" applyFont="1" applyFill="1" applyAlignment="1">
      <alignment horizontal="right"/>
    </xf>
    <xf numFmtId="3" fontId="3" fillId="9" borderId="0" xfId="0" applyNumberFormat="1" applyFont="1" applyFill="1" applyAlignment="1">
      <alignment horizontal="right"/>
    </xf>
    <xf numFmtId="37" fontId="3" fillId="0" borderId="0" xfId="0" applyFont="1" applyAlignment="1">
      <alignment vertical="top" wrapText="1"/>
    </xf>
    <xf numFmtId="37" fontId="0" fillId="0" borderId="0" xfId="0" applyAlignment="1">
      <alignment vertical="top" wrapText="1"/>
    </xf>
    <xf numFmtId="37" fontId="3" fillId="7" borderId="25" xfId="0" applyFont="1" applyFill="1" applyBorder="1" applyAlignment="1">
      <alignment horizontal="left"/>
    </xf>
    <xf numFmtId="37" fontId="3" fillId="0" borderId="33" xfId="0" applyFont="1" applyBorder="1" applyAlignment="1">
      <alignment horizontal="left"/>
    </xf>
    <xf numFmtId="37" fontId="3" fillId="0" borderId="1" xfId="0" applyFont="1" applyBorder="1" applyAlignment="1">
      <alignment horizontal="center" vertical="top" wrapText="1"/>
    </xf>
    <xf numFmtId="37" fontId="3" fillId="0" borderId="0" xfId="0" applyFont="1" applyAlignment="1">
      <alignment horizontal="center" vertical="top" wrapText="1"/>
    </xf>
    <xf numFmtId="37" fontId="3" fillId="0" borderId="1" xfId="0" applyFont="1" applyBorder="1" applyAlignment="1">
      <alignment horizontal="right" vertical="top" wrapText="1"/>
    </xf>
    <xf numFmtId="37" fontId="18" fillId="0" borderId="0" xfId="0" applyFont="1" applyAlignment="1">
      <alignment horizontal="right"/>
    </xf>
    <xf numFmtId="169" fontId="3" fillId="0" borderId="0" xfId="1" applyNumberFormat="1" applyFont="1" applyBorder="1" applyAlignment="1">
      <alignment horizontal="right"/>
    </xf>
    <xf numFmtId="171" fontId="4" fillId="0" borderId="0" xfId="3" applyNumberFormat="1" applyFont="1" applyBorder="1" applyAlignment="1">
      <alignment horizontal="right"/>
    </xf>
    <xf numFmtId="166" fontId="3" fillId="0" borderId="39" xfId="0" applyNumberFormat="1" applyFont="1" applyBorder="1" applyAlignment="1">
      <alignment horizontal="right"/>
    </xf>
    <xf numFmtId="169" fontId="3" fillId="0" borderId="6" xfId="1" applyNumberFormat="1" applyFont="1" applyFill="1" applyBorder="1" applyAlignment="1">
      <alignment horizontal="right"/>
    </xf>
    <xf numFmtId="171" fontId="4" fillId="0" borderId="6" xfId="3" applyNumberFormat="1" applyFont="1" applyFill="1" applyBorder="1" applyAlignment="1">
      <alignment horizontal="right"/>
    </xf>
    <xf numFmtId="3" fontId="3" fillId="9" borderId="1" xfId="0" applyNumberFormat="1" applyFont="1" applyFill="1" applyBorder="1"/>
    <xf numFmtId="37" fontId="3" fillId="19" borderId="5" xfId="0" applyFont="1" applyFill="1" applyBorder="1" applyAlignment="1">
      <alignment horizontal="right"/>
    </xf>
    <xf numFmtId="37" fontId="15" fillId="0" borderId="13" xfId="0" applyFont="1" applyBorder="1" applyAlignment="1">
      <alignment horizontal="left"/>
    </xf>
    <xf numFmtId="5" fontId="3" fillId="0" borderId="12" xfId="0" applyNumberFormat="1" applyFont="1" applyBorder="1" applyAlignment="1">
      <alignment horizontal="center"/>
    </xf>
    <xf numFmtId="37" fontId="3" fillId="0" borderId="12" xfId="0" applyFont="1" applyBorder="1" applyAlignment="1">
      <alignment horizontal="center"/>
    </xf>
    <xf numFmtId="167" fontId="17" fillId="0" borderId="12" xfId="0" applyNumberFormat="1" applyFont="1" applyBorder="1" applyAlignment="1">
      <alignment horizontal="centerContinuous"/>
    </xf>
    <xf numFmtId="37" fontId="3" fillId="0" borderId="12" xfId="0" applyFont="1" applyBorder="1"/>
    <xf numFmtId="37" fontId="3" fillId="0" borderId="13" xfId="0" applyFont="1" applyBorder="1"/>
    <xf numFmtId="3" fontId="23" fillId="5" borderId="13" xfId="0" applyNumberFormat="1" applyFont="1" applyFill="1" applyBorder="1"/>
    <xf numFmtId="0" fontId="23" fillId="5" borderId="13" xfId="0" applyNumberFormat="1" applyFont="1" applyFill="1" applyBorder="1"/>
    <xf numFmtId="37" fontId="3" fillId="0" borderId="5" xfId="0" applyFont="1" applyBorder="1"/>
    <xf numFmtId="37" fontId="3" fillId="0" borderId="1" xfId="0" applyFont="1" applyBorder="1" applyAlignment="1">
      <alignment horizontal="center" wrapText="1"/>
    </xf>
    <xf numFmtId="37" fontId="3" fillId="0" borderId="9" xfId="0" applyFont="1" applyBorder="1" applyAlignment="1">
      <alignment horizontal="center" wrapText="1"/>
    </xf>
    <xf numFmtId="37" fontId="3" fillId="0" borderId="0" xfId="0" applyFont="1" applyAlignment="1">
      <alignment horizontal="center" wrapText="1"/>
    </xf>
    <xf numFmtId="37" fontId="3" fillId="0" borderId="16" xfId="0" applyFont="1" applyBorder="1" applyAlignment="1">
      <alignment horizontal="center" wrapText="1"/>
    </xf>
    <xf numFmtId="37" fontId="3" fillId="0" borderId="5" xfId="0" applyFont="1" applyBorder="1" applyAlignment="1">
      <alignment horizontal="center" wrapText="1"/>
    </xf>
    <xf numFmtId="37" fontId="3" fillId="0" borderId="8" xfId="0" applyFont="1" applyBorder="1" applyAlignment="1">
      <alignment horizontal="center" wrapText="1"/>
    </xf>
    <xf numFmtId="4" fontId="3" fillId="0" borderId="1" xfId="0" applyNumberFormat="1" applyFont="1" applyBorder="1"/>
    <xf numFmtId="37" fontId="15" fillId="0" borderId="0" xfId="0" applyFont="1" applyAlignment="1">
      <alignment wrapText="1"/>
    </xf>
    <xf numFmtId="37" fontId="5" fillId="0" borderId="5" xfId="0" applyFont="1" applyBorder="1" applyAlignment="1">
      <alignment horizontal="center" wrapText="1"/>
    </xf>
    <xf numFmtId="37" fontId="3" fillId="0" borderId="33" xfId="0" applyFont="1" applyBorder="1" applyAlignment="1">
      <alignment horizontal="center" wrapText="1"/>
    </xf>
    <xf numFmtId="37" fontId="3" fillId="0" borderId="25" xfId="0" applyFont="1" applyBorder="1" applyAlignment="1">
      <alignment horizontal="center" wrapText="1"/>
    </xf>
    <xf numFmtId="49" fontId="5" fillId="0" borderId="33" xfId="0" applyNumberFormat="1" applyFont="1" applyBorder="1" applyAlignment="1">
      <alignment horizontal="center"/>
    </xf>
    <xf numFmtId="49" fontId="5" fillId="0" borderId="25" xfId="0" applyNumberFormat="1" applyFont="1" applyBorder="1" applyAlignment="1">
      <alignment horizontal="center"/>
    </xf>
    <xf numFmtId="37" fontId="5" fillId="0" borderId="20" xfId="0" applyFont="1" applyBorder="1" applyAlignment="1">
      <alignment horizontal="center" wrapText="1"/>
    </xf>
    <xf numFmtId="37" fontId="3" fillId="0" borderId="34" xfId="0" applyFont="1" applyBorder="1" applyAlignment="1">
      <alignment horizontal="center" wrapText="1"/>
    </xf>
    <xf numFmtId="37" fontId="3" fillId="0" borderId="26" xfId="0" applyFont="1" applyBorder="1" applyAlignment="1">
      <alignment horizontal="center" vertical="top"/>
    </xf>
    <xf numFmtId="164" fontId="15" fillId="0" borderId="1" xfId="3" applyNumberFormat="1" applyFont="1" applyBorder="1" applyAlignment="1">
      <alignment horizontal="center"/>
    </xf>
    <xf numFmtId="4" fontId="3" fillId="0" borderId="0" xfId="0" applyNumberFormat="1" applyFont="1"/>
    <xf numFmtId="4" fontId="3" fillId="0" borderId="6" xfId="0" applyNumberFormat="1" applyFont="1" applyBorder="1"/>
    <xf numFmtId="4" fontId="3" fillId="0" borderId="36" xfId="0" applyNumberFormat="1" applyFont="1" applyBorder="1"/>
    <xf numFmtId="37" fontId="3" fillId="0" borderId="3" xfId="0" applyFont="1" applyBorder="1" applyAlignment="1">
      <alignment horizontal="center" vertical="top"/>
    </xf>
    <xf numFmtId="37" fontId="3" fillId="0" borderId="0" xfId="0" applyFont="1" applyAlignment="1">
      <alignment horizontal="center" vertical="top"/>
    </xf>
    <xf numFmtId="37" fontId="3" fillId="0" borderId="6" xfId="0" applyFont="1" applyBorder="1" applyAlignment="1">
      <alignment horizontal="center" vertical="top"/>
    </xf>
    <xf numFmtId="37" fontId="3" fillId="0" borderId="27" xfId="0" applyFont="1" applyBorder="1" applyAlignment="1">
      <alignment horizontal="center" vertical="top"/>
    </xf>
    <xf numFmtId="37" fontId="3" fillId="0" borderId="32" xfId="0" applyFont="1" applyBorder="1" applyAlignment="1">
      <alignment horizontal="center" vertical="top"/>
    </xf>
    <xf numFmtId="37" fontId="3" fillId="0" borderId="35" xfId="0" applyFont="1" applyBorder="1" applyAlignment="1">
      <alignment horizontal="center" vertical="top"/>
    </xf>
    <xf numFmtId="37" fontId="3" fillId="0" borderId="26" xfId="0" applyFont="1" applyBorder="1" applyAlignment="1">
      <alignment horizontal="center" vertical="top"/>
    </xf>
    <xf numFmtId="37" fontId="3" fillId="0" borderId="0" xfId="0" applyFont="1" applyAlignment="1">
      <alignment vertical="top" wrapText="1"/>
    </xf>
    <xf numFmtId="37" fontId="0" fillId="0" borderId="0" xfId="0" applyAlignment="1">
      <alignment wrapText="1"/>
    </xf>
    <xf numFmtId="37" fontId="29" fillId="0" borderId="0" xfId="0" applyFont="1" applyAlignment="1">
      <alignment horizontal="center" vertical="top"/>
    </xf>
    <xf numFmtId="37" fontId="5" fillId="0" borderId="15" xfId="0" applyFont="1" applyBorder="1" applyAlignment="1">
      <alignment horizontal="center" vertical="top" wrapText="1"/>
    </xf>
    <xf numFmtId="37" fontId="5" fillId="0" borderId="14" xfId="0" applyFont="1" applyBorder="1" applyAlignment="1">
      <alignment horizontal="center" vertical="top" wrapText="1"/>
    </xf>
    <xf numFmtId="37" fontId="5" fillId="0" borderId="8" xfId="0" applyFont="1" applyBorder="1" applyAlignment="1">
      <alignment horizontal="center" vertical="top" wrapText="1"/>
    </xf>
    <xf numFmtId="37" fontId="3" fillId="0" borderId="4" xfId="0" applyFont="1" applyBorder="1" applyAlignment="1">
      <alignment horizontal="center" vertical="top"/>
    </xf>
    <xf numFmtId="164" fontId="3" fillId="0" borderId="0" xfId="0" applyNumberFormat="1" applyFont="1" applyAlignment="1">
      <alignment vertical="top" wrapText="1"/>
    </xf>
    <xf numFmtId="37" fontId="14" fillId="0" borderId="0" xfId="0" applyFont="1" applyAlignment="1">
      <alignment vertical="top" wrapText="1"/>
    </xf>
    <xf numFmtId="37" fontId="14" fillId="0" borderId="0" xfId="0" applyFont="1" applyAlignment="1">
      <alignment vertical="top"/>
    </xf>
    <xf numFmtId="37" fontId="3" fillId="0" borderId="0" xfId="0" applyFont="1" applyAlignment="1">
      <alignment horizontal="left" vertical="top" wrapText="1"/>
    </xf>
    <xf numFmtId="37" fontId="10" fillId="0" borderId="0" xfId="0" applyFont="1" applyAlignment="1">
      <alignment vertical="top" wrapText="1"/>
    </xf>
    <xf numFmtId="37" fontId="0" fillId="0" borderId="0" xfId="0" applyAlignment="1">
      <alignment vertical="top" wrapText="1"/>
    </xf>
    <xf numFmtId="37" fontId="3" fillId="0" borderId="0" xfId="0" applyFont="1" applyAlignment="1">
      <alignment horizontal="left" wrapText="1"/>
    </xf>
    <xf numFmtId="37" fontId="3" fillId="0" borderId="26" xfId="0" applyFont="1" applyBorder="1" applyAlignment="1">
      <alignment horizontal="center"/>
    </xf>
    <xf numFmtId="37" fontId="0" fillId="0" borderId="5" xfId="0" applyBorder="1" applyAlignment="1">
      <alignment horizontal="center"/>
    </xf>
    <xf numFmtId="37" fontId="3" fillId="0" borderId="35" xfId="0" applyFont="1" applyBorder="1" applyAlignment="1">
      <alignment horizontal="center" wrapText="1"/>
    </xf>
    <xf numFmtId="37" fontId="0" fillId="0" borderId="14" xfId="0" applyBorder="1" applyAlignment="1">
      <alignment horizontal="center" wrapText="1"/>
    </xf>
    <xf numFmtId="37" fontId="3" fillId="0" borderId="27" xfId="0" applyFont="1" applyBorder="1" applyAlignment="1">
      <alignment horizontal="center"/>
    </xf>
    <xf numFmtId="37" fontId="0" fillId="0" borderId="15" xfId="0" applyBorder="1" applyAlignment="1">
      <alignment horizontal="center"/>
    </xf>
    <xf numFmtId="37" fontId="3" fillId="0" borderId="32" xfId="0" applyFont="1" applyBorder="1" applyAlignment="1">
      <alignment horizontal="center" wrapText="1"/>
    </xf>
    <xf numFmtId="37" fontId="0" fillId="0" borderId="8" xfId="0" applyBorder="1" applyAlignment="1">
      <alignment horizontal="center" wrapText="1"/>
    </xf>
    <xf numFmtId="37" fontId="3" fillId="0" borderId="28" xfId="0" applyFont="1" applyBorder="1" applyAlignment="1">
      <alignment horizontal="center"/>
    </xf>
    <xf numFmtId="37" fontId="0" fillId="0" borderId="16" xfId="0" applyBorder="1" applyAlignment="1">
      <alignment horizontal="center"/>
    </xf>
    <xf numFmtId="37" fontId="3" fillId="0" borderId="26" xfId="0" applyFont="1" applyBorder="1" applyAlignment="1">
      <alignment horizontal="center" wrapText="1"/>
    </xf>
    <xf numFmtId="37" fontId="0" fillId="0" borderId="5" xfId="0" applyBorder="1" applyAlignment="1">
      <alignment horizontal="center" wrapText="1"/>
    </xf>
    <xf numFmtId="37" fontId="0" fillId="0" borderId="5" xfId="0" applyBorder="1" applyAlignment="1">
      <alignment wrapText="1"/>
    </xf>
    <xf numFmtId="171" fontId="3" fillId="0" borderId="13" xfId="0" applyNumberFormat="1" applyFont="1" applyBorder="1" applyAlignment="1">
      <alignment horizontal="right"/>
    </xf>
    <xf numFmtId="168" fontId="3" fillId="0" borderId="41" xfId="0" applyNumberFormat="1" applyFont="1" applyBorder="1"/>
    <xf numFmtId="3" fontId="3" fillId="0" borderId="42" xfId="0" applyNumberFormat="1" applyFont="1" applyBorder="1"/>
    <xf numFmtId="3" fontId="3" fillId="0" borderId="23" xfId="0" applyNumberFormat="1" applyFont="1" applyBorder="1"/>
    <xf numFmtId="3" fontId="3" fillId="0" borderId="23" xfId="0" applyNumberFormat="1" applyFont="1" applyBorder="1" applyAlignment="1">
      <alignment horizontal="right"/>
    </xf>
    <xf numFmtId="3" fontId="3" fillId="7" borderId="23" xfId="0" applyNumberFormat="1" applyFont="1" applyFill="1" applyBorder="1" applyAlignment="1">
      <alignment horizontal="right"/>
    </xf>
    <xf numFmtId="3" fontId="3" fillId="0" borderId="23" xfId="2" applyNumberFormat="1" applyBorder="1" applyAlignment="1">
      <alignment horizontal="right"/>
    </xf>
    <xf numFmtId="37" fontId="16" fillId="0" borderId="42" xfId="0" applyFont="1" applyBorder="1" applyAlignment="1">
      <alignment horizontal="right" wrapText="1"/>
    </xf>
    <xf numFmtId="167" fontId="17" fillId="0" borderId="43" xfId="0" applyNumberFormat="1" applyFont="1" applyBorder="1" applyAlignment="1">
      <alignment horizontal="centerContinuous"/>
    </xf>
    <xf numFmtId="5" fontId="3" fillId="0" borderId="44" xfId="0" applyNumberFormat="1" applyFont="1" applyBorder="1" applyAlignment="1">
      <alignment horizontal="right"/>
    </xf>
    <xf numFmtId="37" fontId="3" fillId="0" borderId="45" xfId="0" applyFont="1" applyBorder="1" applyAlignment="1">
      <alignment horizontal="right"/>
    </xf>
    <xf numFmtId="37" fontId="23" fillId="5" borderId="45" xfId="0" applyFont="1" applyFill="1" applyBorder="1"/>
    <xf numFmtId="6" fontId="23" fillId="5" borderId="45" xfId="0" applyNumberFormat="1" applyFont="1" applyFill="1" applyBorder="1"/>
    <xf numFmtId="0" fontId="23" fillId="5" borderId="45" xfId="0" applyNumberFormat="1" applyFont="1" applyFill="1" applyBorder="1"/>
    <xf numFmtId="169" fontId="23" fillId="5" borderId="23" xfId="1" applyNumberFormat="1" applyFont="1" applyFill="1" applyBorder="1" applyAlignment="1">
      <alignment horizontal="center"/>
    </xf>
    <xf numFmtId="0" fontId="3" fillId="0" borderId="43" xfId="0" applyNumberFormat="1" applyFont="1" applyBorder="1"/>
    <xf numFmtId="0" fontId="3" fillId="0" borderId="23" xfId="0" applyNumberFormat="1" applyFont="1" applyBorder="1" applyAlignment="1">
      <alignment horizontal="centerContinuous"/>
    </xf>
    <xf numFmtId="0" fontId="22" fillId="0" borderId="23" xfId="0" applyNumberFormat="1" applyFont="1" applyBorder="1" applyAlignment="1">
      <alignment horizontal="centerContinuous"/>
    </xf>
    <xf numFmtId="0" fontId="22" fillId="4" borderId="23" xfId="0" applyNumberFormat="1" applyFont="1" applyFill="1" applyBorder="1" applyAlignment="1">
      <alignment horizontal="centerContinuous"/>
    </xf>
    <xf numFmtId="0" fontId="3" fillId="0" borderId="46" xfId="0" applyNumberFormat="1" applyFont="1" applyBorder="1" applyAlignment="1">
      <alignment horizontal="right"/>
    </xf>
    <xf numFmtId="0" fontId="3" fillId="0" borderId="47" xfId="0" applyNumberFormat="1" applyFont="1" applyBorder="1" applyAlignment="1">
      <alignment horizontal="right"/>
    </xf>
    <xf numFmtId="0" fontId="22" fillId="0" borderId="46" xfId="0" applyNumberFormat="1" applyFont="1" applyBorder="1" applyAlignment="1">
      <alignment horizontal="right"/>
    </xf>
    <xf numFmtId="0" fontId="22" fillId="0" borderId="47" xfId="0" applyNumberFormat="1" applyFont="1" applyBorder="1" applyAlignment="1">
      <alignment horizontal="right"/>
    </xf>
    <xf numFmtId="0" fontId="22" fillId="4" borderId="46" xfId="0" applyNumberFormat="1" applyFont="1" applyFill="1" applyBorder="1" applyAlignment="1">
      <alignment horizontal="right"/>
    </xf>
    <xf numFmtId="0" fontId="22" fillId="4" borderId="47" xfId="0" applyNumberFormat="1" applyFont="1" applyFill="1" applyBorder="1" applyAlignment="1">
      <alignment horizontal="right"/>
    </xf>
    <xf numFmtId="0" fontId="3" fillId="0" borderId="42" xfId="0" applyNumberFormat="1" applyFont="1" applyBorder="1"/>
  </cellXfs>
  <cellStyles count="10">
    <cellStyle name="Comma" xfId="1" builtinId="3"/>
    <cellStyle name="Comma 2" xfId="5" xr:uid="{00000000-0005-0000-0000-000001000000}"/>
    <cellStyle name="Comma 3" xfId="8" xr:uid="{00000000-0005-0000-0000-000002000000}"/>
    <cellStyle name="Hyperlink" xfId="9" builtinId="8"/>
    <cellStyle name="Normal" xfId="0" builtinId="0"/>
    <cellStyle name="Normal 2" xfId="7" xr:uid="{00000000-0005-0000-0000-000004000000}"/>
    <cellStyle name="Normal_Median household income by state 1984 to 2000" xfId="6" xr:uid="{00000000-0005-0000-0000-000005000000}"/>
    <cellStyle name="Normal_Tuition Tables" xfId="2" xr:uid="{00000000-0005-0000-0000-000006000000}"/>
    <cellStyle name="Percent" xfId="3" builtinId="5"/>
    <cellStyle name="Style 1" xfId="4" xr:uid="{00000000-0005-0000-0000-000008000000}"/>
  </cellStyles>
  <dxfs count="1">
    <dxf>
      <font>
        <b/>
        <i val="0"/>
        <condense val="0"/>
        <extend val="0"/>
      </font>
    </dxf>
  </dxfs>
  <tableStyles count="0" defaultTableStyle="TableStyleMedium9" defaultPivotStyle="PivotStyleLight16"/>
  <colors>
    <mruColors>
      <color rgb="FFFFC000"/>
      <color rgb="FF990033"/>
      <color rgb="FF0000FF"/>
      <color rgb="FF00660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103131048012942E-2"/>
          <c:y val="6.4088180086061791E-2"/>
          <c:w val="0.93350343328296059"/>
          <c:h val="0.78588589044314594"/>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62'!$C$10</c:f>
              <c:numCache>
                <c:formatCode>"$"#,##0</c:formatCode>
                <c:ptCount val="1"/>
                <c:pt idx="0">
                  <c:v>8953.5</c:v>
                </c:pt>
              </c:numCache>
            </c:numRef>
          </c:val>
          <c:extLst>
            <c:ext xmlns:c16="http://schemas.microsoft.com/office/drawing/2014/chart" uri="{C3380CC4-5D6E-409C-BE32-E72D297353CC}">
              <c16:uniqueId val="{00000000-42F3-4F89-BF4D-7880253D714A}"/>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62'!$C$11</c:f>
              <c:numCache>
                <c:formatCode>#,##0</c:formatCode>
                <c:ptCount val="1"/>
                <c:pt idx="0">
                  <c:v>8594</c:v>
                </c:pt>
              </c:numCache>
            </c:numRef>
          </c:val>
          <c:extLst>
            <c:ext xmlns:c16="http://schemas.microsoft.com/office/drawing/2014/chart" uri="{C3380CC4-5D6E-409C-BE32-E72D297353CC}">
              <c16:uniqueId val="{00000001-42F3-4F89-BF4D-7880253D714A}"/>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62'!$C$13</c:f>
              <c:numCache>
                <c:formatCode>#,##0</c:formatCode>
                <c:ptCount val="1"/>
                <c:pt idx="0">
                  <c:v>10700</c:v>
                </c:pt>
              </c:numCache>
            </c:numRef>
          </c:val>
          <c:extLst>
            <c:ext xmlns:c16="http://schemas.microsoft.com/office/drawing/2014/chart" uri="{C3380CC4-5D6E-409C-BE32-E72D297353CC}">
              <c16:uniqueId val="{00000002-42F3-4F89-BF4D-7880253D714A}"/>
            </c:ext>
          </c:extLst>
        </c:ser>
        <c:dLbls>
          <c:showLegendKey val="0"/>
          <c:showVal val="1"/>
          <c:showCatName val="0"/>
          <c:showSerName val="0"/>
          <c:showPercent val="0"/>
          <c:showBubbleSize val="0"/>
        </c:dLbls>
        <c:gapWidth val="150"/>
        <c:axId val="102598144"/>
        <c:axId val="52583168"/>
      </c:barChart>
      <c:catAx>
        <c:axId val="102598144"/>
        <c:scaling>
          <c:orientation val="minMax"/>
        </c:scaling>
        <c:delete val="0"/>
        <c:axPos val="b"/>
        <c:numFmt formatCode="General" sourceLinked="1"/>
        <c:majorTickMark val="out"/>
        <c:minorTickMark val="none"/>
        <c:tickLblPos val="nextTo"/>
        <c:txPr>
          <a:bodyPr/>
          <a:lstStyle/>
          <a:p>
            <a:pPr>
              <a:defRPr sz="1200" b="1"/>
            </a:pPr>
            <a:endParaRPr lang="en-US"/>
          </a:p>
        </c:txPr>
        <c:crossAx val="52583168"/>
        <c:crosses val="autoZero"/>
        <c:auto val="1"/>
        <c:lblAlgn val="ctr"/>
        <c:lblOffset val="100"/>
        <c:noMultiLvlLbl val="0"/>
      </c:catAx>
      <c:valAx>
        <c:axId val="52583168"/>
        <c:scaling>
          <c:orientation val="minMax"/>
          <c:max val="16500"/>
          <c:min val="0"/>
        </c:scaling>
        <c:delete val="1"/>
        <c:axPos val="l"/>
        <c:numFmt formatCode="&quot;$&quot;#,##0" sourceLinked="1"/>
        <c:majorTickMark val="out"/>
        <c:minorTickMark val="none"/>
        <c:tickLblPos val="none"/>
        <c:crossAx val="102598144"/>
        <c:crosses val="autoZero"/>
        <c:crossBetween val="between"/>
      </c:valAx>
      <c:spPr>
        <a:noFill/>
        <a:ln w="25400">
          <a:noFill/>
        </a:ln>
      </c:spPr>
    </c:plotArea>
    <c:legend>
      <c:legendPos val="r"/>
      <c:legendEntry>
        <c:idx val="0"/>
        <c:txPr>
          <a:bodyPr/>
          <a:lstStyle/>
          <a:p>
            <a:pPr>
              <a:defRPr sz="1100" b="1"/>
            </a:pPr>
            <a:endParaRPr lang="en-US"/>
          </a:p>
        </c:txPr>
      </c:legendEntry>
      <c:legendEntry>
        <c:idx val="1"/>
        <c:txPr>
          <a:bodyPr/>
          <a:lstStyle/>
          <a:p>
            <a:pPr>
              <a:defRPr sz="1100" b="1"/>
            </a:pPr>
            <a:endParaRPr lang="en-US"/>
          </a:p>
        </c:txPr>
      </c:legendEntry>
      <c:legendEntry>
        <c:idx val="2"/>
        <c:txPr>
          <a:bodyPr/>
          <a:lstStyle/>
          <a:p>
            <a:pPr>
              <a:defRPr sz="1100" b="1"/>
            </a:pPr>
            <a:endParaRPr lang="en-US"/>
          </a:p>
        </c:txPr>
      </c:legendEntry>
      <c:layout>
        <c:manualLayout>
          <c:xMode val="edge"/>
          <c:yMode val="edge"/>
          <c:x val="8.6816087383016508E-2"/>
          <c:y val="5.4311382854523423E-2"/>
          <c:w val="0.85123105066412186"/>
          <c:h val="6.7285537634886899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901377053895698E-2"/>
          <c:y val="6.0765230751358125E-2"/>
          <c:w val="0.93180627763995261"/>
          <c:h val="0.7958547384472564"/>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62'!$H$10</c:f>
              <c:numCache>
                <c:formatCode>"$"#,##0</c:formatCode>
                <c:ptCount val="1"/>
                <c:pt idx="0">
                  <c:v>19738</c:v>
                </c:pt>
              </c:numCache>
            </c:numRef>
          </c:val>
          <c:extLst>
            <c:ext xmlns:c16="http://schemas.microsoft.com/office/drawing/2014/chart" uri="{C3380CC4-5D6E-409C-BE32-E72D297353CC}">
              <c16:uniqueId val="{00000000-E8D9-4264-A893-97D717444499}"/>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62'!$H$11</c:f>
              <c:numCache>
                <c:formatCode>#,##0</c:formatCode>
                <c:ptCount val="1"/>
                <c:pt idx="0">
                  <c:v>19481.5</c:v>
                </c:pt>
              </c:numCache>
            </c:numRef>
          </c:val>
          <c:extLst>
            <c:ext xmlns:c16="http://schemas.microsoft.com/office/drawing/2014/chart" uri="{C3380CC4-5D6E-409C-BE32-E72D297353CC}">
              <c16:uniqueId val="{00000001-E8D9-4264-A893-97D717444499}"/>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62'!$H$13</c:f>
              <c:numCache>
                <c:formatCode>#,##0</c:formatCode>
                <c:ptCount val="1"/>
                <c:pt idx="0">
                  <c:v>20155</c:v>
                </c:pt>
              </c:numCache>
            </c:numRef>
          </c:val>
          <c:extLst>
            <c:ext xmlns:c16="http://schemas.microsoft.com/office/drawing/2014/chart" uri="{C3380CC4-5D6E-409C-BE32-E72D297353CC}">
              <c16:uniqueId val="{00000002-E8D9-4264-A893-97D717444499}"/>
            </c:ext>
          </c:extLst>
        </c:ser>
        <c:dLbls>
          <c:showLegendKey val="0"/>
          <c:showVal val="1"/>
          <c:showCatName val="0"/>
          <c:showSerName val="0"/>
          <c:showPercent val="0"/>
          <c:showBubbleSize val="0"/>
        </c:dLbls>
        <c:gapWidth val="150"/>
        <c:axId val="102600192"/>
        <c:axId val="103343232"/>
      </c:barChart>
      <c:catAx>
        <c:axId val="102600192"/>
        <c:scaling>
          <c:orientation val="minMax"/>
        </c:scaling>
        <c:delete val="0"/>
        <c:axPos val="b"/>
        <c:numFmt formatCode="General" sourceLinked="1"/>
        <c:majorTickMark val="out"/>
        <c:minorTickMark val="none"/>
        <c:tickLblPos val="nextTo"/>
        <c:txPr>
          <a:bodyPr/>
          <a:lstStyle/>
          <a:p>
            <a:pPr>
              <a:defRPr sz="1200" b="1"/>
            </a:pPr>
            <a:endParaRPr lang="en-US"/>
          </a:p>
        </c:txPr>
        <c:crossAx val="103343232"/>
        <c:crosses val="autoZero"/>
        <c:auto val="1"/>
        <c:lblAlgn val="ctr"/>
        <c:lblOffset val="100"/>
        <c:noMultiLvlLbl val="0"/>
      </c:catAx>
      <c:valAx>
        <c:axId val="103343232"/>
        <c:scaling>
          <c:orientation val="minMax"/>
          <c:min val="5600"/>
        </c:scaling>
        <c:delete val="0"/>
        <c:axPos val="l"/>
        <c:numFmt formatCode="&quot;$&quot;#,##0" sourceLinked="1"/>
        <c:majorTickMark val="out"/>
        <c:minorTickMark val="none"/>
        <c:tickLblPos val="none"/>
        <c:crossAx val="102600192"/>
        <c:crosses val="autoZero"/>
        <c:crossBetween val="between"/>
      </c:valAx>
      <c:spPr>
        <a:noFill/>
        <a:ln w="25400">
          <a:noFill/>
        </a:ln>
      </c:spPr>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7170391579842E-2"/>
          <c:y val="8.0702926759580226E-2"/>
          <c:w val="0.87963137941090708"/>
          <c:h val="0.78588589044314616"/>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62'!$M$10</c:f>
              <c:numCache>
                <c:formatCode>"$"#,##0</c:formatCode>
                <c:ptCount val="1"/>
                <c:pt idx="0">
                  <c:v>4000</c:v>
                </c:pt>
              </c:numCache>
            </c:numRef>
          </c:val>
          <c:extLst>
            <c:ext xmlns:c16="http://schemas.microsoft.com/office/drawing/2014/chart" uri="{C3380CC4-5D6E-409C-BE32-E72D297353CC}">
              <c16:uniqueId val="{00000000-7649-4A66-98C8-BDAF8EE7934C}"/>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62'!$M$11</c:f>
              <c:numCache>
                <c:formatCode>#,##0</c:formatCode>
                <c:ptCount val="1"/>
                <c:pt idx="0">
                  <c:v>3309</c:v>
                </c:pt>
              </c:numCache>
            </c:numRef>
          </c:val>
          <c:extLst>
            <c:ext xmlns:c16="http://schemas.microsoft.com/office/drawing/2014/chart" uri="{C3380CC4-5D6E-409C-BE32-E72D297353CC}">
              <c16:uniqueId val="{00000001-7649-4A66-98C8-BDAF8EE7934C}"/>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62'!$M$13</c:f>
              <c:numCache>
                <c:formatCode>#,##0</c:formatCode>
                <c:ptCount val="1"/>
                <c:pt idx="0">
                  <c:v>4800</c:v>
                </c:pt>
              </c:numCache>
            </c:numRef>
          </c:val>
          <c:extLst>
            <c:ext xmlns:c16="http://schemas.microsoft.com/office/drawing/2014/chart" uri="{C3380CC4-5D6E-409C-BE32-E72D297353CC}">
              <c16:uniqueId val="{00000002-7649-4A66-98C8-BDAF8EE7934C}"/>
            </c:ext>
          </c:extLst>
        </c:ser>
        <c:dLbls>
          <c:showLegendKey val="0"/>
          <c:showVal val="1"/>
          <c:showCatName val="0"/>
          <c:showSerName val="0"/>
          <c:showPercent val="0"/>
          <c:showBubbleSize val="0"/>
        </c:dLbls>
        <c:gapWidth val="150"/>
        <c:axId val="106509824"/>
        <c:axId val="103345536"/>
      </c:barChart>
      <c:catAx>
        <c:axId val="106509824"/>
        <c:scaling>
          <c:orientation val="minMax"/>
        </c:scaling>
        <c:delete val="0"/>
        <c:axPos val="b"/>
        <c:numFmt formatCode="General" sourceLinked="1"/>
        <c:majorTickMark val="out"/>
        <c:minorTickMark val="none"/>
        <c:tickLblPos val="nextTo"/>
        <c:txPr>
          <a:bodyPr/>
          <a:lstStyle/>
          <a:p>
            <a:pPr>
              <a:defRPr sz="1200" b="1"/>
            </a:pPr>
            <a:endParaRPr lang="en-US"/>
          </a:p>
        </c:txPr>
        <c:crossAx val="103345536"/>
        <c:crosses val="autoZero"/>
        <c:auto val="1"/>
        <c:lblAlgn val="ctr"/>
        <c:lblOffset val="100"/>
        <c:noMultiLvlLbl val="0"/>
      </c:catAx>
      <c:valAx>
        <c:axId val="103345536"/>
        <c:scaling>
          <c:orientation val="minMax"/>
          <c:max val="16900"/>
          <c:min val="0"/>
        </c:scaling>
        <c:delete val="1"/>
        <c:axPos val="l"/>
        <c:numFmt formatCode="&quot;$&quot;#,##0" sourceLinked="1"/>
        <c:majorTickMark val="out"/>
        <c:minorTickMark val="none"/>
        <c:tickLblPos val="none"/>
        <c:crossAx val="106509824"/>
        <c:crosses val="autoZero"/>
        <c:crossBetween val="between"/>
      </c:valAx>
      <c:spPr>
        <a:noFill/>
        <a:ln w="25400">
          <a:noFill/>
        </a:ln>
      </c:spPr>
    </c:plotArea>
    <c:legend>
      <c:legendPos val="r"/>
      <c:legendEntry>
        <c:idx val="0"/>
        <c:txPr>
          <a:bodyPr/>
          <a:lstStyle/>
          <a:p>
            <a:pPr>
              <a:defRPr sz="1100" b="1"/>
            </a:pPr>
            <a:endParaRPr lang="en-US"/>
          </a:p>
        </c:txPr>
      </c:legendEntry>
      <c:legendEntry>
        <c:idx val="1"/>
        <c:txPr>
          <a:bodyPr/>
          <a:lstStyle/>
          <a:p>
            <a:pPr>
              <a:defRPr sz="1100" b="1"/>
            </a:pPr>
            <a:endParaRPr lang="en-US"/>
          </a:p>
        </c:txPr>
      </c:legendEntry>
      <c:legendEntry>
        <c:idx val="2"/>
        <c:txPr>
          <a:bodyPr/>
          <a:lstStyle/>
          <a:p>
            <a:pPr>
              <a:defRPr sz="1100" b="1"/>
            </a:pPr>
            <a:endParaRPr lang="en-US"/>
          </a:p>
        </c:txPr>
      </c:legendEntry>
      <c:layout>
        <c:manualLayout>
          <c:xMode val="edge"/>
          <c:yMode val="edge"/>
          <c:x val="4.6412046978976114E-2"/>
          <c:y val="2.4404838842190257E-2"/>
          <c:w val="0.89702229645536735"/>
          <c:h val="7.7254385638997919E-2"/>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901377053895719E-2"/>
          <c:y val="6.0765230751358146E-2"/>
          <c:w val="0.93180627763995261"/>
          <c:h val="0.7958547384472564"/>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62'!$R$10</c:f>
              <c:numCache>
                <c:formatCode>"$"#,##0</c:formatCode>
                <c:ptCount val="1"/>
                <c:pt idx="0">
                  <c:v>8302</c:v>
                </c:pt>
              </c:numCache>
            </c:numRef>
          </c:val>
          <c:extLst>
            <c:ext xmlns:c16="http://schemas.microsoft.com/office/drawing/2014/chart" uri="{C3380CC4-5D6E-409C-BE32-E72D297353CC}">
              <c16:uniqueId val="{00000000-33FF-4591-8CFA-A0591A926C81}"/>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62'!$R$11</c:f>
              <c:numCache>
                <c:formatCode>#,##0</c:formatCode>
                <c:ptCount val="1"/>
                <c:pt idx="0">
                  <c:v>8715</c:v>
                </c:pt>
              </c:numCache>
            </c:numRef>
          </c:val>
          <c:extLst>
            <c:ext xmlns:c16="http://schemas.microsoft.com/office/drawing/2014/chart" uri="{C3380CC4-5D6E-409C-BE32-E72D297353CC}">
              <c16:uniqueId val="{00000001-33FF-4591-8CFA-A0591A926C81}"/>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62'!$R$13</c:f>
              <c:numCache>
                <c:formatCode>#,##0</c:formatCode>
                <c:ptCount val="1"/>
                <c:pt idx="0">
                  <c:v>8730</c:v>
                </c:pt>
              </c:numCache>
            </c:numRef>
          </c:val>
          <c:extLst>
            <c:ext xmlns:c16="http://schemas.microsoft.com/office/drawing/2014/chart" uri="{C3380CC4-5D6E-409C-BE32-E72D297353CC}">
              <c16:uniqueId val="{00000002-33FF-4591-8CFA-A0591A926C81}"/>
            </c:ext>
          </c:extLst>
        </c:ser>
        <c:dLbls>
          <c:showLegendKey val="0"/>
          <c:showVal val="1"/>
          <c:showCatName val="0"/>
          <c:showSerName val="0"/>
          <c:showPercent val="0"/>
          <c:showBubbleSize val="0"/>
        </c:dLbls>
        <c:gapWidth val="150"/>
        <c:axId val="106511360"/>
        <c:axId val="103347840"/>
      </c:barChart>
      <c:catAx>
        <c:axId val="106511360"/>
        <c:scaling>
          <c:orientation val="minMax"/>
        </c:scaling>
        <c:delete val="0"/>
        <c:axPos val="b"/>
        <c:numFmt formatCode="General" sourceLinked="1"/>
        <c:majorTickMark val="out"/>
        <c:minorTickMark val="none"/>
        <c:tickLblPos val="nextTo"/>
        <c:txPr>
          <a:bodyPr/>
          <a:lstStyle/>
          <a:p>
            <a:pPr>
              <a:defRPr sz="1200" b="1"/>
            </a:pPr>
            <a:endParaRPr lang="en-US"/>
          </a:p>
        </c:txPr>
        <c:crossAx val="103347840"/>
        <c:crosses val="autoZero"/>
        <c:auto val="1"/>
        <c:lblAlgn val="ctr"/>
        <c:lblOffset val="100"/>
        <c:noMultiLvlLbl val="0"/>
      </c:catAx>
      <c:valAx>
        <c:axId val="103347840"/>
        <c:scaling>
          <c:orientation val="minMax"/>
          <c:max val="16900"/>
          <c:min val="0"/>
        </c:scaling>
        <c:delete val="1"/>
        <c:axPos val="l"/>
        <c:numFmt formatCode="&quot;$&quot;#,##0" sourceLinked="1"/>
        <c:majorTickMark val="out"/>
        <c:minorTickMark val="none"/>
        <c:tickLblPos val="none"/>
        <c:crossAx val="106511360"/>
        <c:crosses val="autoZero"/>
        <c:crossBetween val="between"/>
      </c:valAx>
      <c:spPr>
        <a:noFill/>
        <a:ln w="25400">
          <a:noFill/>
        </a:ln>
      </c:spPr>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800"/>
              <a:t>Percent of Median Family Incomes Required to Pay Median Annual Tuition and Fees, 2018-19</a:t>
            </a:r>
          </a:p>
        </c:rich>
      </c:tx>
      <c:layout>
        <c:manualLayout>
          <c:xMode val="edge"/>
          <c:yMode val="edge"/>
          <c:x val="0.14428282726927855"/>
          <c:y val="1.9860245036850049E-2"/>
        </c:manualLayout>
      </c:layout>
      <c:overlay val="0"/>
    </c:title>
    <c:autoTitleDeleted val="0"/>
    <c:plotArea>
      <c:layout>
        <c:manualLayout>
          <c:layoutTarget val="inner"/>
          <c:xMode val="edge"/>
          <c:yMode val="edge"/>
          <c:x val="0.37327427821522308"/>
          <c:y val="0.17808170618692529"/>
          <c:w val="0.34860104986876639"/>
          <c:h val="0.79752353954089317"/>
        </c:manualLayout>
      </c:layout>
      <c:barChart>
        <c:barDir val="bar"/>
        <c:grouping val="clustered"/>
        <c:varyColors val="0"/>
        <c:ser>
          <c:idx val="0"/>
          <c:order val="0"/>
          <c:tx>
            <c:strRef>
              <c:f>'Table 63'!$A$8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63'!$C$4:$L$7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2018-19</c:v>
                  </c:pt>
                </c:lvl>
              </c:multiLvlStrCache>
            </c:multiLvlStrRef>
          </c:cat>
          <c:val>
            <c:numRef>
              <c:f>'Table 63'!$C$8:$L$8</c:f>
              <c:numCache>
                <c:formatCode>0.0</c:formatCode>
                <c:ptCount val="10"/>
                <c:pt idx="0">
                  <c:v>40.935565018164645</c:v>
                </c:pt>
                <c:pt idx="1">
                  <c:v>18.155522560357543</c:v>
                </c:pt>
                <c:pt idx="2">
                  <c:v>11.521959351899767</c:v>
                </c:pt>
                <c:pt idx="3">
                  <c:v>7.679946711372482</c:v>
                </c:pt>
                <c:pt idx="4">
                  <c:v>4.3391698919254527</c:v>
                </c:pt>
                <c:pt idx="5">
                  <c:v>18.288773816122696</c:v>
                </c:pt>
                <c:pt idx="6">
                  <c:v>8.1113390146820308</c:v>
                </c:pt>
                <c:pt idx="7">
                  <c:v>5.1476633683191864</c:v>
                </c:pt>
                <c:pt idx="8">
                  <c:v>3.4311681849716913</c:v>
                </c:pt>
                <c:pt idx="9">
                  <c:v>1.9386100245090057</c:v>
                </c:pt>
              </c:numCache>
            </c:numRef>
          </c:val>
          <c:extLst>
            <c:ext xmlns:c16="http://schemas.microsoft.com/office/drawing/2014/chart" uri="{C3380CC4-5D6E-409C-BE32-E72D297353CC}">
              <c16:uniqueId val="{00000000-50A5-4EA3-BC8F-34ECC648BCE5}"/>
            </c:ext>
          </c:extLst>
        </c:ser>
        <c:ser>
          <c:idx val="1"/>
          <c:order val="1"/>
          <c:tx>
            <c:strRef>
              <c:f>'Table 63'!$A$9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63'!$C$4:$L$7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2018-19</c:v>
                  </c:pt>
                </c:lvl>
              </c:multiLvlStrCache>
            </c:multiLvlStrRef>
          </c:cat>
          <c:val>
            <c:numRef>
              <c:f>'Table 63'!$C$9:$L$9</c:f>
              <c:numCache>
                <c:formatCode>0.0</c:formatCode>
                <c:ptCount val="10"/>
                <c:pt idx="0">
                  <c:v>43.723647682597324</c:v>
                </c:pt>
                <c:pt idx="1">
                  <c:v>20.329076044307239</c:v>
                </c:pt>
                <c:pt idx="2">
                  <c:v>12.772441131392418</c:v>
                </c:pt>
                <c:pt idx="3">
                  <c:v>8.6877306686405511</c:v>
                </c:pt>
                <c:pt idx="4">
                  <c:v>5.0542932183552862</c:v>
                </c:pt>
                <c:pt idx="5">
                  <c:v>17.130143860358242</c:v>
                </c:pt>
                <c:pt idx="6">
                  <c:v>7.9645687321222836</c:v>
                </c:pt>
                <c:pt idx="7">
                  <c:v>5.0040142034122219</c:v>
                </c:pt>
                <c:pt idx="8">
                  <c:v>3.4036976341544443</c:v>
                </c:pt>
                <c:pt idx="9">
                  <c:v>1.9801817673441635</c:v>
                </c:pt>
              </c:numCache>
            </c:numRef>
          </c:val>
          <c:extLst>
            <c:ext xmlns:c16="http://schemas.microsoft.com/office/drawing/2014/chart" uri="{C3380CC4-5D6E-409C-BE32-E72D297353CC}">
              <c16:uniqueId val="{00000001-50A5-4EA3-BC8F-34ECC648BCE5}"/>
            </c:ext>
          </c:extLst>
        </c:ser>
        <c:ser>
          <c:idx val="2"/>
          <c:order val="2"/>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63'!$C$4:$L$7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2018-19</c:v>
                  </c:pt>
                </c:lvl>
              </c:multiLvlStrCache>
            </c:multiLvlStrRef>
          </c:cat>
          <c:val>
            <c:numRef>
              <c:f>'Table 63'!$C$15:$L$15</c:f>
              <c:numCache>
                <c:formatCode>0.0</c:formatCode>
                <c:ptCount val="10"/>
                <c:pt idx="0">
                  <c:v>30.579300876222099</c:v>
                </c:pt>
                <c:pt idx="1">
                  <c:v>13.886930214431137</c:v>
                </c:pt>
                <c:pt idx="2">
                  <c:v>8.6495736764171092</c:v>
                </c:pt>
                <c:pt idx="3">
                  <c:v>5.7119826165018637</c:v>
                </c:pt>
                <c:pt idx="4">
                  <c:v>3.186685038679987</c:v>
                </c:pt>
                <c:pt idx="5">
                  <c:v>17.029490021710906</c:v>
                </c:pt>
                <c:pt idx="6">
                  <c:v>7.7335757438044936</c:v>
                </c:pt>
                <c:pt idx="7">
                  <c:v>4.8169128918553703</c:v>
                </c:pt>
                <c:pt idx="8">
                  <c:v>3.1809802116026029</c:v>
                </c:pt>
                <c:pt idx="9">
                  <c:v>1.7746521180519785</c:v>
                </c:pt>
              </c:numCache>
            </c:numRef>
          </c:val>
          <c:extLst>
            <c:ext xmlns:c16="http://schemas.microsoft.com/office/drawing/2014/chart" uri="{C3380CC4-5D6E-409C-BE32-E72D297353CC}">
              <c16:uniqueId val="{00000002-50A5-4EA3-BC8F-34ECC648BCE5}"/>
            </c:ext>
          </c:extLst>
        </c:ser>
        <c:dLbls>
          <c:showLegendKey val="0"/>
          <c:showVal val="1"/>
          <c:showCatName val="0"/>
          <c:showSerName val="0"/>
          <c:showPercent val="0"/>
          <c:showBubbleSize val="0"/>
        </c:dLbls>
        <c:gapWidth val="150"/>
        <c:axId val="108472832"/>
        <c:axId val="108388928"/>
      </c:barChart>
      <c:catAx>
        <c:axId val="108472832"/>
        <c:scaling>
          <c:orientation val="maxMin"/>
        </c:scaling>
        <c:delete val="0"/>
        <c:axPos val="l"/>
        <c:numFmt formatCode="General" sourceLinked="0"/>
        <c:majorTickMark val="out"/>
        <c:minorTickMark val="none"/>
        <c:tickLblPos val="nextTo"/>
        <c:crossAx val="108388928"/>
        <c:crosses val="autoZero"/>
        <c:auto val="1"/>
        <c:lblAlgn val="ctr"/>
        <c:lblOffset val="100"/>
        <c:noMultiLvlLbl val="0"/>
      </c:catAx>
      <c:valAx>
        <c:axId val="108388928"/>
        <c:scaling>
          <c:orientation val="minMax"/>
        </c:scaling>
        <c:delete val="1"/>
        <c:axPos val="t"/>
        <c:numFmt formatCode="0.0" sourceLinked="1"/>
        <c:majorTickMark val="out"/>
        <c:minorTickMark val="none"/>
        <c:tickLblPos val="none"/>
        <c:crossAx val="108472832"/>
        <c:crosses val="autoZero"/>
        <c:crossBetween val="between"/>
      </c:valAx>
    </c:plotArea>
    <c:legend>
      <c:legendPos val="r"/>
      <c:layout>
        <c:manualLayout>
          <c:xMode val="edge"/>
          <c:yMode val="edge"/>
          <c:x val="0.76277794990687242"/>
          <c:y val="0.37508407920895259"/>
          <c:w val="0.16666574073084828"/>
          <c:h val="0.16375632122234857"/>
        </c:manualLayout>
      </c:layout>
      <c:overlay val="0"/>
    </c:legend>
    <c:plotVisOnly val="1"/>
    <c:dispBlanksAs val="gap"/>
    <c:showDLblsOverMax val="0"/>
  </c:chart>
  <c:txPr>
    <a:bodyPr/>
    <a:lstStyle/>
    <a:p>
      <a:pPr>
        <a:defRPr b="1"/>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Median Family Incomes Required to Pay Median Annual Tuition and Fees, 2019-20</a:t>
            </a:r>
          </a:p>
        </c:rich>
      </c:tx>
      <c:overlay val="0"/>
    </c:title>
    <c:autoTitleDeleted val="0"/>
    <c:plotArea>
      <c:layout>
        <c:manualLayout>
          <c:layoutTarget val="inner"/>
          <c:xMode val="edge"/>
          <c:yMode val="edge"/>
          <c:x val="0.399342560480762"/>
          <c:y val="0.18961025963230571"/>
          <c:w val="0.43386726114524493"/>
          <c:h val="0.7861161075448776"/>
        </c:manualLayout>
      </c:layout>
      <c:barChart>
        <c:barDir val="bar"/>
        <c:grouping val="clustered"/>
        <c:varyColors val="0"/>
        <c:ser>
          <c:idx val="0"/>
          <c:order val="0"/>
          <c:tx>
            <c:strRef>
              <c:f>'Table 63'!$A$8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63'!$N$4:$W$7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2019-20</c:v>
                  </c:pt>
                </c:lvl>
              </c:multiLvlStrCache>
            </c:multiLvlStrRef>
          </c:cat>
          <c:val>
            <c:numRef>
              <c:f>'Table 63'!$N$8:$W$8</c:f>
              <c:numCache>
                <c:formatCode>0.0</c:formatCode>
                <c:ptCount val="10"/>
                <c:pt idx="0">
                  <c:v>38.537299961456242</c:v>
                </c:pt>
                <c:pt idx="1">
                  <c:v>17.516954527934654</c:v>
                </c:pt>
                <c:pt idx="2">
                  <c:v>11.079473738918669</c:v>
                </c:pt>
                <c:pt idx="3">
                  <c:v>7.4110192233569698</c:v>
                </c:pt>
                <c:pt idx="4">
                  <c:v>4.2409468857104953</c:v>
                </c:pt>
                <c:pt idx="5">
                  <c:v>17.216641519609649</c:v>
                </c:pt>
                <c:pt idx="6">
                  <c:v>8.2385589978246703</c:v>
                </c:pt>
                <c:pt idx="7">
                  <c:v>5.1766693545386513</c:v>
                </c:pt>
                <c:pt idx="8">
                  <c:v>3.4241510834708784</c:v>
                </c:pt>
                <c:pt idx="9">
                  <c:v>1.9683742755281695</c:v>
                </c:pt>
              </c:numCache>
            </c:numRef>
          </c:val>
          <c:extLst>
            <c:ext xmlns:c16="http://schemas.microsoft.com/office/drawing/2014/chart" uri="{C3380CC4-5D6E-409C-BE32-E72D297353CC}">
              <c16:uniqueId val="{00000000-21F6-4CDD-89F3-E1D9404D9B5A}"/>
            </c:ext>
          </c:extLst>
        </c:ser>
        <c:ser>
          <c:idx val="1"/>
          <c:order val="1"/>
          <c:tx>
            <c:strRef>
              <c:f>'Table 63'!$A$9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63'!$N$4:$W$7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2019-20</c:v>
                  </c:pt>
                </c:lvl>
              </c:multiLvlStrCache>
            </c:multiLvlStrRef>
          </c:cat>
          <c:val>
            <c:numRef>
              <c:f>'Table 63'!$N$9:$W$9</c:f>
              <c:numCache>
                <c:formatCode>0.0</c:formatCode>
                <c:ptCount val="10"/>
                <c:pt idx="0">
                  <c:v>42.432366534277833</c:v>
                </c:pt>
                <c:pt idx="1">
                  <c:v>19.204716681992565</c:v>
                </c:pt>
                <c:pt idx="2">
                  <c:v>12.250092858348028</c:v>
                </c:pt>
                <c:pt idx="3">
                  <c:v>8.37535882075478</c:v>
                </c:pt>
                <c:pt idx="4">
                  <c:v>4.801856633341445</c:v>
                </c:pt>
                <c:pt idx="5">
                  <c:v>16.337991722355753</c:v>
                </c:pt>
                <c:pt idx="6">
                  <c:v>7.3945086689217359</c:v>
                </c:pt>
                <c:pt idx="7">
                  <c:v>4.7167276318680038</c:v>
                </c:pt>
                <c:pt idx="8">
                  <c:v>3.2248152592363937</c:v>
                </c:pt>
                <c:pt idx="9">
                  <c:v>1.8488880148623272</c:v>
                </c:pt>
              </c:numCache>
            </c:numRef>
          </c:val>
          <c:extLst>
            <c:ext xmlns:c16="http://schemas.microsoft.com/office/drawing/2014/chart" uri="{C3380CC4-5D6E-409C-BE32-E72D297353CC}">
              <c16:uniqueId val="{00000001-21F6-4CDD-89F3-E1D9404D9B5A}"/>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63'!$N$4:$W$7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2019-20</c:v>
                  </c:pt>
                </c:lvl>
              </c:multiLvlStrCache>
            </c:multiLvlStrRef>
          </c:cat>
          <c:val>
            <c:numRef>
              <c:f>'Table 63'!$N$11:$W$11</c:f>
              <c:numCache>
                <c:formatCode>0.0</c:formatCode>
                <c:ptCount val="10"/>
                <c:pt idx="0">
                  <c:v>57.882725108960855</c:v>
                </c:pt>
                <c:pt idx="1">
                  <c:v>26.089996785566093</c:v>
                </c:pt>
                <c:pt idx="2">
                  <c:v>16.28619110538105</c:v>
                </c:pt>
                <c:pt idx="3">
                  <c:v>10.677962394092576</c:v>
                </c:pt>
                <c:pt idx="4">
                  <c:v>6.4314139009956497</c:v>
                </c:pt>
                <c:pt idx="5">
                  <c:v>25.966082291870286</c:v>
                </c:pt>
                <c:pt idx="6">
                  <c:v>11.703923791655818</c:v>
                </c:pt>
                <c:pt idx="7">
                  <c:v>7.3059548883952381</c:v>
                </c:pt>
                <c:pt idx="8">
                  <c:v>4.7901139711817162</c:v>
                </c:pt>
                <c:pt idx="9">
                  <c:v>2.8851202546522541</c:v>
                </c:pt>
              </c:numCache>
            </c:numRef>
          </c:val>
          <c:extLst>
            <c:ext xmlns:c16="http://schemas.microsoft.com/office/drawing/2014/chart" uri="{C3380CC4-5D6E-409C-BE32-E72D297353CC}">
              <c16:uniqueId val="{00000002-21F6-4CDD-89F3-E1D9404D9B5A}"/>
            </c:ext>
          </c:extLst>
        </c:ser>
        <c:dLbls>
          <c:showLegendKey val="0"/>
          <c:showVal val="1"/>
          <c:showCatName val="0"/>
          <c:showSerName val="0"/>
          <c:showPercent val="0"/>
          <c:showBubbleSize val="0"/>
        </c:dLbls>
        <c:gapWidth val="150"/>
        <c:axId val="105665024"/>
        <c:axId val="108391232"/>
      </c:barChart>
      <c:catAx>
        <c:axId val="105665024"/>
        <c:scaling>
          <c:orientation val="maxMin"/>
        </c:scaling>
        <c:delete val="0"/>
        <c:axPos val="l"/>
        <c:numFmt formatCode="General" sourceLinked="0"/>
        <c:majorTickMark val="out"/>
        <c:minorTickMark val="none"/>
        <c:tickLblPos val="nextTo"/>
        <c:crossAx val="108391232"/>
        <c:crosses val="autoZero"/>
        <c:auto val="1"/>
        <c:lblAlgn val="ctr"/>
        <c:lblOffset val="100"/>
        <c:noMultiLvlLbl val="0"/>
      </c:catAx>
      <c:valAx>
        <c:axId val="108391232"/>
        <c:scaling>
          <c:orientation val="minMax"/>
          <c:max val="60"/>
        </c:scaling>
        <c:delete val="1"/>
        <c:axPos val="t"/>
        <c:numFmt formatCode="0.0" sourceLinked="1"/>
        <c:majorTickMark val="out"/>
        <c:minorTickMark val="none"/>
        <c:tickLblPos val="none"/>
        <c:crossAx val="105665024"/>
        <c:crosses val="autoZero"/>
        <c:crossBetween val="between"/>
      </c:valAx>
    </c:plotArea>
    <c:legend>
      <c:legendPos val="r"/>
      <c:layout>
        <c:manualLayout>
          <c:xMode val="edge"/>
          <c:yMode val="edge"/>
          <c:x val="0.75554140535689518"/>
          <c:y val="0.41036522584621798"/>
          <c:w val="0.16666574073084828"/>
          <c:h val="0.11962235977393679"/>
        </c:manualLayout>
      </c:layout>
      <c:overlay val="0"/>
    </c:legend>
    <c:plotVisOnly val="1"/>
    <c:dispBlanksAs val="gap"/>
    <c:showDLblsOverMax val="0"/>
  </c:chart>
  <c:txPr>
    <a:bodyPr/>
    <a:lstStyle/>
    <a:p>
      <a:pPr>
        <a:defRPr b="1"/>
      </a:pPr>
      <a:endParaRPr lang="en-US"/>
    </a:p>
  </c:tx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Median Annual Tuition and Required Fees for Full-Time Undergraduate Students, 2019-20</a:t>
            </a:r>
          </a:p>
        </c:rich>
      </c:tx>
      <c:layout>
        <c:manualLayout>
          <c:xMode val="edge"/>
          <c:yMode val="edge"/>
          <c:x val="0.1807757166431645"/>
          <c:y val="0"/>
        </c:manualLayout>
      </c:layout>
      <c:overlay val="0"/>
    </c:title>
    <c:autoTitleDeleted val="0"/>
    <c:plotArea>
      <c:layout>
        <c:manualLayout>
          <c:layoutTarget val="inner"/>
          <c:xMode val="edge"/>
          <c:yMode val="edge"/>
          <c:x val="1.7453689503556011E-2"/>
          <c:y val="9.3577690921777812E-2"/>
          <c:w val="0.97938931421594555"/>
          <c:h val="0.65302870760564591"/>
        </c:manualLayout>
      </c:layout>
      <c:barChart>
        <c:barDir val="col"/>
        <c:grouping val="clustered"/>
        <c:varyColors val="0"/>
        <c:ser>
          <c:idx val="0"/>
          <c:order val="0"/>
          <c:tx>
            <c:strRef>
              <c:f>'Table 64'!$A$11</c:f>
              <c:strCache>
                <c:ptCount val="1"/>
                <c:pt idx="0">
                  <c:v>50 states and D.C.</c:v>
                </c:pt>
              </c:strCache>
            </c:strRef>
          </c:tx>
          <c:spPr>
            <a:solidFill>
              <a:srgbClr val="003399"/>
            </a:solidFill>
            <a:ln>
              <a:solidFill>
                <a:schemeClr val="tx1"/>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64'!$C$6:$R$10</c:f>
              <c:multiLvlStrCache>
                <c:ptCount val="16"/>
                <c:lvl/>
                <c:lvl>
                  <c:pt idx="0">
                    <c:v>In-State</c:v>
                  </c:pt>
                  <c:pt idx="1">
                    <c:v>Out-of-State</c:v>
                  </c:pt>
                  <c:pt idx="2">
                    <c:v>In-State</c:v>
                  </c:pt>
                  <c:pt idx="3">
                    <c:v>Out-of-State</c:v>
                  </c:pt>
                  <c:pt idx="4">
                    <c:v>In-State</c:v>
                  </c:pt>
                  <c:pt idx="5">
                    <c:v>Out-of-State</c:v>
                  </c:pt>
                  <c:pt idx="6">
                    <c:v>In-State</c:v>
                  </c:pt>
                  <c:pt idx="7">
                    <c:v>Out-of-State</c:v>
                  </c:pt>
                  <c:pt idx="8">
                    <c:v>In-State</c:v>
                  </c:pt>
                  <c:pt idx="9">
                    <c:v>Out-of-State</c:v>
                  </c:pt>
                  <c:pt idx="10">
                    <c:v>In-State</c:v>
                  </c:pt>
                  <c:pt idx="11">
                    <c:v>Out-of-State</c:v>
                  </c:pt>
                  <c:pt idx="12">
                    <c:v>In-State</c:v>
                  </c:pt>
                  <c:pt idx="13">
                    <c:v>Out-of-State</c:v>
                  </c:pt>
                  <c:pt idx="14">
                    <c:v>In-State</c:v>
                  </c:pt>
                  <c:pt idx="15">
                    <c:v>Out-of-State</c:v>
                  </c:pt>
                </c:lvl>
                <c:lvl>
                  <c:pt idx="0">
                    <c:v>1 </c:v>
                  </c:pt>
                  <c:pt idx="2">
                    <c:v>2 </c:v>
                  </c:pt>
                  <c:pt idx="4">
                    <c:v>3 </c:v>
                  </c:pt>
                  <c:pt idx="6">
                    <c:v>4 </c:v>
                  </c:pt>
                  <c:pt idx="8">
                    <c:v>5 </c:v>
                  </c:pt>
                  <c:pt idx="10">
                    <c:v>6 </c:v>
                  </c:pt>
                  <c:pt idx="12">
                    <c:v>Two-Year</c:v>
                  </c:pt>
                  <c:pt idx="14">
                    <c:v>Colleges</c:v>
                  </c:pt>
                </c:lvl>
                <c:lvl>
                  <c:pt idx="0">
                    <c:v>Four-Year</c:v>
                  </c:pt>
                  <c:pt idx="8">
                    <c:v>Four-Year</c:v>
                  </c:pt>
                  <c:pt idx="12">
                    <c:v> </c:v>
                  </c:pt>
                  <c:pt idx="14">
                    <c:v>Institutes or</c:v>
                  </c:pt>
                </c:lvl>
                <c:lvl>
                  <c:pt idx="8">
                    <c:v> </c:v>
                  </c:pt>
                  <c:pt idx="12">
                    <c:v> </c:v>
                  </c:pt>
                  <c:pt idx="14">
                    <c:v>Technical</c:v>
                  </c:pt>
                </c:lvl>
              </c:multiLvlStrCache>
            </c:multiLvlStrRef>
          </c:cat>
          <c:val>
            <c:numRef>
              <c:f>'Table 64'!$C$11:$R$11</c:f>
              <c:numCache>
                <c:formatCode>"$"#,##0</c:formatCode>
                <c:ptCount val="16"/>
                <c:pt idx="0">
                  <c:v>11044</c:v>
                </c:pt>
                <c:pt idx="1">
                  <c:v>28906</c:v>
                </c:pt>
                <c:pt idx="2">
                  <c:v>10003.5</c:v>
                </c:pt>
                <c:pt idx="3">
                  <c:v>24139</c:v>
                </c:pt>
                <c:pt idx="4">
                  <c:v>8806</c:v>
                </c:pt>
                <c:pt idx="5">
                  <c:v>19146</c:v>
                </c:pt>
                <c:pt idx="6">
                  <c:v>8343</c:v>
                </c:pt>
                <c:pt idx="7">
                  <c:v>17157</c:v>
                </c:pt>
                <c:pt idx="8">
                  <c:v>8376.5</c:v>
                </c:pt>
                <c:pt idx="9">
                  <c:v>17755.5</c:v>
                </c:pt>
                <c:pt idx="10">
                  <c:v>8168</c:v>
                </c:pt>
                <c:pt idx="11">
                  <c:v>17187</c:v>
                </c:pt>
                <c:pt idx="12">
                  <c:v>4000</c:v>
                </c:pt>
                <c:pt idx="13">
                  <c:v>8302</c:v>
                </c:pt>
                <c:pt idx="14">
                  <c:v>3664</c:v>
                </c:pt>
                <c:pt idx="15">
                  <c:v>5610</c:v>
                </c:pt>
              </c:numCache>
            </c:numRef>
          </c:val>
          <c:extLst>
            <c:ext xmlns:c16="http://schemas.microsoft.com/office/drawing/2014/chart" uri="{C3380CC4-5D6E-409C-BE32-E72D297353CC}">
              <c16:uniqueId val="{00000000-ACF9-47B8-856B-4E3BAC474BA1}"/>
            </c:ext>
          </c:extLst>
        </c:ser>
        <c:ser>
          <c:idx val="1"/>
          <c:order val="1"/>
          <c:tx>
            <c:strRef>
              <c:f>'Table 64'!$A$12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64'!$C$6:$R$10</c:f>
              <c:multiLvlStrCache>
                <c:ptCount val="16"/>
                <c:lvl/>
                <c:lvl>
                  <c:pt idx="0">
                    <c:v>In-State</c:v>
                  </c:pt>
                  <c:pt idx="1">
                    <c:v>Out-of-State</c:v>
                  </c:pt>
                  <c:pt idx="2">
                    <c:v>In-State</c:v>
                  </c:pt>
                  <c:pt idx="3">
                    <c:v>Out-of-State</c:v>
                  </c:pt>
                  <c:pt idx="4">
                    <c:v>In-State</c:v>
                  </c:pt>
                  <c:pt idx="5">
                    <c:v>Out-of-State</c:v>
                  </c:pt>
                  <c:pt idx="6">
                    <c:v>In-State</c:v>
                  </c:pt>
                  <c:pt idx="7">
                    <c:v>Out-of-State</c:v>
                  </c:pt>
                  <c:pt idx="8">
                    <c:v>In-State</c:v>
                  </c:pt>
                  <c:pt idx="9">
                    <c:v>Out-of-State</c:v>
                  </c:pt>
                  <c:pt idx="10">
                    <c:v>In-State</c:v>
                  </c:pt>
                  <c:pt idx="11">
                    <c:v>Out-of-State</c:v>
                  </c:pt>
                  <c:pt idx="12">
                    <c:v>In-State</c:v>
                  </c:pt>
                  <c:pt idx="13">
                    <c:v>Out-of-State</c:v>
                  </c:pt>
                  <c:pt idx="14">
                    <c:v>In-State</c:v>
                  </c:pt>
                  <c:pt idx="15">
                    <c:v>Out-of-State</c:v>
                  </c:pt>
                </c:lvl>
                <c:lvl>
                  <c:pt idx="0">
                    <c:v>1 </c:v>
                  </c:pt>
                  <c:pt idx="2">
                    <c:v>2 </c:v>
                  </c:pt>
                  <c:pt idx="4">
                    <c:v>3 </c:v>
                  </c:pt>
                  <c:pt idx="6">
                    <c:v>4 </c:v>
                  </c:pt>
                  <c:pt idx="8">
                    <c:v>5 </c:v>
                  </c:pt>
                  <c:pt idx="10">
                    <c:v>6 </c:v>
                  </c:pt>
                  <c:pt idx="12">
                    <c:v>Two-Year</c:v>
                  </c:pt>
                  <c:pt idx="14">
                    <c:v>Colleges</c:v>
                  </c:pt>
                </c:lvl>
                <c:lvl>
                  <c:pt idx="0">
                    <c:v>Four-Year</c:v>
                  </c:pt>
                  <c:pt idx="8">
                    <c:v>Four-Year</c:v>
                  </c:pt>
                  <c:pt idx="12">
                    <c:v> </c:v>
                  </c:pt>
                  <c:pt idx="14">
                    <c:v>Institutes or</c:v>
                  </c:pt>
                </c:lvl>
                <c:lvl>
                  <c:pt idx="8">
                    <c:v> </c:v>
                  </c:pt>
                  <c:pt idx="12">
                    <c:v> </c:v>
                  </c:pt>
                  <c:pt idx="14">
                    <c:v>Technical</c:v>
                  </c:pt>
                </c:lvl>
              </c:multiLvlStrCache>
            </c:multiLvlStrRef>
          </c:cat>
          <c:val>
            <c:numRef>
              <c:f>'Table 64'!$C$12:$R$12</c:f>
              <c:numCache>
                <c:formatCode>#,##0</c:formatCode>
                <c:ptCount val="16"/>
                <c:pt idx="0">
                  <c:v>9648</c:v>
                </c:pt>
                <c:pt idx="1">
                  <c:v>28041.5</c:v>
                </c:pt>
                <c:pt idx="2">
                  <c:v>9165.5</c:v>
                </c:pt>
                <c:pt idx="3">
                  <c:v>22956</c:v>
                </c:pt>
                <c:pt idx="4">
                  <c:v>8825</c:v>
                </c:pt>
                <c:pt idx="5">
                  <c:v>19677.5</c:v>
                </c:pt>
                <c:pt idx="6">
                  <c:v>7605</c:v>
                </c:pt>
                <c:pt idx="7">
                  <c:v>16721</c:v>
                </c:pt>
                <c:pt idx="8">
                  <c:v>7887</c:v>
                </c:pt>
                <c:pt idx="9">
                  <c:v>16563</c:v>
                </c:pt>
                <c:pt idx="10">
                  <c:v>7286</c:v>
                </c:pt>
                <c:pt idx="11">
                  <c:v>14463</c:v>
                </c:pt>
                <c:pt idx="12">
                  <c:v>3309</c:v>
                </c:pt>
                <c:pt idx="13">
                  <c:v>8715</c:v>
                </c:pt>
                <c:pt idx="14">
                  <c:v>3188</c:v>
                </c:pt>
                <c:pt idx="15">
                  <c:v>5527</c:v>
                </c:pt>
              </c:numCache>
            </c:numRef>
          </c:val>
          <c:extLst>
            <c:ext xmlns:c16="http://schemas.microsoft.com/office/drawing/2014/chart" uri="{C3380CC4-5D6E-409C-BE32-E72D297353CC}">
              <c16:uniqueId val="{00000001-ACF9-47B8-856B-4E3BAC474BA1}"/>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64'!$C$6:$R$10</c:f>
              <c:multiLvlStrCache>
                <c:ptCount val="16"/>
                <c:lvl/>
                <c:lvl>
                  <c:pt idx="0">
                    <c:v>In-State</c:v>
                  </c:pt>
                  <c:pt idx="1">
                    <c:v>Out-of-State</c:v>
                  </c:pt>
                  <c:pt idx="2">
                    <c:v>In-State</c:v>
                  </c:pt>
                  <c:pt idx="3">
                    <c:v>Out-of-State</c:v>
                  </c:pt>
                  <c:pt idx="4">
                    <c:v>In-State</c:v>
                  </c:pt>
                  <c:pt idx="5">
                    <c:v>Out-of-State</c:v>
                  </c:pt>
                  <c:pt idx="6">
                    <c:v>In-State</c:v>
                  </c:pt>
                  <c:pt idx="7">
                    <c:v>Out-of-State</c:v>
                  </c:pt>
                  <c:pt idx="8">
                    <c:v>In-State</c:v>
                  </c:pt>
                  <c:pt idx="9">
                    <c:v>Out-of-State</c:v>
                  </c:pt>
                  <c:pt idx="10">
                    <c:v>In-State</c:v>
                  </c:pt>
                  <c:pt idx="11">
                    <c:v>Out-of-State</c:v>
                  </c:pt>
                  <c:pt idx="12">
                    <c:v>In-State</c:v>
                  </c:pt>
                  <c:pt idx="13">
                    <c:v>Out-of-State</c:v>
                  </c:pt>
                  <c:pt idx="14">
                    <c:v>In-State</c:v>
                  </c:pt>
                  <c:pt idx="15">
                    <c:v>Out-of-State</c:v>
                  </c:pt>
                </c:lvl>
                <c:lvl>
                  <c:pt idx="0">
                    <c:v>1 </c:v>
                  </c:pt>
                  <c:pt idx="2">
                    <c:v>2 </c:v>
                  </c:pt>
                  <c:pt idx="4">
                    <c:v>3 </c:v>
                  </c:pt>
                  <c:pt idx="6">
                    <c:v>4 </c:v>
                  </c:pt>
                  <c:pt idx="8">
                    <c:v>5 </c:v>
                  </c:pt>
                  <c:pt idx="10">
                    <c:v>6 </c:v>
                  </c:pt>
                  <c:pt idx="12">
                    <c:v>Two-Year</c:v>
                  </c:pt>
                  <c:pt idx="14">
                    <c:v>Colleges</c:v>
                  </c:pt>
                </c:lvl>
                <c:lvl>
                  <c:pt idx="0">
                    <c:v>Four-Year</c:v>
                  </c:pt>
                  <c:pt idx="8">
                    <c:v>Four-Year</c:v>
                  </c:pt>
                  <c:pt idx="12">
                    <c:v> </c:v>
                  </c:pt>
                  <c:pt idx="14">
                    <c:v>Institutes or</c:v>
                  </c:pt>
                </c:lvl>
                <c:lvl>
                  <c:pt idx="8">
                    <c:v> </c:v>
                  </c:pt>
                  <c:pt idx="12">
                    <c:v> </c:v>
                  </c:pt>
                  <c:pt idx="14">
                    <c:v>Technical</c:v>
                  </c:pt>
                </c:lvl>
              </c:multiLvlStrCache>
            </c:multiLvlStrRef>
          </c:cat>
          <c:val>
            <c:numRef>
              <c:f>'Table 64'!$C$18:$R$18</c:f>
              <c:numCache>
                <c:formatCode>#,##0</c:formatCode>
                <c:ptCount val="16"/>
                <c:pt idx="0">
                  <c:v>10683</c:v>
                </c:pt>
                <c:pt idx="1">
                  <c:v>27818.5</c:v>
                </c:pt>
                <c:pt idx="2">
                  <c:v>12682</c:v>
                </c:pt>
                <c:pt idx="3">
                  <c:v>33794</c:v>
                </c:pt>
                <c:pt idx="4">
                  <c:v>6459.5</c:v>
                </c:pt>
                <c:pt idx="5">
                  <c:v>17577.5</c:v>
                </c:pt>
                <c:pt idx="6">
                  <c:v>5883</c:v>
                </c:pt>
                <c:pt idx="7">
                  <c:v>16604.5</c:v>
                </c:pt>
                <c:pt idx="8">
                  <c:v>5902</c:v>
                </c:pt>
                <c:pt idx="9">
                  <c:v>16624</c:v>
                </c:pt>
                <c:pt idx="10">
                  <c:v>3861</c:v>
                </c:pt>
                <c:pt idx="11">
                  <c:v>10767</c:v>
                </c:pt>
                <c:pt idx="12">
                  <c:v>3360</c:v>
                </c:pt>
                <c:pt idx="13">
                  <c:v>9662</c:v>
                </c:pt>
                <c:pt idx="14">
                  <c:v>3073</c:v>
                </c:pt>
                <c:pt idx="15">
                  <c:v>5473</c:v>
                </c:pt>
              </c:numCache>
            </c:numRef>
          </c:val>
          <c:extLst>
            <c:ext xmlns:c16="http://schemas.microsoft.com/office/drawing/2014/chart" uri="{C3380CC4-5D6E-409C-BE32-E72D297353CC}">
              <c16:uniqueId val="{00000002-ACF9-47B8-856B-4E3BAC474BA1}"/>
            </c:ext>
          </c:extLst>
        </c:ser>
        <c:dLbls>
          <c:showLegendKey val="0"/>
          <c:showVal val="1"/>
          <c:showCatName val="0"/>
          <c:showSerName val="0"/>
          <c:showPercent val="0"/>
          <c:showBubbleSize val="0"/>
        </c:dLbls>
        <c:gapWidth val="104"/>
        <c:overlap val="-25"/>
        <c:axId val="105498112"/>
        <c:axId val="108393536"/>
      </c:barChart>
      <c:catAx>
        <c:axId val="105498112"/>
        <c:scaling>
          <c:orientation val="minMax"/>
        </c:scaling>
        <c:delete val="0"/>
        <c:axPos val="b"/>
        <c:numFmt formatCode="General" sourceLinked="0"/>
        <c:majorTickMark val="out"/>
        <c:minorTickMark val="none"/>
        <c:tickLblPos val="nextTo"/>
        <c:txPr>
          <a:bodyPr rot="0" vert="horz"/>
          <a:lstStyle/>
          <a:p>
            <a:pPr>
              <a:defRPr b="1"/>
            </a:pPr>
            <a:endParaRPr lang="en-US"/>
          </a:p>
        </c:txPr>
        <c:crossAx val="108393536"/>
        <c:crosses val="autoZero"/>
        <c:auto val="1"/>
        <c:lblAlgn val="ctr"/>
        <c:lblOffset val="100"/>
        <c:noMultiLvlLbl val="0"/>
      </c:catAx>
      <c:valAx>
        <c:axId val="108393536"/>
        <c:scaling>
          <c:orientation val="minMax"/>
        </c:scaling>
        <c:delete val="1"/>
        <c:axPos val="l"/>
        <c:numFmt formatCode="&quot;$&quot;#,##0" sourceLinked="1"/>
        <c:majorTickMark val="out"/>
        <c:minorTickMark val="none"/>
        <c:tickLblPos val="none"/>
        <c:crossAx val="105498112"/>
        <c:crosses val="autoZero"/>
        <c:crossBetween val="between"/>
      </c:valAx>
    </c:plotArea>
    <c:legend>
      <c:legendPos val="t"/>
      <c:legendEntry>
        <c:idx val="0"/>
        <c:txPr>
          <a:bodyPr/>
          <a:lstStyle/>
          <a:p>
            <a:pPr>
              <a:defRPr sz="1200" b="1"/>
            </a:pPr>
            <a:endParaRPr lang="en-US"/>
          </a:p>
        </c:txPr>
      </c:legendEntry>
      <c:legendEntry>
        <c:idx val="1"/>
        <c:txPr>
          <a:bodyPr/>
          <a:lstStyle/>
          <a:p>
            <a:pPr>
              <a:defRPr sz="1200" b="1"/>
            </a:pPr>
            <a:endParaRPr lang="en-US"/>
          </a:p>
        </c:txPr>
      </c:legendEntry>
      <c:legendEntry>
        <c:idx val="2"/>
        <c:txPr>
          <a:bodyPr/>
          <a:lstStyle/>
          <a:p>
            <a:pPr>
              <a:defRPr sz="1200" b="1"/>
            </a:pPr>
            <a:endParaRPr lang="en-US"/>
          </a:p>
        </c:txPr>
      </c:legendEntry>
      <c:layout>
        <c:manualLayout>
          <c:xMode val="edge"/>
          <c:yMode val="edge"/>
          <c:x val="0.34223537014924632"/>
          <c:y val="6.9328191995256749E-2"/>
          <c:w val="0.25917298583511172"/>
          <c:h val="0.1182804509566486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23</xdr:col>
      <xdr:colOff>130969</xdr:colOff>
      <xdr:row>4</xdr:row>
      <xdr:rowOff>47625</xdr:rowOff>
    </xdr:from>
    <xdr:to>
      <xdr:col>30</xdr:col>
      <xdr:colOff>345281</xdr:colOff>
      <xdr:row>25</xdr:row>
      <xdr:rowOff>23812</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238125</xdr:colOff>
      <xdr:row>4</xdr:row>
      <xdr:rowOff>47624</xdr:rowOff>
    </xdr:from>
    <xdr:to>
      <xdr:col>35</xdr:col>
      <xdr:colOff>500063</xdr:colOff>
      <xdr:row>25</xdr:row>
      <xdr:rowOff>23811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190500</xdr:colOff>
      <xdr:row>41</xdr:row>
      <xdr:rowOff>11906</xdr:rowOff>
    </xdr:from>
    <xdr:to>
      <xdr:col>30</xdr:col>
      <xdr:colOff>297656</xdr:colOff>
      <xdr:row>63</xdr:row>
      <xdr:rowOff>107156</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321469</xdr:colOff>
      <xdr:row>41</xdr:row>
      <xdr:rowOff>11905</xdr:rowOff>
    </xdr:from>
    <xdr:to>
      <xdr:col>35</xdr:col>
      <xdr:colOff>607219</xdr:colOff>
      <xdr:row>63</xdr:row>
      <xdr:rowOff>95250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333375</xdr:colOff>
      <xdr:row>26</xdr:row>
      <xdr:rowOff>35719</xdr:rowOff>
    </xdr:from>
    <xdr:to>
      <xdr:col>27</xdr:col>
      <xdr:colOff>14288</xdr:colOff>
      <xdr:row>37</xdr:row>
      <xdr:rowOff>55296</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15704344" y="4750594"/>
          <a:ext cx="1609725" cy="1853140"/>
        </a:xfrm>
        <a:prstGeom prst="wedgeEllipseCallout">
          <a:avLst>
            <a:gd name="adj1" fmla="val 118239"/>
            <a:gd name="adj2" fmla="val -8866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95250</xdr:colOff>
      <xdr:row>2</xdr:row>
      <xdr:rowOff>123825</xdr:rowOff>
    </xdr:from>
    <xdr:to>
      <xdr:col>32</xdr:col>
      <xdr:colOff>133350</xdr:colOff>
      <xdr:row>38</xdr:row>
      <xdr:rowOff>125941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152401</xdr:colOff>
      <xdr:row>2</xdr:row>
      <xdr:rowOff>102659</xdr:rowOff>
    </xdr:from>
    <xdr:to>
      <xdr:col>38</xdr:col>
      <xdr:colOff>539750</xdr:colOff>
      <xdr:row>38</xdr:row>
      <xdr:rowOff>133350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289984</xdr:colOff>
      <xdr:row>28</xdr:row>
      <xdr:rowOff>28575</xdr:rowOff>
    </xdr:from>
    <xdr:to>
      <xdr:col>31</xdr:col>
      <xdr:colOff>604309</xdr:colOff>
      <xdr:row>40</xdr:row>
      <xdr:rowOff>52915</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15953317" y="4473575"/>
          <a:ext cx="1605492" cy="1802340"/>
        </a:xfrm>
        <a:prstGeom prst="wedgeEllipseCallout">
          <a:avLst>
            <a:gd name="adj1" fmla="val -84572"/>
            <a:gd name="adj2" fmla="val -628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550333</xdr:colOff>
      <xdr:row>26</xdr:row>
      <xdr:rowOff>127000</xdr:rowOff>
    </xdr:from>
    <xdr:to>
      <xdr:col>40</xdr:col>
      <xdr:colOff>219076</xdr:colOff>
      <xdr:row>39</xdr:row>
      <xdr:rowOff>3174</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21378333" y="4275667"/>
          <a:ext cx="1605493" cy="1802340"/>
        </a:xfrm>
        <a:prstGeom prst="wedgeEllipseCallout">
          <a:avLst>
            <a:gd name="adj1" fmla="val -136876"/>
            <a:gd name="adj2" fmla="val -546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190498</xdr:colOff>
      <xdr:row>3</xdr:row>
      <xdr:rowOff>179916</xdr:rowOff>
    </xdr:from>
    <xdr:to>
      <xdr:col>56</xdr:col>
      <xdr:colOff>306915</xdr:colOff>
      <xdr:row>45</xdr:row>
      <xdr:rowOff>137583</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12</xdr:row>
      <xdr:rowOff>0</xdr:rowOff>
    </xdr:from>
    <xdr:to>
      <xdr:col>23</xdr:col>
      <xdr:colOff>200025</xdr:colOff>
      <xdr:row>23</xdr:row>
      <xdr:rowOff>106890</xdr:rowOff>
    </xdr:to>
    <xdr:sp macro="" textlink="">
      <xdr:nvSpPr>
        <xdr:cNvPr id="3" name="Oval Callout 2">
          <a:extLst>
            <a:ext uri="{FF2B5EF4-FFF2-40B4-BE49-F238E27FC236}">
              <a16:creationId xmlns:a16="http://schemas.microsoft.com/office/drawing/2014/main" id="{00000000-0008-0000-0200-000003000000}"/>
            </a:ext>
          </a:extLst>
        </xdr:cNvPr>
        <xdr:cNvSpPr/>
      </xdr:nvSpPr>
      <xdr:spPr>
        <a:xfrm>
          <a:off x="12677775" y="2190750"/>
          <a:ext cx="1343025" cy="1888065"/>
        </a:xfrm>
        <a:prstGeom prst="wedgeEllipseCallout">
          <a:avLst>
            <a:gd name="adj1" fmla="val 75268"/>
            <a:gd name="adj2" fmla="val 7690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Exchange/DE2015-16/Summary%20Data/07_08Tuition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ctBooks/1_Population/FB20_11_InEdi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x:/r/sites/FactBook2020updates/Shared%20Documents/FactBooks/1_Population/FB21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Tabs 132-139"/>
      <sheetName val="OLD...Tables"/>
      <sheetName val="Summary Medians"/>
      <sheetName val="Tuition &amp; Fees Data"/>
      <sheetName val="Tuition &amp; Fees Policies A"/>
      <sheetName val="Tuition &amp; Fees Policies B"/>
    </sheetNames>
    <sheetDataSet>
      <sheetData sheetId="0" refreshError="1"/>
      <sheetData sheetId="1" refreshError="1"/>
      <sheetData sheetId="2" refreshError="1">
        <row r="18">
          <cell r="G18">
            <v>5142.5</v>
          </cell>
        </row>
        <row r="20">
          <cell r="C20">
            <v>10013</v>
          </cell>
          <cell r="D20">
            <v>10297</v>
          </cell>
          <cell r="F20">
            <v>26167</v>
          </cell>
          <cell r="G20">
            <v>26995</v>
          </cell>
        </row>
        <row r="21">
          <cell r="C21">
            <v>9219</v>
          </cell>
          <cell r="D21">
            <v>9362</v>
          </cell>
          <cell r="F21">
            <v>21226</v>
          </cell>
          <cell r="G21">
            <v>21289</v>
          </cell>
        </row>
        <row r="22">
          <cell r="C22">
            <v>8943</v>
          </cell>
          <cell r="D22">
            <v>9333</v>
          </cell>
          <cell r="F22">
            <v>17250</v>
          </cell>
          <cell r="G22">
            <v>17940</v>
          </cell>
        </row>
        <row r="23">
          <cell r="C23">
            <v>9073</v>
          </cell>
          <cell r="D23">
            <v>9350</v>
          </cell>
          <cell r="F23">
            <v>16393</v>
          </cell>
          <cell r="G23">
            <v>18149</v>
          </cell>
        </row>
        <row r="24">
          <cell r="D24">
            <v>10072</v>
          </cell>
          <cell r="F24">
            <v>18053</v>
          </cell>
          <cell r="G24">
            <v>19329</v>
          </cell>
        </row>
        <row r="25">
          <cell r="C25">
            <v>6120</v>
          </cell>
          <cell r="D25">
            <v>6270</v>
          </cell>
          <cell r="F25">
            <v>11490</v>
          </cell>
          <cell r="G25">
            <v>11790</v>
          </cell>
        </row>
        <row r="26">
          <cell r="C26">
            <v>9088</v>
          </cell>
          <cell r="D26">
            <v>9358</v>
          </cell>
          <cell r="F26">
            <v>17435</v>
          </cell>
          <cell r="G26">
            <v>18395</v>
          </cell>
        </row>
        <row r="31">
          <cell r="C31">
            <v>4260</v>
          </cell>
          <cell r="D31">
            <v>4320</v>
          </cell>
          <cell r="F31">
            <v>7650</v>
          </cell>
          <cell r="G31">
            <v>7770</v>
          </cell>
        </row>
        <row r="35">
          <cell r="D35">
            <v>4260</v>
          </cell>
          <cell r="F35">
            <v>7620</v>
          </cell>
          <cell r="G35">
            <v>7800</v>
          </cell>
        </row>
        <row r="37">
          <cell r="C37">
            <v>8208.2999999999993</v>
          </cell>
          <cell r="D37">
            <v>8521</v>
          </cell>
          <cell r="F37">
            <v>20298.599999999999</v>
          </cell>
          <cell r="G37">
            <v>21825</v>
          </cell>
        </row>
        <row r="38">
          <cell r="C38">
            <v>8045</v>
          </cell>
          <cell r="D38">
            <v>8165</v>
          </cell>
          <cell r="F38">
            <v>19115</v>
          </cell>
          <cell r="G38">
            <v>19235</v>
          </cell>
        </row>
        <row r="39">
          <cell r="C39">
            <v>7720</v>
          </cell>
          <cell r="D39">
            <v>7889</v>
          </cell>
          <cell r="F39">
            <v>13518</v>
          </cell>
          <cell r="G39">
            <v>14050</v>
          </cell>
        </row>
        <row r="40">
          <cell r="C40">
            <v>7608.5</v>
          </cell>
          <cell r="D40">
            <v>7852.5</v>
          </cell>
          <cell r="F40">
            <v>12513.5</v>
          </cell>
          <cell r="G40">
            <v>12937.5</v>
          </cell>
        </row>
        <row r="41">
          <cell r="D41">
            <v>6447</v>
          </cell>
          <cell r="F41">
            <v>12052</v>
          </cell>
          <cell r="G41">
            <v>12297</v>
          </cell>
        </row>
        <row r="42">
          <cell r="C42">
            <v>5959</v>
          </cell>
          <cell r="D42">
            <v>6296.5</v>
          </cell>
          <cell r="F42">
            <v>12409</v>
          </cell>
          <cell r="G42">
            <v>13087.5</v>
          </cell>
        </row>
        <row r="43">
          <cell r="C43">
            <v>7608.5</v>
          </cell>
          <cell r="D43">
            <v>7849</v>
          </cell>
          <cell r="F43">
            <v>13499</v>
          </cell>
          <cell r="G43">
            <v>14086</v>
          </cell>
        </row>
        <row r="48">
          <cell r="C48">
            <v>3078.75</v>
          </cell>
          <cell r="D48">
            <v>3175</v>
          </cell>
          <cell r="F48">
            <v>5280</v>
          </cell>
          <cell r="G48">
            <v>5400</v>
          </cell>
        </row>
        <row r="54">
          <cell r="C54">
            <v>12342</v>
          </cell>
          <cell r="D54">
            <v>12520</v>
          </cell>
          <cell r="F54">
            <v>30692</v>
          </cell>
          <cell r="G54">
            <v>31420</v>
          </cell>
        </row>
        <row r="56">
          <cell r="C56">
            <v>7336</v>
          </cell>
          <cell r="D56">
            <v>7531</v>
          </cell>
          <cell r="F56">
            <v>15692</v>
          </cell>
          <cell r="G56">
            <v>16138</v>
          </cell>
        </row>
        <row r="60">
          <cell r="C60">
            <v>9839</v>
          </cell>
          <cell r="D60">
            <v>10025.5</v>
          </cell>
          <cell r="F60">
            <v>23192</v>
          </cell>
          <cell r="G60">
            <v>23779</v>
          </cell>
        </row>
        <row r="65">
          <cell r="C65">
            <v>3530</v>
          </cell>
          <cell r="D65">
            <v>3632</v>
          </cell>
          <cell r="F65">
            <v>8282</v>
          </cell>
          <cell r="G65">
            <v>8522</v>
          </cell>
        </row>
        <row r="71">
          <cell r="C71">
            <v>6389.0499999999993</v>
          </cell>
          <cell r="D71">
            <v>6395.5</v>
          </cell>
          <cell r="F71">
            <v>21711</v>
          </cell>
          <cell r="G71">
            <v>21632.25</v>
          </cell>
        </row>
        <row r="73">
          <cell r="C73">
            <v>6359.4</v>
          </cell>
          <cell r="D73">
            <v>6359.4</v>
          </cell>
          <cell r="F73">
            <v>19241.099999999999</v>
          </cell>
          <cell r="G73">
            <v>19241.099999999999</v>
          </cell>
        </row>
        <row r="74">
          <cell r="C74">
            <v>6170.7</v>
          </cell>
          <cell r="D74">
            <v>6170.7</v>
          </cell>
          <cell r="F74">
            <v>25161.9</v>
          </cell>
          <cell r="G74">
            <v>25214.400000000001</v>
          </cell>
        </row>
        <row r="76">
          <cell r="C76">
            <v>5763</v>
          </cell>
          <cell r="D76">
            <v>5763</v>
          </cell>
          <cell r="F76">
            <v>24953.699999999997</v>
          </cell>
          <cell r="G76">
            <v>24953.699999999997</v>
          </cell>
        </row>
        <row r="77">
          <cell r="C77">
            <v>6359.4</v>
          </cell>
          <cell r="D77">
            <v>6368.4</v>
          </cell>
          <cell r="F77">
            <v>21673</v>
          </cell>
          <cell r="G77">
            <v>21515.5</v>
          </cell>
        </row>
        <row r="82">
          <cell r="C82">
            <v>3117.75</v>
          </cell>
          <cell r="D82">
            <v>3127.3500000000004</v>
          </cell>
          <cell r="F82">
            <v>11722.95</v>
          </cell>
          <cell r="G82">
            <v>11779.05</v>
          </cell>
        </row>
        <row r="88">
          <cell r="C88">
            <v>10538</v>
          </cell>
          <cell r="D88">
            <v>11154</v>
          </cell>
          <cell r="F88">
            <v>28748</v>
          </cell>
          <cell r="G88">
            <v>29364</v>
          </cell>
        </row>
        <row r="89">
          <cell r="D89">
            <v>12204</v>
          </cell>
          <cell r="G89">
            <v>32396</v>
          </cell>
        </row>
        <row r="90">
          <cell r="C90">
            <v>7059</v>
          </cell>
          <cell r="D90">
            <v>7322</v>
          </cell>
          <cell r="F90">
            <v>20072</v>
          </cell>
          <cell r="G90">
            <v>20548</v>
          </cell>
        </row>
        <row r="91">
          <cell r="C91">
            <v>6632</v>
          </cell>
          <cell r="D91">
            <v>6811</v>
          </cell>
          <cell r="F91">
            <v>19333</v>
          </cell>
          <cell r="G91">
            <v>19830</v>
          </cell>
        </row>
        <row r="92">
          <cell r="C92">
            <v>6302</v>
          </cell>
          <cell r="D92">
            <v>6425</v>
          </cell>
          <cell r="F92">
            <v>18808</v>
          </cell>
          <cell r="G92">
            <v>19245</v>
          </cell>
        </row>
        <row r="93">
          <cell r="C93">
            <v>4072</v>
          </cell>
          <cell r="D93">
            <v>4542</v>
          </cell>
          <cell r="F93">
            <v>12128</v>
          </cell>
          <cell r="G93">
            <v>13328</v>
          </cell>
        </row>
        <row r="94">
          <cell r="C94">
            <v>6857</v>
          </cell>
          <cell r="D94">
            <v>7117</v>
          </cell>
          <cell r="F94">
            <v>19753</v>
          </cell>
          <cell r="G94">
            <v>20340</v>
          </cell>
        </row>
        <row r="99">
          <cell r="C99">
            <v>3698</v>
          </cell>
          <cell r="D99">
            <v>3801</v>
          </cell>
          <cell r="F99">
            <v>11106</v>
          </cell>
          <cell r="G99">
            <v>11450</v>
          </cell>
        </row>
        <row r="103">
          <cell r="C103">
            <v>3218</v>
          </cell>
          <cell r="D103">
            <v>3243</v>
          </cell>
          <cell r="F103">
            <v>5888</v>
          </cell>
          <cell r="G103">
            <v>5913</v>
          </cell>
        </row>
        <row r="105">
          <cell r="C105">
            <v>10448</v>
          </cell>
          <cell r="D105">
            <v>10759</v>
          </cell>
          <cell r="F105">
            <v>23527</v>
          </cell>
          <cell r="G105">
            <v>24574</v>
          </cell>
        </row>
        <row r="107">
          <cell r="C107">
            <v>7920</v>
          </cell>
          <cell r="D107">
            <v>8450</v>
          </cell>
          <cell r="F107">
            <v>19666</v>
          </cell>
          <cell r="G107">
            <v>20246</v>
          </cell>
        </row>
        <row r="108">
          <cell r="C108">
            <v>7014</v>
          </cell>
          <cell r="D108">
            <v>7364</v>
          </cell>
          <cell r="F108">
            <v>16832</v>
          </cell>
          <cell r="G108">
            <v>17666</v>
          </cell>
        </row>
        <row r="111">
          <cell r="C111">
            <v>8388</v>
          </cell>
          <cell r="D111">
            <v>8785</v>
          </cell>
          <cell r="F111">
            <v>19889</v>
          </cell>
          <cell r="G111">
            <v>20479</v>
          </cell>
        </row>
        <row r="116">
          <cell r="C116">
            <v>4530</v>
          </cell>
          <cell r="D116">
            <v>4650</v>
          </cell>
          <cell r="F116">
            <v>15570</v>
          </cell>
          <cell r="G116">
            <v>15690</v>
          </cell>
        </row>
        <row r="120">
          <cell r="C120">
            <v>4530</v>
          </cell>
          <cell r="D120">
            <v>4650</v>
          </cell>
          <cell r="F120">
            <v>15570</v>
          </cell>
          <cell r="G120">
            <v>15690</v>
          </cell>
        </row>
        <row r="122">
          <cell r="C122">
            <v>8750</v>
          </cell>
          <cell r="D122">
            <v>9714</v>
          </cell>
          <cell r="F122">
            <v>26467</v>
          </cell>
          <cell r="G122">
            <v>26877</v>
          </cell>
        </row>
        <row r="123">
          <cell r="C123">
            <v>7483</v>
          </cell>
          <cell r="D123">
            <v>8540</v>
          </cell>
          <cell r="F123">
            <v>21092</v>
          </cell>
          <cell r="G123">
            <v>22268</v>
          </cell>
        </row>
        <row r="124">
          <cell r="C124">
            <v>6619</v>
          </cell>
          <cell r="D124">
            <v>7346</v>
          </cell>
          <cell r="F124">
            <v>19120</v>
          </cell>
          <cell r="G124">
            <v>19758</v>
          </cell>
        </row>
        <row r="125">
          <cell r="C125">
            <v>6525</v>
          </cell>
          <cell r="D125">
            <v>7289</v>
          </cell>
          <cell r="F125">
            <v>17466</v>
          </cell>
          <cell r="G125">
            <v>18309</v>
          </cell>
        </row>
        <row r="126">
          <cell r="C126">
            <v>5250.47</v>
          </cell>
          <cell r="D126">
            <v>5931</v>
          </cell>
          <cell r="F126">
            <v>11546.47</v>
          </cell>
          <cell r="G126">
            <v>14832</v>
          </cell>
        </row>
        <row r="127">
          <cell r="C127">
            <v>6047</v>
          </cell>
          <cell r="D127">
            <v>6158</v>
          </cell>
          <cell r="F127">
            <v>12905</v>
          </cell>
          <cell r="G127">
            <v>13150</v>
          </cell>
        </row>
        <row r="128">
          <cell r="C128">
            <v>6728</v>
          </cell>
          <cell r="D128">
            <v>7362</v>
          </cell>
          <cell r="F128">
            <v>17568</v>
          </cell>
          <cell r="G128">
            <v>19061</v>
          </cell>
        </row>
        <row r="133">
          <cell r="C133">
            <v>3615.6</v>
          </cell>
          <cell r="D133">
            <v>3980.96</v>
          </cell>
          <cell r="F133">
            <v>7519.2</v>
          </cell>
          <cell r="G133">
            <v>8256.2000000000007</v>
          </cell>
        </row>
        <row r="137">
          <cell r="C137">
            <v>3575.6</v>
          </cell>
          <cell r="D137">
            <v>3930.96</v>
          </cell>
          <cell r="F137">
            <v>6399.8899999999994</v>
          </cell>
          <cell r="G137">
            <v>7448.92</v>
          </cell>
        </row>
        <row r="139">
          <cell r="C139">
            <v>9579</v>
          </cell>
          <cell r="D139">
            <v>9966</v>
          </cell>
          <cell r="F139">
            <v>29720</v>
          </cell>
          <cell r="G139">
            <v>31144</v>
          </cell>
        </row>
        <row r="140">
          <cell r="C140">
            <v>8881</v>
          </cell>
          <cell r="D140">
            <v>9257</v>
          </cell>
          <cell r="G140">
            <v>20476</v>
          </cell>
        </row>
        <row r="141">
          <cell r="C141">
            <v>8710</v>
          </cell>
          <cell r="D141">
            <v>9182</v>
          </cell>
          <cell r="F141">
            <v>20268</v>
          </cell>
          <cell r="G141">
            <v>20788</v>
          </cell>
        </row>
        <row r="142">
          <cell r="C142">
            <v>8018</v>
          </cell>
          <cell r="D142">
            <v>8326</v>
          </cell>
          <cell r="F142">
            <v>17875</v>
          </cell>
          <cell r="G142">
            <v>18141</v>
          </cell>
        </row>
        <row r="143">
          <cell r="C143">
            <v>6132</v>
          </cell>
          <cell r="D143">
            <v>6362</v>
          </cell>
          <cell r="F143">
            <v>11393</v>
          </cell>
          <cell r="G143">
            <v>11886</v>
          </cell>
        </row>
        <row r="144">
          <cell r="C144">
            <v>13824</v>
          </cell>
          <cell r="D144">
            <v>13895</v>
          </cell>
          <cell r="F144">
            <v>28674</v>
          </cell>
          <cell r="G144">
            <v>28745</v>
          </cell>
        </row>
        <row r="145">
          <cell r="C145">
            <v>8098</v>
          </cell>
          <cell r="D145">
            <v>8488</v>
          </cell>
          <cell r="F145">
            <v>18892</v>
          </cell>
          <cell r="G145">
            <v>19744</v>
          </cell>
        </row>
        <row r="150">
          <cell r="C150">
            <v>3887.5</v>
          </cell>
          <cell r="D150">
            <v>4170.5</v>
          </cell>
          <cell r="F150">
            <v>8713</v>
          </cell>
          <cell r="G150">
            <v>9099</v>
          </cell>
        </row>
        <row r="156">
          <cell r="C156">
            <v>7060</v>
          </cell>
          <cell r="D156">
            <v>7418</v>
          </cell>
          <cell r="F156">
            <v>17014</v>
          </cell>
          <cell r="G156">
            <v>18173</v>
          </cell>
        </row>
        <row r="157">
          <cell r="D157">
            <v>7220</v>
          </cell>
          <cell r="G157">
            <v>18812.5</v>
          </cell>
        </row>
        <row r="159">
          <cell r="C159">
            <v>6012</v>
          </cell>
          <cell r="D159">
            <v>6112</v>
          </cell>
          <cell r="F159">
            <v>6012</v>
          </cell>
          <cell r="G159">
            <v>6112</v>
          </cell>
        </row>
        <row r="160">
          <cell r="C160">
            <v>5640</v>
          </cell>
          <cell r="D160">
            <v>5781</v>
          </cell>
          <cell r="F160">
            <v>15360</v>
          </cell>
          <cell r="G160">
            <v>15847</v>
          </cell>
        </row>
        <row r="162">
          <cell r="C162">
            <v>6401</v>
          </cell>
          <cell r="D162">
            <v>6686</v>
          </cell>
          <cell r="F162">
            <v>15491.5</v>
          </cell>
          <cell r="G162">
            <v>16025.5</v>
          </cell>
        </row>
        <row r="167">
          <cell r="C167">
            <v>2500</v>
          </cell>
          <cell r="D167">
            <v>2550</v>
          </cell>
          <cell r="F167">
            <v>4800</v>
          </cell>
          <cell r="G167">
            <v>4838</v>
          </cell>
        </row>
        <row r="173">
          <cell r="C173">
            <v>7375</v>
          </cell>
          <cell r="D173">
            <v>7663</v>
          </cell>
          <cell r="F173">
            <v>22433.5</v>
          </cell>
          <cell r="G173">
            <v>23269.5</v>
          </cell>
        </row>
        <row r="174">
          <cell r="D174">
            <v>6580</v>
          </cell>
          <cell r="G174">
            <v>22154</v>
          </cell>
        </row>
        <row r="175">
          <cell r="D175">
            <v>6623</v>
          </cell>
          <cell r="F175">
            <v>18402</v>
          </cell>
          <cell r="G175">
            <v>18732</v>
          </cell>
        </row>
        <row r="176">
          <cell r="C176">
            <v>4655</v>
          </cell>
          <cell r="D176">
            <v>4885</v>
          </cell>
          <cell r="F176">
            <v>16263</v>
          </cell>
          <cell r="G176">
            <v>16493</v>
          </cell>
        </row>
        <row r="177">
          <cell r="C177">
            <v>5435</v>
          </cell>
          <cell r="D177">
            <v>5635.5</v>
          </cell>
          <cell r="F177">
            <v>15176</v>
          </cell>
          <cell r="G177">
            <v>15767.5</v>
          </cell>
        </row>
        <row r="178">
          <cell r="C178">
            <v>5445</v>
          </cell>
          <cell r="D178">
            <v>5631</v>
          </cell>
          <cell r="F178">
            <v>18718</v>
          </cell>
          <cell r="G178">
            <v>19614.5</v>
          </cell>
        </row>
        <row r="179">
          <cell r="C179">
            <v>6277</v>
          </cell>
          <cell r="D179">
            <v>6580</v>
          </cell>
          <cell r="F179">
            <v>19448</v>
          </cell>
          <cell r="G179">
            <v>19703</v>
          </cell>
        </row>
        <row r="184">
          <cell r="C184">
            <v>2385.5</v>
          </cell>
          <cell r="D184">
            <v>2395</v>
          </cell>
          <cell r="F184">
            <v>8527.5</v>
          </cell>
          <cell r="G184">
            <v>8535.5</v>
          </cell>
        </row>
        <row r="190">
          <cell r="C190">
            <v>7568.25</v>
          </cell>
          <cell r="D190">
            <v>7921.25</v>
          </cell>
          <cell r="F190">
            <v>20247.5</v>
          </cell>
          <cell r="G190">
            <v>21214.25</v>
          </cell>
        </row>
        <row r="192">
          <cell r="D192">
            <v>5821.5</v>
          </cell>
          <cell r="F192">
            <v>13460.25</v>
          </cell>
          <cell r="G192">
            <v>13934.25</v>
          </cell>
        </row>
        <row r="193">
          <cell r="C193">
            <v>5688</v>
          </cell>
          <cell r="D193">
            <v>5974.5</v>
          </cell>
          <cell r="F193">
            <v>13992</v>
          </cell>
          <cell r="G193">
            <v>14613</v>
          </cell>
        </row>
        <row r="194">
          <cell r="C194">
            <v>5549</v>
          </cell>
          <cell r="D194">
            <v>5820</v>
          </cell>
          <cell r="F194">
            <v>12000</v>
          </cell>
          <cell r="G194">
            <v>12371</v>
          </cell>
        </row>
        <row r="195">
          <cell r="C195">
            <v>6270</v>
          </cell>
          <cell r="D195">
            <v>6570</v>
          </cell>
          <cell r="F195">
            <v>12765</v>
          </cell>
          <cell r="G195">
            <v>13299</v>
          </cell>
        </row>
        <row r="196">
          <cell r="C196">
            <v>5688</v>
          </cell>
          <cell r="D196">
            <v>5974.5</v>
          </cell>
          <cell r="F196">
            <v>13380</v>
          </cell>
          <cell r="G196">
            <v>14131.7</v>
          </cell>
        </row>
        <row r="201">
          <cell r="C201">
            <v>3626.25</v>
          </cell>
          <cell r="D201">
            <v>3802.8</v>
          </cell>
          <cell r="F201">
            <v>8412</v>
          </cell>
          <cell r="G201">
            <v>8734.2000000000007</v>
          </cell>
        </row>
        <row r="205">
          <cell r="C205">
            <v>1575</v>
          </cell>
          <cell r="D205">
            <v>1600</v>
          </cell>
          <cell r="F205">
            <v>3150</v>
          </cell>
          <cell r="G205">
            <v>3175</v>
          </cell>
        </row>
        <row r="207">
          <cell r="C207">
            <v>12302</v>
          </cell>
          <cell r="D207">
            <v>12682</v>
          </cell>
          <cell r="F207">
            <v>30451</v>
          </cell>
          <cell r="G207">
            <v>31549</v>
          </cell>
        </row>
        <row r="209">
          <cell r="C209">
            <v>11098</v>
          </cell>
          <cell r="D209">
            <v>11364</v>
          </cell>
          <cell r="F209">
            <v>27548</v>
          </cell>
          <cell r="G209">
            <v>28444</v>
          </cell>
        </row>
        <row r="211">
          <cell r="C211">
            <v>10089</v>
          </cell>
          <cell r="D211">
            <v>10100</v>
          </cell>
          <cell r="F211">
            <v>19856</v>
          </cell>
          <cell r="G211">
            <v>19856</v>
          </cell>
        </row>
        <row r="212">
          <cell r="C212">
            <v>9950</v>
          </cell>
          <cell r="D212">
            <v>10298</v>
          </cell>
          <cell r="F212">
            <v>19556</v>
          </cell>
          <cell r="G212">
            <v>20176</v>
          </cell>
        </row>
        <row r="213">
          <cell r="C213">
            <v>10383</v>
          </cell>
          <cell r="D213">
            <v>10735</v>
          </cell>
          <cell r="F213">
            <v>22129</v>
          </cell>
          <cell r="G213">
            <v>22844</v>
          </cell>
        </row>
        <row r="218">
          <cell r="C218">
            <v>3950</v>
          </cell>
          <cell r="D218">
            <v>4081</v>
          </cell>
          <cell r="F218">
            <v>8323</v>
          </cell>
          <cell r="G218">
            <v>8062</v>
          </cell>
        </row>
        <row r="224">
          <cell r="C224">
            <v>10424.5</v>
          </cell>
          <cell r="D224">
            <v>10852.5</v>
          </cell>
          <cell r="F224">
            <v>25505.5</v>
          </cell>
          <cell r="G224">
            <v>25918.5</v>
          </cell>
        </row>
        <row r="225">
          <cell r="C225">
            <v>7604.5</v>
          </cell>
          <cell r="D225">
            <v>7947</v>
          </cell>
          <cell r="F225">
            <v>22865.5</v>
          </cell>
          <cell r="G225">
            <v>23460</v>
          </cell>
        </row>
        <row r="226">
          <cell r="C226">
            <v>8061.5</v>
          </cell>
          <cell r="D226">
            <v>8354.5</v>
          </cell>
          <cell r="F226">
            <v>23995.5</v>
          </cell>
          <cell r="G226">
            <v>24516.5</v>
          </cell>
        </row>
        <row r="228">
          <cell r="C228">
            <v>8024</v>
          </cell>
          <cell r="D228">
            <v>8326</v>
          </cell>
          <cell r="F228">
            <v>21968</v>
          </cell>
          <cell r="G228">
            <v>22270</v>
          </cell>
        </row>
        <row r="230">
          <cell r="C230">
            <v>8024</v>
          </cell>
          <cell r="D230">
            <v>8356</v>
          </cell>
          <cell r="F230">
            <v>23735</v>
          </cell>
          <cell r="G230">
            <v>24474</v>
          </cell>
        </row>
        <row r="235">
          <cell r="C235">
            <v>3989</v>
          </cell>
          <cell r="D235">
            <v>4127</v>
          </cell>
          <cell r="F235">
            <v>19307</v>
          </cell>
          <cell r="G235">
            <v>19925</v>
          </cell>
        </row>
        <row r="239">
          <cell r="C239">
            <v>3425</v>
          </cell>
          <cell r="D239">
            <v>3554</v>
          </cell>
        </row>
        <row r="241">
          <cell r="C241">
            <v>10158</v>
          </cell>
          <cell r="D241">
            <v>10512</v>
          </cell>
          <cell r="F241">
            <v>24378</v>
          </cell>
          <cell r="G241">
            <v>24378</v>
          </cell>
        </row>
        <row r="242">
          <cell r="C242">
            <v>7940</v>
          </cell>
          <cell r="D242">
            <v>8628</v>
          </cell>
          <cell r="F242">
            <v>18420</v>
          </cell>
          <cell r="G242">
            <v>20222</v>
          </cell>
        </row>
        <row r="243">
          <cell r="C243">
            <v>7511</v>
          </cell>
          <cell r="D243">
            <v>7626</v>
          </cell>
          <cell r="F243">
            <v>18568.5</v>
          </cell>
          <cell r="G243">
            <v>19565</v>
          </cell>
        </row>
        <row r="244">
          <cell r="C244">
            <v>6748</v>
          </cell>
          <cell r="D244">
            <v>7086</v>
          </cell>
          <cell r="F244">
            <v>17608</v>
          </cell>
          <cell r="G244">
            <v>18786</v>
          </cell>
        </row>
        <row r="245">
          <cell r="C245">
            <v>6932</v>
          </cell>
          <cell r="D245">
            <v>7242</v>
          </cell>
          <cell r="F245">
            <v>17760</v>
          </cell>
          <cell r="G245">
            <v>18709</v>
          </cell>
        </row>
        <row r="246">
          <cell r="C246">
            <v>9258</v>
          </cell>
          <cell r="D246">
            <v>9542</v>
          </cell>
          <cell r="F246">
            <v>20544</v>
          </cell>
          <cell r="G246">
            <v>22260</v>
          </cell>
        </row>
        <row r="247">
          <cell r="C247">
            <v>7648</v>
          </cell>
          <cell r="D247">
            <v>7864</v>
          </cell>
          <cell r="F247">
            <v>18502</v>
          </cell>
          <cell r="G247">
            <v>19894</v>
          </cell>
        </row>
        <row r="252">
          <cell r="C252">
            <v>2471</v>
          </cell>
          <cell r="D252">
            <v>2594</v>
          </cell>
          <cell r="F252">
            <v>4996</v>
          </cell>
          <cell r="G252">
            <v>5230</v>
          </cell>
        </row>
        <row r="258">
          <cell r="C258">
            <v>12017</v>
          </cell>
          <cell r="D258">
            <v>12485</v>
          </cell>
          <cell r="F258">
            <v>29960</v>
          </cell>
          <cell r="G258">
            <v>31463</v>
          </cell>
        </row>
        <row r="259">
          <cell r="C259">
            <v>17656</v>
          </cell>
          <cell r="D259">
            <v>19372</v>
          </cell>
          <cell r="F259">
            <v>39916</v>
          </cell>
          <cell r="G259">
            <v>41072</v>
          </cell>
        </row>
        <row r="260">
          <cell r="C260">
            <v>9511</v>
          </cell>
          <cell r="D260">
            <v>9937.5</v>
          </cell>
          <cell r="F260">
            <v>22792</v>
          </cell>
          <cell r="G260">
            <v>23646.5</v>
          </cell>
        </row>
        <row r="262">
          <cell r="C262">
            <v>11646</v>
          </cell>
          <cell r="D262">
            <v>12526</v>
          </cell>
          <cell r="F262">
            <v>21974</v>
          </cell>
          <cell r="G262">
            <v>23824</v>
          </cell>
        </row>
        <row r="263">
          <cell r="C263">
            <v>8868</v>
          </cell>
          <cell r="D263">
            <v>9220</v>
          </cell>
          <cell r="F263">
            <v>24502</v>
          </cell>
          <cell r="G263">
            <v>25454</v>
          </cell>
        </row>
        <row r="264">
          <cell r="C264">
            <v>10317</v>
          </cell>
          <cell r="D264">
            <v>11011</v>
          </cell>
          <cell r="F264">
            <v>24936</v>
          </cell>
          <cell r="G264">
            <v>25762</v>
          </cell>
        </row>
        <row r="269">
          <cell r="C269">
            <v>4080</v>
          </cell>
          <cell r="D269">
            <v>4275</v>
          </cell>
          <cell r="F269">
            <v>9918</v>
          </cell>
          <cell r="G269">
            <v>10113</v>
          </cell>
        </row>
        <row r="275">
          <cell r="C275">
            <v>6960</v>
          </cell>
          <cell r="D275">
            <v>7632</v>
          </cell>
          <cell r="F275">
            <v>20424</v>
          </cell>
          <cell r="G275">
            <v>21432</v>
          </cell>
        </row>
        <row r="277">
          <cell r="C277">
            <v>6526</v>
          </cell>
          <cell r="D277">
            <v>6814</v>
          </cell>
          <cell r="G277">
            <v>15602</v>
          </cell>
        </row>
        <row r="279">
          <cell r="C279">
            <v>6438</v>
          </cell>
          <cell r="D279">
            <v>6725</v>
          </cell>
          <cell r="F279">
            <v>14967</v>
          </cell>
          <cell r="G279">
            <v>15299</v>
          </cell>
        </row>
        <row r="280">
          <cell r="C280">
            <v>6228</v>
          </cell>
          <cell r="D280">
            <v>6662</v>
          </cell>
          <cell r="F280">
            <v>14118</v>
          </cell>
          <cell r="G280">
            <v>14824</v>
          </cell>
        </row>
        <row r="281">
          <cell r="C281">
            <v>6412</v>
          </cell>
          <cell r="D281">
            <v>6702</v>
          </cell>
          <cell r="F281">
            <v>14558</v>
          </cell>
          <cell r="G281">
            <v>15572</v>
          </cell>
        </row>
        <row r="286">
          <cell r="C286">
            <v>3480</v>
          </cell>
          <cell r="D286">
            <v>3696</v>
          </cell>
          <cell r="F286">
            <v>8924</v>
          </cell>
          <cell r="G286">
            <v>9170</v>
          </cell>
        </row>
        <row r="290">
          <cell r="D290">
            <v>3795</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1"/>
      <sheetName val="CPS MHI for rankings"/>
      <sheetName val="CPS-Median Household Income"/>
      <sheetName val="Median Family Income-Quintiles"/>
      <sheetName val="ACS-Median Household Income"/>
      <sheetName val="Census-by race-ethnic"/>
    </sheetNames>
    <sheetDataSet>
      <sheetData sheetId="0" refreshError="1"/>
      <sheetData sheetId="1" refreshError="1"/>
      <sheetData sheetId="2" refreshError="1">
        <row r="3">
          <cell r="B3">
            <v>1984</v>
          </cell>
          <cell r="C3">
            <v>1985</v>
          </cell>
          <cell r="D3">
            <v>1986</v>
          </cell>
          <cell r="E3">
            <v>1987</v>
          </cell>
          <cell r="F3">
            <v>1988</v>
          </cell>
          <cell r="G3">
            <v>1989</v>
          </cell>
          <cell r="H3">
            <v>1990</v>
          </cell>
          <cell r="I3">
            <v>1991</v>
          </cell>
          <cell r="J3">
            <v>1992</v>
          </cell>
          <cell r="K3">
            <v>1993</v>
          </cell>
          <cell r="L3">
            <v>1994</v>
          </cell>
          <cell r="M3">
            <v>1995</v>
          </cell>
          <cell r="N3">
            <v>1996</v>
          </cell>
          <cell r="O3">
            <v>1997</v>
          </cell>
          <cell r="P3">
            <v>1998</v>
          </cell>
          <cell r="Q3">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 (38)</v>
          </cell>
          <cell r="AF3" t="str">
            <v>2013 (39)</v>
          </cell>
          <cell r="AG3">
            <v>2014</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1"/>
      <sheetName val="CPS MHI for rankings"/>
      <sheetName val="CPS-Median Household Income"/>
      <sheetName val="Median Family Income-Quintiles"/>
      <sheetName val="ACS-Median Household Income"/>
      <sheetName val="Census-by race-ethnic"/>
    </sheetNames>
    <sheetDataSet>
      <sheetData sheetId="0"/>
      <sheetData sheetId="1"/>
      <sheetData sheetId="2">
        <row r="4">
          <cell r="B4">
            <v>22415</v>
          </cell>
          <cell r="C4">
            <v>23618</v>
          </cell>
          <cell r="D4">
            <v>24897</v>
          </cell>
          <cell r="E4">
            <v>26061</v>
          </cell>
          <cell r="F4">
            <v>27225</v>
          </cell>
          <cell r="G4">
            <v>28906</v>
          </cell>
          <cell r="H4">
            <v>29943</v>
          </cell>
          <cell r="I4">
            <v>30126</v>
          </cell>
          <cell r="J4">
            <v>30636</v>
          </cell>
          <cell r="K4">
            <v>31241</v>
          </cell>
          <cell r="L4">
            <v>32264</v>
          </cell>
          <cell r="M4">
            <v>34076</v>
          </cell>
          <cell r="N4">
            <v>35492</v>
          </cell>
          <cell r="O4">
            <v>37005</v>
          </cell>
          <cell r="P4">
            <v>38885</v>
          </cell>
          <cell r="Q4">
            <v>40696</v>
          </cell>
          <cell r="R4">
            <v>41990</v>
          </cell>
          <cell r="S4">
            <v>42228</v>
          </cell>
          <cell r="T4">
            <v>42409</v>
          </cell>
          <cell r="U4">
            <v>43318</v>
          </cell>
          <cell r="V4">
            <v>44334</v>
          </cell>
          <cell r="W4">
            <v>46326</v>
          </cell>
          <cell r="X4">
            <v>48201</v>
          </cell>
          <cell r="Y4">
            <v>50233</v>
          </cell>
          <cell r="Z4">
            <v>50303</v>
          </cell>
          <cell r="AA4">
            <v>49777</v>
          </cell>
          <cell r="AB4">
            <v>49277</v>
          </cell>
          <cell r="AC4">
            <v>50054</v>
          </cell>
          <cell r="AD4">
            <v>51017.223905250008</v>
          </cell>
          <cell r="AE4">
            <v>51939</v>
          </cell>
          <cell r="AF4">
            <v>53585</v>
          </cell>
          <cell r="AG4">
            <v>53657</v>
          </cell>
          <cell r="AH4">
            <v>56516</v>
          </cell>
          <cell r="AI4">
            <v>59039</v>
          </cell>
          <cell r="AJ4">
            <v>61372</v>
          </cell>
          <cell r="AK4">
            <v>61136</v>
          </cell>
          <cell r="AL4">
            <v>63179</v>
          </cell>
          <cell r="AM4">
            <v>68703</v>
          </cell>
        </row>
        <row r="5">
          <cell r="B5">
            <v>19884.5</v>
          </cell>
          <cell r="C5">
            <v>21114</v>
          </cell>
          <cell r="D5">
            <v>21404.5</v>
          </cell>
          <cell r="E5">
            <v>22225.5</v>
          </cell>
          <cell r="F5">
            <v>24041</v>
          </cell>
          <cell r="G5">
            <v>23732.5</v>
          </cell>
          <cell r="H5">
            <v>25554.5</v>
          </cell>
          <cell r="I5">
            <v>26157.5</v>
          </cell>
          <cell r="J5">
            <v>26578.5</v>
          </cell>
          <cell r="K5">
            <v>26286</v>
          </cell>
          <cell r="L5">
            <v>28966.5</v>
          </cell>
          <cell r="M5">
            <v>29408</v>
          </cell>
          <cell r="N5">
            <v>31601.5</v>
          </cell>
          <cell r="O5">
            <v>33356</v>
          </cell>
          <cell r="P5">
            <v>35346</v>
          </cell>
          <cell r="Q5">
            <v>36356.5</v>
          </cell>
          <cell r="R5">
            <v>36917.5</v>
          </cell>
          <cell r="S5">
            <v>37078.5</v>
          </cell>
          <cell r="T5">
            <v>37316.5</v>
          </cell>
          <cell r="U5">
            <v>37401</v>
          </cell>
          <cell r="V5">
            <v>39152.5</v>
          </cell>
          <cell r="W5">
            <v>44993</v>
          </cell>
          <cell r="X5">
            <v>39707</v>
          </cell>
          <cell r="Y5">
            <v>43364.5</v>
          </cell>
          <cell r="Z5">
            <v>43703</v>
          </cell>
          <cell r="AA5">
            <v>43002</v>
          </cell>
          <cell r="AB5">
            <v>42940</v>
          </cell>
          <cell r="AC5">
            <v>43847.5</v>
          </cell>
          <cell r="AD5">
            <v>43977.092794897682</v>
          </cell>
          <cell r="AE5">
            <v>43124</v>
          </cell>
          <cell r="AF5">
            <v>46381</v>
          </cell>
          <cell r="AG5">
            <v>45534.5</v>
          </cell>
          <cell r="AH5">
            <v>47203.5</v>
          </cell>
          <cell r="AI5">
            <v>51260</v>
          </cell>
          <cell r="AJ5">
            <v>54326</v>
          </cell>
          <cell r="AK5">
            <v>52484</v>
          </cell>
          <cell r="AL5">
            <v>54599.5</v>
          </cell>
          <cell r="AM5">
            <v>57498</v>
          </cell>
        </row>
        <row r="6">
          <cell r="B6">
            <v>23816</v>
          </cell>
          <cell r="C6">
            <v>23877</v>
          </cell>
          <cell r="D6">
            <v>26217</v>
          </cell>
          <cell r="E6">
            <v>26749</v>
          </cell>
          <cell r="F6">
            <v>26435</v>
          </cell>
          <cell r="G6">
            <v>29340</v>
          </cell>
          <cell r="H6">
            <v>30142</v>
          </cell>
          <cell r="I6">
            <v>30737</v>
          </cell>
          <cell r="J6">
            <v>31927</v>
          </cell>
          <cell r="K6">
            <v>34073</v>
          </cell>
          <cell r="L6">
            <v>33533</v>
          </cell>
          <cell r="M6">
            <v>36084</v>
          </cell>
          <cell r="N6">
            <v>36676</v>
          </cell>
          <cell r="O6">
            <v>38854</v>
          </cell>
          <cell r="P6">
            <v>39756</v>
          </cell>
          <cell r="Q6">
            <v>41461</v>
          </cell>
          <cell r="R6">
            <v>42525</v>
          </cell>
          <cell r="S6">
            <v>42704</v>
          </cell>
          <cell r="T6">
            <v>44958</v>
          </cell>
          <cell r="U6">
            <v>45184</v>
          </cell>
          <cell r="V6">
            <v>47204</v>
          </cell>
          <cell r="W6">
            <v>48209</v>
          </cell>
          <cell r="X6">
            <v>52282</v>
          </cell>
          <cell r="Y6">
            <v>53529</v>
          </cell>
          <cell r="Z6">
            <v>54744</v>
          </cell>
          <cell r="AA6">
            <v>52470</v>
          </cell>
          <cell r="AB6">
            <v>52200</v>
          </cell>
          <cell r="AC6">
            <v>53367</v>
          </cell>
          <cell r="AD6">
            <v>56262.527037207386</v>
          </cell>
          <cell r="AE6">
            <v>56307</v>
          </cell>
          <cell r="AF6">
            <v>60794</v>
          </cell>
          <cell r="AG6">
            <v>58875</v>
          </cell>
          <cell r="AH6">
            <v>60925</v>
          </cell>
          <cell r="AI6">
            <v>59135</v>
          </cell>
          <cell r="AJ6">
            <v>64610</v>
          </cell>
          <cell r="AK6">
            <v>62498</v>
          </cell>
          <cell r="AL6">
            <v>68734</v>
          </cell>
          <cell r="AM6">
            <v>72499</v>
          </cell>
        </row>
        <row r="7">
          <cell r="B7">
            <v>22083.5</v>
          </cell>
          <cell r="C7">
            <v>22731.5</v>
          </cell>
          <cell r="D7">
            <v>23327</v>
          </cell>
          <cell r="E7">
            <v>24651.5</v>
          </cell>
          <cell r="F7">
            <v>25929.5</v>
          </cell>
          <cell r="G7">
            <v>26679.5</v>
          </cell>
          <cell r="H7">
            <v>28699.5</v>
          </cell>
          <cell r="I7">
            <v>29387</v>
          </cell>
          <cell r="J7">
            <v>30197</v>
          </cell>
          <cell r="K7">
            <v>30389</v>
          </cell>
          <cell r="L7">
            <v>31824.5</v>
          </cell>
          <cell r="M7">
            <v>34883</v>
          </cell>
          <cell r="N7">
            <v>34167.5</v>
          </cell>
          <cell r="O7">
            <v>36512</v>
          </cell>
          <cell r="P7">
            <v>39328</v>
          </cell>
          <cell r="Q7">
            <v>40968</v>
          </cell>
          <cell r="R7">
            <v>42356</v>
          </cell>
          <cell r="S7">
            <v>41600</v>
          </cell>
          <cell r="T7">
            <v>42697</v>
          </cell>
          <cell r="U7">
            <v>43868</v>
          </cell>
          <cell r="V7">
            <v>42692</v>
          </cell>
          <cell r="W7">
            <v>44426.5</v>
          </cell>
          <cell r="X7">
            <v>47013</v>
          </cell>
          <cell r="Y7">
            <v>49003.5</v>
          </cell>
          <cell r="Z7">
            <v>49965</v>
          </cell>
          <cell r="AA7">
            <v>49182</v>
          </cell>
          <cell r="AB7">
            <v>47646</v>
          </cell>
          <cell r="AC7">
            <v>49549</v>
          </cell>
          <cell r="AD7">
            <v>50876.173533886235</v>
          </cell>
          <cell r="AE7">
            <v>53331</v>
          </cell>
          <cell r="AF7">
            <v>53675</v>
          </cell>
          <cell r="AG7">
            <v>55773</v>
          </cell>
          <cell r="AH7">
            <v>56420</v>
          </cell>
          <cell r="AI7">
            <v>58272</v>
          </cell>
          <cell r="AJ7">
            <v>59693.5</v>
          </cell>
          <cell r="AK7">
            <v>59875</v>
          </cell>
          <cell r="AL7">
            <v>63283.5</v>
          </cell>
          <cell r="AM7">
            <v>67024</v>
          </cell>
        </row>
        <row r="8">
          <cell r="B8">
            <v>22578</v>
          </cell>
          <cell r="C8">
            <v>26000</v>
          </cell>
          <cell r="D8">
            <v>26540</v>
          </cell>
          <cell r="E8">
            <v>28292</v>
          </cell>
          <cell r="F8">
            <v>29842</v>
          </cell>
          <cell r="G8">
            <v>31496</v>
          </cell>
          <cell r="H8">
            <v>31968</v>
          </cell>
          <cell r="I8">
            <v>31794</v>
          </cell>
          <cell r="J8">
            <v>32755</v>
          </cell>
          <cell r="K8">
            <v>33509</v>
          </cell>
          <cell r="L8">
            <v>35245</v>
          </cell>
          <cell r="M8">
            <v>35359</v>
          </cell>
          <cell r="N8">
            <v>36986</v>
          </cell>
          <cell r="O8">
            <v>37517</v>
          </cell>
          <cell r="P8">
            <v>40686</v>
          </cell>
          <cell r="Q8">
            <v>42719</v>
          </cell>
          <cell r="R8">
            <v>42197</v>
          </cell>
          <cell r="S8">
            <v>45723</v>
          </cell>
          <cell r="T8">
            <v>42999</v>
          </cell>
          <cell r="U8">
            <v>44711</v>
          </cell>
          <cell r="V8">
            <v>47935</v>
          </cell>
          <cell r="W8">
            <v>50704</v>
          </cell>
          <cell r="X8">
            <v>53736</v>
          </cell>
          <cell r="Y8">
            <v>54210</v>
          </cell>
          <cell r="Z8">
            <v>53241</v>
          </cell>
          <cell r="AA8">
            <v>52318</v>
          </cell>
          <cell r="AB8">
            <v>55928</v>
          </cell>
          <cell r="AC8">
            <v>51862</v>
          </cell>
          <cell r="AD8">
            <v>56065.313883437644</v>
          </cell>
          <cell r="AE8">
            <v>57812</v>
          </cell>
          <cell r="AF8">
            <v>62529</v>
          </cell>
          <cell r="AG8">
            <v>60708</v>
          </cell>
          <cell r="AH8">
            <v>60389</v>
          </cell>
          <cell r="AI8">
            <v>61528</v>
          </cell>
          <cell r="AJ8">
            <v>66390</v>
          </cell>
          <cell r="AK8">
            <v>65401</v>
          </cell>
          <cell r="AL8">
            <v>70066</v>
          </cell>
          <cell r="AM8">
            <v>74305</v>
          </cell>
        </row>
        <row r="10">
          <cell r="B10">
            <v>17310</v>
          </cell>
          <cell r="C10">
            <v>18333</v>
          </cell>
          <cell r="D10">
            <v>19132</v>
          </cell>
          <cell r="E10">
            <v>19734</v>
          </cell>
          <cell r="F10">
            <v>19948</v>
          </cell>
          <cell r="G10">
            <v>21284</v>
          </cell>
          <cell r="H10">
            <v>23357</v>
          </cell>
          <cell r="I10">
            <v>24346</v>
          </cell>
          <cell r="J10">
            <v>25808</v>
          </cell>
          <cell r="K10">
            <v>25082</v>
          </cell>
          <cell r="L10">
            <v>27196</v>
          </cell>
          <cell r="M10">
            <v>25991</v>
          </cell>
          <cell r="N10">
            <v>30302</v>
          </cell>
          <cell r="O10">
            <v>31939</v>
          </cell>
          <cell r="P10">
            <v>36266</v>
          </cell>
          <cell r="Q10">
            <v>36251</v>
          </cell>
          <cell r="R10">
            <v>35424</v>
          </cell>
          <cell r="S10">
            <v>35160</v>
          </cell>
          <cell r="T10">
            <v>37603</v>
          </cell>
          <cell r="U10">
            <v>37255</v>
          </cell>
          <cell r="V10">
            <v>36629</v>
          </cell>
          <cell r="W10">
            <v>37150</v>
          </cell>
          <cell r="X10">
            <v>37952</v>
          </cell>
          <cell r="Y10">
            <v>42212</v>
          </cell>
          <cell r="Z10">
            <v>44476</v>
          </cell>
          <cell r="AA10">
            <v>39980</v>
          </cell>
          <cell r="AB10">
            <v>40933</v>
          </cell>
          <cell r="AC10">
            <v>42590</v>
          </cell>
          <cell r="AD10">
            <v>43464.213796362958</v>
          </cell>
          <cell r="AE10">
            <v>41381</v>
          </cell>
          <cell r="AF10">
            <v>47320</v>
          </cell>
          <cell r="AG10">
            <v>42278</v>
          </cell>
          <cell r="AH10">
            <v>44509</v>
          </cell>
          <cell r="AI10">
            <v>47221</v>
          </cell>
          <cell r="AJ10">
            <v>51113</v>
          </cell>
          <cell r="AK10">
            <v>50865</v>
          </cell>
          <cell r="AL10">
            <v>49936</v>
          </cell>
          <cell r="AM10">
            <v>56200</v>
          </cell>
        </row>
        <row r="11">
          <cell r="B11">
            <v>15674</v>
          </cell>
          <cell r="C11">
            <v>17451</v>
          </cell>
          <cell r="D11">
            <v>18730</v>
          </cell>
          <cell r="E11">
            <v>18827</v>
          </cell>
          <cell r="F11">
            <v>20172</v>
          </cell>
          <cell r="G11">
            <v>21433</v>
          </cell>
          <cell r="H11">
            <v>22786</v>
          </cell>
          <cell r="I11">
            <v>23435</v>
          </cell>
          <cell r="J11">
            <v>23882</v>
          </cell>
          <cell r="K11">
            <v>23039</v>
          </cell>
          <cell r="L11">
            <v>25565</v>
          </cell>
          <cell r="M11">
            <v>25814</v>
          </cell>
          <cell r="N11">
            <v>27123</v>
          </cell>
          <cell r="O11">
            <v>26162</v>
          </cell>
          <cell r="P11">
            <v>27665</v>
          </cell>
          <cell r="Q11">
            <v>29682</v>
          </cell>
          <cell r="R11">
            <v>29697</v>
          </cell>
          <cell r="S11">
            <v>33339</v>
          </cell>
          <cell r="T11">
            <v>32387</v>
          </cell>
          <cell r="U11">
            <v>32002</v>
          </cell>
          <cell r="V11">
            <v>34984</v>
          </cell>
          <cell r="W11">
            <v>36658</v>
          </cell>
          <cell r="X11">
            <v>37057</v>
          </cell>
          <cell r="Y11">
            <v>40795</v>
          </cell>
          <cell r="Z11">
            <v>39586</v>
          </cell>
          <cell r="AA11">
            <v>36538</v>
          </cell>
          <cell r="AB11">
            <v>38587</v>
          </cell>
          <cell r="AC11">
            <v>41302</v>
          </cell>
          <cell r="AD11">
            <v>39018.207243712</v>
          </cell>
          <cell r="AE11">
            <v>39919</v>
          </cell>
          <cell r="AF11">
            <v>39376</v>
          </cell>
          <cell r="AG11">
            <v>44922</v>
          </cell>
          <cell r="AH11">
            <v>42798</v>
          </cell>
          <cell r="AI11">
            <v>45907</v>
          </cell>
          <cell r="AJ11">
            <v>48829</v>
          </cell>
          <cell r="AK11">
            <v>49751</v>
          </cell>
          <cell r="AL11">
            <v>49781</v>
          </cell>
          <cell r="AM11">
            <v>54539</v>
          </cell>
        </row>
        <row r="12">
          <cell r="B12">
            <v>25819</v>
          </cell>
          <cell r="C12">
            <v>22980</v>
          </cell>
          <cell r="D12">
            <v>25626</v>
          </cell>
          <cell r="E12">
            <v>29244</v>
          </cell>
          <cell r="F12">
            <v>30505</v>
          </cell>
          <cell r="G12">
            <v>32068</v>
          </cell>
          <cell r="H12">
            <v>30804</v>
          </cell>
          <cell r="I12">
            <v>32585</v>
          </cell>
          <cell r="J12">
            <v>35678</v>
          </cell>
          <cell r="K12">
            <v>36064</v>
          </cell>
          <cell r="L12">
            <v>35873</v>
          </cell>
          <cell r="M12">
            <v>34928</v>
          </cell>
          <cell r="N12">
            <v>39309</v>
          </cell>
          <cell r="O12">
            <v>43033</v>
          </cell>
          <cell r="P12">
            <v>41458</v>
          </cell>
          <cell r="Q12">
            <v>46628</v>
          </cell>
          <cell r="R12">
            <v>50365</v>
          </cell>
          <cell r="S12">
            <v>49602</v>
          </cell>
          <cell r="T12">
            <v>49650</v>
          </cell>
          <cell r="U12">
            <v>49019</v>
          </cell>
          <cell r="V12">
            <v>48049</v>
          </cell>
          <cell r="W12">
            <v>51235</v>
          </cell>
          <cell r="X12">
            <v>52438</v>
          </cell>
          <cell r="Y12">
            <v>54589</v>
          </cell>
          <cell r="Z12">
            <v>50702</v>
          </cell>
          <cell r="AA12">
            <v>52114</v>
          </cell>
          <cell r="AB12">
            <v>55214</v>
          </cell>
          <cell r="AC12">
            <v>54660</v>
          </cell>
          <cell r="AD12">
            <v>48971.892922469386</v>
          </cell>
          <cell r="AE12">
            <v>52219</v>
          </cell>
          <cell r="AF12">
            <v>54091</v>
          </cell>
          <cell r="AG12">
            <v>57522</v>
          </cell>
          <cell r="AH12">
            <v>57756</v>
          </cell>
          <cell r="AI12">
            <v>58046</v>
          </cell>
          <cell r="AJ12">
            <v>62318</v>
          </cell>
          <cell r="AK12">
            <v>64961</v>
          </cell>
          <cell r="AL12">
            <v>65012</v>
          </cell>
          <cell r="AM12">
            <v>74194</v>
          </cell>
        </row>
        <row r="13">
          <cell r="B13">
            <v>19785</v>
          </cell>
          <cell r="C13">
            <v>21343</v>
          </cell>
          <cell r="D13">
            <v>22849</v>
          </cell>
          <cell r="E13">
            <v>24489</v>
          </cell>
          <cell r="F13">
            <v>25406</v>
          </cell>
          <cell r="G13">
            <v>26085</v>
          </cell>
          <cell r="H13">
            <v>26685</v>
          </cell>
          <cell r="I13">
            <v>27252</v>
          </cell>
          <cell r="J13">
            <v>27349</v>
          </cell>
          <cell r="K13">
            <v>28550</v>
          </cell>
          <cell r="L13">
            <v>29294</v>
          </cell>
          <cell r="M13">
            <v>29745</v>
          </cell>
          <cell r="N13">
            <v>30641</v>
          </cell>
          <cell r="O13">
            <v>32455</v>
          </cell>
          <cell r="P13">
            <v>34909</v>
          </cell>
          <cell r="Q13">
            <v>35831</v>
          </cell>
          <cell r="R13">
            <v>38856</v>
          </cell>
          <cell r="S13">
            <v>36421</v>
          </cell>
          <cell r="T13">
            <v>38024</v>
          </cell>
          <cell r="U13">
            <v>38972</v>
          </cell>
          <cell r="V13">
            <v>40535</v>
          </cell>
          <cell r="W13">
            <v>42990</v>
          </cell>
          <cell r="X13">
            <v>45676</v>
          </cell>
          <cell r="Y13">
            <v>45794</v>
          </cell>
          <cell r="Z13">
            <v>44857</v>
          </cell>
          <cell r="AA13">
            <v>45631</v>
          </cell>
          <cell r="AB13">
            <v>44066</v>
          </cell>
          <cell r="AC13">
            <v>45105</v>
          </cell>
          <cell r="AD13">
            <v>46071.019121208548</v>
          </cell>
          <cell r="AE13">
            <v>47886</v>
          </cell>
          <cell r="AF13">
            <v>48532</v>
          </cell>
          <cell r="AG13">
            <v>46140</v>
          </cell>
          <cell r="AH13">
            <v>48825</v>
          </cell>
          <cell r="AI13">
            <v>51176</v>
          </cell>
          <cell r="AJ13">
            <v>53681</v>
          </cell>
          <cell r="AK13">
            <v>53086</v>
          </cell>
          <cell r="AL13">
            <v>54644</v>
          </cell>
          <cell r="AM13">
            <v>58368</v>
          </cell>
        </row>
        <row r="14">
          <cell r="B14">
            <v>19984</v>
          </cell>
          <cell r="C14">
            <v>21049</v>
          </cell>
          <cell r="D14">
            <v>24370</v>
          </cell>
          <cell r="E14">
            <v>26714</v>
          </cell>
          <cell r="F14">
            <v>26566</v>
          </cell>
          <cell r="G14">
            <v>27542</v>
          </cell>
          <cell r="H14">
            <v>27561</v>
          </cell>
          <cell r="I14">
            <v>27212</v>
          </cell>
          <cell r="J14">
            <v>28797</v>
          </cell>
          <cell r="K14">
            <v>31663</v>
          </cell>
          <cell r="L14">
            <v>31467</v>
          </cell>
          <cell r="M14">
            <v>34099</v>
          </cell>
          <cell r="N14">
            <v>32496</v>
          </cell>
          <cell r="O14">
            <v>36663</v>
          </cell>
          <cell r="P14">
            <v>38665</v>
          </cell>
          <cell r="Q14">
            <v>39425</v>
          </cell>
          <cell r="R14">
            <v>41901</v>
          </cell>
          <cell r="S14">
            <v>42576</v>
          </cell>
          <cell r="T14">
            <v>42939</v>
          </cell>
          <cell r="U14">
            <v>42438</v>
          </cell>
          <cell r="V14">
            <v>40984</v>
          </cell>
          <cell r="W14">
            <v>45926</v>
          </cell>
          <cell r="X14">
            <v>49344</v>
          </cell>
          <cell r="Y14">
            <v>48641</v>
          </cell>
          <cell r="Z14">
            <v>46227</v>
          </cell>
          <cell r="AA14">
            <v>43340</v>
          </cell>
          <cell r="AB14">
            <v>44117</v>
          </cell>
          <cell r="AC14">
            <v>45973</v>
          </cell>
          <cell r="AD14">
            <v>48120.925167220128</v>
          </cell>
          <cell r="AE14">
            <v>47439</v>
          </cell>
          <cell r="AF14">
            <v>46992</v>
          </cell>
          <cell r="AG14">
            <v>49555</v>
          </cell>
          <cell r="AH14">
            <v>50768</v>
          </cell>
          <cell r="AI14">
            <v>53527</v>
          </cell>
          <cell r="AJ14">
            <v>57016</v>
          </cell>
          <cell r="AK14">
            <v>57985</v>
          </cell>
          <cell r="AL14">
            <v>55821</v>
          </cell>
          <cell r="AM14">
            <v>56628</v>
          </cell>
        </row>
        <row r="15">
          <cell r="B15">
            <v>17680</v>
          </cell>
          <cell r="C15">
            <v>17361</v>
          </cell>
          <cell r="D15">
            <v>19874</v>
          </cell>
          <cell r="E15">
            <v>20673</v>
          </cell>
          <cell r="F15">
            <v>19907</v>
          </cell>
          <cell r="G15">
            <v>23283</v>
          </cell>
          <cell r="H15">
            <v>24780</v>
          </cell>
          <cell r="I15">
            <v>23764</v>
          </cell>
          <cell r="J15">
            <v>23485</v>
          </cell>
          <cell r="K15">
            <v>24376</v>
          </cell>
          <cell r="L15">
            <v>26595</v>
          </cell>
          <cell r="M15">
            <v>29810</v>
          </cell>
          <cell r="N15">
            <v>32413</v>
          </cell>
          <cell r="O15">
            <v>33452</v>
          </cell>
          <cell r="P15">
            <v>36252</v>
          </cell>
          <cell r="Q15">
            <v>33738</v>
          </cell>
          <cell r="R15">
            <v>36265</v>
          </cell>
          <cell r="S15">
            <v>38437</v>
          </cell>
          <cell r="T15">
            <v>36762</v>
          </cell>
          <cell r="U15">
            <v>36936</v>
          </cell>
          <cell r="V15">
            <v>35610</v>
          </cell>
          <cell r="W15">
            <v>36699</v>
          </cell>
          <cell r="X15">
            <v>39485</v>
          </cell>
          <cell r="Y15">
            <v>39452</v>
          </cell>
          <cell r="Z15">
            <v>41148</v>
          </cell>
          <cell r="AA15">
            <v>42664</v>
          </cell>
          <cell r="AB15">
            <v>41104</v>
          </cell>
          <cell r="AC15">
            <v>39856</v>
          </cell>
          <cell r="AD15">
            <v>41086.490054055379</v>
          </cell>
          <cell r="AE15">
            <v>42158</v>
          </cell>
          <cell r="AF15">
            <v>44879</v>
          </cell>
          <cell r="AG15">
            <v>42786</v>
          </cell>
          <cell r="AH15">
            <v>42387</v>
          </cell>
          <cell r="AI15">
            <v>45369</v>
          </cell>
          <cell r="AJ15">
            <v>51348</v>
          </cell>
          <cell r="AK15">
            <v>49672</v>
          </cell>
          <cell r="AL15">
            <v>54555</v>
          </cell>
          <cell r="AM15">
            <v>55662</v>
          </cell>
        </row>
        <row r="16">
          <cell r="B16">
            <v>18949</v>
          </cell>
          <cell r="C16">
            <v>21179</v>
          </cell>
          <cell r="D16">
            <v>20890</v>
          </cell>
          <cell r="E16">
            <v>21349</v>
          </cell>
          <cell r="F16">
            <v>20497</v>
          </cell>
          <cell r="G16">
            <v>22861</v>
          </cell>
          <cell r="H16">
            <v>22405</v>
          </cell>
          <cell r="I16">
            <v>25299</v>
          </cell>
          <cell r="J16">
            <v>25439</v>
          </cell>
          <cell r="K16">
            <v>26312</v>
          </cell>
          <cell r="L16">
            <v>25676</v>
          </cell>
          <cell r="M16">
            <v>27949</v>
          </cell>
          <cell r="N16">
            <v>30262</v>
          </cell>
          <cell r="O16">
            <v>33260</v>
          </cell>
          <cell r="P16">
            <v>31735</v>
          </cell>
          <cell r="Q16">
            <v>32654</v>
          </cell>
          <cell r="R16">
            <v>30718</v>
          </cell>
          <cell r="S16">
            <v>33322</v>
          </cell>
          <cell r="T16">
            <v>34008</v>
          </cell>
          <cell r="U16">
            <v>33507</v>
          </cell>
          <cell r="V16">
            <v>36429</v>
          </cell>
          <cell r="W16">
            <v>37236</v>
          </cell>
          <cell r="X16">
            <v>36488</v>
          </cell>
          <cell r="Y16">
            <v>41313</v>
          </cell>
          <cell r="Z16">
            <v>39563</v>
          </cell>
          <cell r="AA16">
            <v>45433</v>
          </cell>
          <cell r="AB16">
            <v>39300</v>
          </cell>
          <cell r="AC16">
            <v>40658</v>
          </cell>
          <cell r="AD16">
            <v>39084.677498007295</v>
          </cell>
          <cell r="AE16">
            <v>39622</v>
          </cell>
          <cell r="AF16">
            <v>46425</v>
          </cell>
          <cell r="AG16">
            <v>42406</v>
          </cell>
          <cell r="AH16">
            <v>45922</v>
          </cell>
          <cell r="AI16">
            <v>42196</v>
          </cell>
          <cell r="AJ16">
            <v>43903</v>
          </cell>
          <cell r="AK16">
            <v>43565</v>
          </cell>
          <cell r="AL16">
            <v>49973</v>
          </cell>
          <cell r="AM16">
            <v>51707</v>
          </cell>
        </row>
        <row r="17">
          <cell r="B17">
            <v>29708</v>
          </cell>
          <cell r="C17">
            <v>30136</v>
          </cell>
          <cell r="D17">
            <v>30604</v>
          </cell>
          <cell r="E17">
            <v>34970</v>
          </cell>
          <cell r="F17">
            <v>36552</v>
          </cell>
          <cell r="G17">
            <v>36016</v>
          </cell>
          <cell r="H17">
            <v>38857</v>
          </cell>
          <cell r="I17">
            <v>36952</v>
          </cell>
          <cell r="J17">
            <v>37203</v>
          </cell>
          <cell r="K17">
            <v>39939</v>
          </cell>
          <cell r="L17">
            <v>39198</v>
          </cell>
          <cell r="M17">
            <v>41041</v>
          </cell>
          <cell r="N17">
            <v>43993</v>
          </cell>
          <cell r="O17">
            <v>46685</v>
          </cell>
          <cell r="P17">
            <v>50016</v>
          </cell>
          <cell r="Q17">
            <v>52205</v>
          </cell>
          <cell r="R17">
            <v>54535</v>
          </cell>
          <cell r="S17">
            <v>53530</v>
          </cell>
          <cell r="T17">
            <v>56407</v>
          </cell>
          <cell r="U17">
            <v>52314</v>
          </cell>
          <cell r="V17">
            <v>57103</v>
          </cell>
          <cell r="W17">
            <v>60512</v>
          </cell>
          <cell r="X17">
            <v>63668</v>
          </cell>
          <cell r="Y17">
            <v>65630</v>
          </cell>
          <cell r="Z17">
            <v>63711</v>
          </cell>
          <cell r="AA17">
            <v>64186</v>
          </cell>
          <cell r="AB17">
            <v>64201</v>
          </cell>
          <cell r="AC17">
            <v>68876</v>
          </cell>
          <cell r="AD17">
            <v>71835.585388519001</v>
          </cell>
          <cell r="AE17">
            <v>65262</v>
          </cell>
          <cell r="AF17">
            <v>69353</v>
          </cell>
          <cell r="AG17">
            <v>76165</v>
          </cell>
          <cell r="AH17">
            <v>73594</v>
          </cell>
          <cell r="AI17">
            <v>73760</v>
          </cell>
          <cell r="AJ17">
            <v>81084</v>
          </cell>
          <cell r="AK17">
            <v>82093</v>
          </cell>
          <cell r="AL17">
            <v>86223</v>
          </cell>
          <cell r="AM17">
            <v>95572</v>
          </cell>
        </row>
        <row r="18">
          <cell r="B18">
            <v>15430</v>
          </cell>
          <cell r="C18">
            <v>16413</v>
          </cell>
          <cell r="D18">
            <v>16513</v>
          </cell>
          <cell r="E18">
            <v>18513</v>
          </cell>
          <cell r="F18">
            <v>18166</v>
          </cell>
          <cell r="G18">
            <v>19917</v>
          </cell>
          <cell r="H18">
            <v>20178</v>
          </cell>
          <cell r="I18">
            <v>19475</v>
          </cell>
          <cell r="J18">
            <v>20570</v>
          </cell>
          <cell r="K18">
            <v>22191</v>
          </cell>
          <cell r="L18">
            <v>25400</v>
          </cell>
          <cell r="M18">
            <v>26538</v>
          </cell>
          <cell r="N18">
            <v>26677</v>
          </cell>
          <cell r="O18">
            <v>28499</v>
          </cell>
          <cell r="P18">
            <v>29120</v>
          </cell>
          <cell r="Q18">
            <v>32478</v>
          </cell>
          <cell r="R18">
            <v>34299</v>
          </cell>
          <cell r="S18">
            <v>30161</v>
          </cell>
          <cell r="T18">
            <v>30882</v>
          </cell>
          <cell r="U18">
            <v>32728</v>
          </cell>
          <cell r="V18">
            <v>34755</v>
          </cell>
          <cell r="W18">
            <v>32875</v>
          </cell>
          <cell r="X18">
            <v>34733</v>
          </cell>
          <cell r="Y18">
            <v>37279</v>
          </cell>
          <cell r="Z18">
            <v>36446</v>
          </cell>
          <cell r="AA18">
            <v>35078</v>
          </cell>
          <cell r="AB18">
            <v>38159</v>
          </cell>
          <cell r="AC18">
            <v>41090</v>
          </cell>
          <cell r="AD18">
            <v>36641.299630744557</v>
          </cell>
          <cell r="AE18">
            <v>40850</v>
          </cell>
          <cell r="AF18">
            <v>32338</v>
          </cell>
          <cell r="AG18">
            <v>35521</v>
          </cell>
          <cell r="AH18">
            <v>40037</v>
          </cell>
          <cell r="AI18">
            <v>41099</v>
          </cell>
          <cell r="AJ18">
            <v>43441</v>
          </cell>
          <cell r="AK18">
            <v>43281</v>
          </cell>
          <cell r="AL18">
            <v>42781</v>
          </cell>
          <cell r="AM18">
            <v>44787</v>
          </cell>
        </row>
        <row r="19">
          <cell r="B19">
            <v>20569</v>
          </cell>
          <cell r="C19">
            <v>21451</v>
          </cell>
          <cell r="D19">
            <v>21861</v>
          </cell>
          <cell r="E19">
            <v>22760</v>
          </cell>
          <cell r="F19">
            <v>24415</v>
          </cell>
          <cell r="G19">
            <v>26406</v>
          </cell>
          <cell r="H19">
            <v>26329</v>
          </cell>
          <cell r="I19">
            <v>26853</v>
          </cell>
          <cell r="J19">
            <v>27771</v>
          </cell>
          <cell r="K19">
            <v>28820</v>
          </cell>
          <cell r="L19">
            <v>30114</v>
          </cell>
          <cell r="M19">
            <v>31979</v>
          </cell>
          <cell r="N19">
            <v>35601</v>
          </cell>
          <cell r="O19">
            <v>35840</v>
          </cell>
          <cell r="P19">
            <v>35838</v>
          </cell>
          <cell r="Q19">
            <v>37254</v>
          </cell>
          <cell r="R19">
            <v>38317</v>
          </cell>
          <cell r="S19">
            <v>38162</v>
          </cell>
          <cell r="T19">
            <v>36515</v>
          </cell>
          <cell r="U19">
            <v>37279</v>
          </cell>
          <cell r="V19">
            <v>40238</v>
          </cell>
          <cell r="W19">
            <v>42056</v>
          </cell>
          <cell r="X19">
            <v>39797</v>
          </cell>
          <cell r="Y19">
            <v>43513</v>
          </cell>
          <cell r="Z19">
            <v>42930</v>
          </cell>
          <cell r="AA19">
            <v>41906</v>
          </cell>
          <cell r="AB19">
            <v>43830</v>
          </cell>
          <cell r="AC19">
            <v>45206</v>
          </cell>
          <cell r="AD19">
            <v>41553.373711401036</v>
          </cell>
          <cell r="AE19">
            <v>41208</v>
          </cell>
          <cell r="AF19">
            <v>46337</v>
          </cell>
          <cell r="AG19">
            <v>46784</v>
          </cell>
          <cell r="AH19">
            <v>50797</v>
          </cell>
          <cell r="AI19">
            <v>53764</v>
          </cell>
          <cell r="AJ19">
            <v>50343</v>
          </cell>
          <cell r="AK19">
            <v>49547</v>
          </cell>
          <cell r="AL19">
            <v>53369</v>
          </cell>
          <cell r="AM19">
            <v>61159</v>
          </cell>
        </row>
        <row r="20">
          <cell r="B20">
            <v>21148</v>
          </cell>
          <cell r="C20">
            <v>21205</v>
          </cell>
          <cell r="D20">
            <v>20948</v>
          </cell>
          <cell r="E20">
            <v>21691</v>
          </cell>
          <cell r="F20">
            <v>23667</v>
          </cell>
          <cell r="G20">
            <v>23667</v>
          </cell>
          <cell r="H20">
            <v>24384</v>
          </cell>
          <cell r="I20">
            <v>25462</v>
          </cell>
          <cell r="J20">
            <v>25284</v>
          </cell>
          <cell r="K20">
            <v>26260</v>
          </cell>
          <cell r="L20">
            <v>26991</v>
          </cell>
          <cell r="M20">
            <v>26311</v>
          </cell>
          <cell r="N20">
            <v>27437</v>
          </cell>
          <cell r="O20">
            <v>31351</v>
          </cell>
          <cell r="P20">
            <v>33727</v>
          </cell>
          <cell r="Q20">
            <v>32683</v>
          </cell>
          <cell r="R20">
            <v>32432</v>
          </cell>
          <cell r="S20">
            <v>35609</v>
          </cell>
          <cell r="T20">
            <v>36458</v>
          </cell>
          <cell r="U20">
            <v>35902</v>
          </cell>
          <cell r="V20">
            <v>39614</v>
          </cell>
          <cell r="W20">
            <v>37645</v>
          </cell>
          <cell r="X20">
            <v>38838</v>
          </cell>
          <cell r="Y20">
            <v>43216</v>
          </cell>
          <cell r="Z20">
            <v>46111</v>
          </cell>
          <cell r="AA20">
            <v>45878</v>
          </cell>
          <cell r="AB20">
            <v>43103</v>
          </cell>
          <cell r="AC20">
            <v>48455</v>
          </cell>
          <cell r="AD20">
            <v>48406.856070027221</v>
          </cell>
          <cell r="AE20">
            <v>43777</v>
          </cell>
          <cell r="AF20">
            <v>46162</v>
          </cell>
          <cell r="AG20">
            <v>47199</v>
          </cell>
          <cell r="AH20">
            <v>47077</v>
          </cell>
          <cell r="AI20">
            <v>50943</v>
          </cell>
          <cell r="AJ20">
            <v>55006</v>
          </cell>
          <cell r="AK20">
            <v>51882</v>
          </cell>
          <cell r="AL20">
            <v>54434</v>
          </cell>
          <cell r="AM20">
            <v>59397</v>
          </cell>
        </row>
        <row r="21">
          <cell r="B21">
            <v>20309</v>
          </cell>
          <cell r="C21">
            <v>20036</v>
          </cell>
          <cell r="D21">
            <v>21968</v>
          </cell>
          <cell r="E21">
            <v>25049</v>
          </cell>
          <cell r="F21">
            <v>25533</v>
          </cell>
          <cell r="G21">
            <v>23798</v>
          </cell>
          <cell r="H21">
            <v>28735</v>
          </cell>
          <cell r="I21">
            <v>27463</v>
          </cell>
          <cell r="J21">
            <v>27578</v>
          </cell>
          <cell r="K21">
            <v>26053</v>
          </cell>
          <cell r="L21">
            <v>29846</v>
          </cell>
          <cell r="M21">
            <v>29071</v>
          </cell>
          <cell r="N21">
            <v>34665</v>
          </cell>
          <cell r="O21">
            <v>34262</v>
          </cell>
          <cell r="P21">
            <v>33267</v>
          </cell>
          <cell r="Q21">
            <v>36462</v>
          </cell>
          <cell r="R21">
            <v>37570</v>
          </cell>
          <cell r="S21">
            <v>37736</v>
          </cell>
          <cell r="T21">
            <v>37812</v>
          </cell>
          <cell r="U21">
            <v>38479</v>
          </cell>
          <cell r="V21">
            <v>38691</v>
          </cell>
          <cell r="W21">
            <v>40230</v>
          </cell>
          <cell r="X21">
            <v>39617</v>
          </cell>
          <cell r="Y21">
            <v>44213</v>
          </cell>
          <cell r="Z21">
            <v>42155</v>
          </cell>
          <cell r="AA21">
            <v>41101</v>
          </cell>
          <cell r="AB21">
            <v>41699</v>
          </cell>
          <cell r="AC21">
            <v>40084</v>
          </cell>
          <cell r="AD21">
            <v>44401.061436609431</v>
          </cell>
          <cell r="AE21">
            <v>43749</v>
          </cell>
          <cell r="AF21">
            <v>43563</v>
          </cell>
          <cell r="AG21">
            <v>44929</v>
          </cell>
          <cell r="AH21">
            <v>46360</v>
          </cell>
          <cell r="AI21">
            <v>54336</v>
          </cell>
          <cell r="AJ21">
            <v>54971</v>
          </cell>
          <cell r="AK21">
            <v>54537</v>
          </cell>
          <cell r="AL21">
            <v>57444</v>
          </cell>
          <cell r="AM21">
            <v>62028</v>
          </cell>
        </row>
        <row r="22">
          <cell r="B22">
            <v>16782</v>
          </cell>
          <cell r="C22">
            <v>17778</v>
          </cell>
          <cell r="D22">
            <v>18256</v>
          </cell>
          <cell r="E22">
            <v>21179</v>
          </cell>
          <cell r="F22">
            <v>20856</v>
          </cell>
          <cell r="G22">
            <v>22611</v>
          </cell>
          <cell r="H22">
            <v>22592</v>
          </cell>
          <cell r="I22">
            <v>24453</v>
          </cell>
          <cell r="J22">
            <v>24318</v>
          </cell>
          <cell r="K22">
            <v>25102</v>
          </cell>
          <cell r="L22">
            <v>28639</v>
          </cell>
          <cell r="M22">
            <v>29015</v>
          </cell>
          <cell r="N22">
            <v>30790</v>
          </cell>
          <cell r="O22">
            <v>30636</v>
          </cell>
          <cell r="P22">
            <v>34091</v>
          </cell>
          <cell r="Q22">
            <v>36522</v>
          </cell>
          <cell r="R22">
            <v>34096</v>
          </cell>
          <cell r="S22">
            <v>35783</v>
          </cell>
          <cell r="T22">
            <v>37030</v>
          </cell>
          <cell r="U22">
            <v>37523</v>
          </cell>
          <cell r="V22">
            <v>38072</v>
          </cell>
          <cell r="W22">
            <v>39406</v>
          </cell>
          <cell r="X22">
            <v>40693</v>
          </cell>
          <cell r="Y22">
            <v>41195</v>
          </cell>
          <cell r="Z22">
            <v>39702</v>
          </cell>
          <cell r="AA22">
            <v>40517</v>
          </cell>
          <cell r="AB22">
            <v>38592</v>
          </cell>
          <cell r="AC22">
            <v>42279</v>
          </cell>
          <cell r="AD22">
            <v>42995.044949567469</v>
          </cell>
          <cell r="AE22">
            <v>42499</v>
          </cell>
          <cell r="AF22">
            <v>43361</v>
          </cell>
          <cell r="AG22">
            <v>43716</v>
          </cell>
          <cell r="AH22">
            <v>47330</v>
          </cell>
          <cell r="AI22">
            <v>51344</v>
          </cell>
          <cell r="AJ22">
            <v>55240</v>
          </cell>
          <cell r="AK22">
            <v>55306</v>
          </cell>
          <cell r="AL22">
            <v>56060</v>
          </cell>
          <cell r="AM22">
            <v>56627</v>
          </cell>
        </row>
        <row r="23">
          <cell r="B23">
            <v>23024</v>
          </cell>
          <cell r="C23">
            <v>23743</v>
          </cell>
          <cell r="D23">
            <v>24162</v>
          </cell>
          <cell r="E23">
            <v>24721</v>
          </cell>
          <cell r="F23">
            <v>24963</v>
          </cell>
          <cell r="G23">
            <v>25886</v>
          </cell>
          <cell r="H23">
            <v>28228</v>
          </cell>
          <cell r="I23">
            <v>27733</v>
          </cell>
          <cell r="J23">
            <v>27953</v>
          </cell>
          <cell r="K23">
            <v>28727</v>
          </cell>
          <cell r="L23">
            <v>30755</v>
          </cell>
          <cell r="M23">
            <v>32039</v>
          </cell>
          <cell r="N23">
            <v>33072</v>
          </cell>
          <cell r="O23">
            <v>35075</v>
          </cell>
          <cell r="P23">
            <v>35783</v>
          </cell>
          <cell r="Q23">
            <v>38688</v>
          </cell>
          <cell r="R23">
            <v>38609</v>
          </cell>
          <cell r="S23">
            <v>40860</v>
          </cell>
          <cell r="T23">
            <v>40149</v>
          </cell>
          <cell r="U23">
            <v>39271</v>
          </cell>
          <cell r="V23">
            <v>41397</v>
          </cell>
          <cell r="W23">
            <v>41422</v>
          </cell>
          <cell r="X23">
            <v>43307</v>
          </cell>
          <cell r="Y23">
            <v>46053</v>
          </cell>
          <cell r="Z23">
            <v>46490</v>
          </cell>
          <cell r="AA23">
            <v>47475</v>
          </cell>
          <cell r="AB23">
            <v>47266</v>
          </cell>
          <cell r="AC23">
            <v>49047</v>
          </cell>
          <cell r="AD23">
            <v>51926.140987412437</v>
          </cell>
          <cell r="AE23">
            <v>53027</v>
          </cell>
          <cell r="AF23">
            <v>51406</v>
          </cell>
          <cell r="AG23">
            <v>53875</v>
          </cell>
          <cell r="AH23">
            <v>56473</v>
          </cell>
          <cell r="AI23">
            <v>58146</v>
          </cell>
          <cell r="AJ23">
            <v>59295</v>
          </cell>
          <cell r="AK23">
            <v>60092</v>
          </cell>
          <cell r="AL23">
            <v>59785</v>
          </cell>
          <cell r="AM23">
            <v>67444</v>
          </cell>
        </row>
        <row r="24">
          <cell r="B24">
            <v>26525</v>
          </cell>
          <cell r="C24">
            <v>28429</v>
          </cell>
          <cell r="D24">
            <v>29715</v>
          </cell>
          <cell r="E24">
            <v>29996</v>
          </cell>
          <cell r="F24">
            <v>32648</v>
          </cell>
          <cell r="G24">
            <v>34118</v>
          </cell>
          <cell r="H24">
            <v>35073</v>
          </cell>
          <cell r="I24">
            <v>36137</v>
          </cell>
          <cell r="J24">
            <v>38198</v>
          </cell>
          <cell r="K24">
            <v>36433</v>
          </cell>
          <cell r="L24">
            <v>37647</v>
          </cell>
          <cell r="M24">
            <v>36222</v>
          </cell>
          <cell r="N24">
            <v>39211</v>
          </cell>
          <cell r="O24">
            <v>42957</v>
          </cell>
          <cell r="P24">
            <v>43354</v>
          </cell>
          <cell r="Q24">
            <v>45693</v>
          </cell>
          <cell r="R24">
            <v>47163</v>
          </cell>
          <cell r="S24">
            <v>50241</v>
          </cell>
          <cell r="T24">
            <v>49631</v>
          </cell>
          <cell r="U24">
            <v>54783</v>
          </cell>
          <cell r="V24">
            <v>51141</v>
          </cell>
          <cell r="W24">
            <v>51914</v>
          </cell>
          <cell r="X24">
            <v>57119</v>
          </cell>
          <cell r="Y24">
            <v>59161</v>
          </cell>
          <cell r="Z24">
            <v>61985</v>
          </cell>
          <cell r="AA24">
            <v>60501</v>
          </cell>
          <cell r="AB24">
            <v>60367</v>
          </cell>
          <cell r="AC24">
            <v>62616</v>
          </cell>
          <cell r="AD24">
            <v>64631.517699225114</v>
          </cell>
          <cell r="AE24">
            <v>67620</v>
          </cell>
          <cell r="AF24">
            <v>65907</v>
          </cell>
          <cell r="AG24">
            <v>66155</v>
          </cell>
          <cell r="AH24">
            <v>61486</v>
          </cell>
          <cell r="AI24">
            <v>66451</v>
          </cell>
          <cell r="AJ24">
            <v>71293</v>
          </cell>
          <cell r="AK24">
            <v>70811</v>
          </cell>
          <cell r="AL24">
            <v>77151</v>
          </cell>
          <cell r="AM24">
            <v>81313</v>
          </cell>
        </row>
        <row r="25">
          <cell r="B25">
            <v>16843</v>
          </cell>
          <cell r="C25">
            <v>15983</v>
          </cell>
          <cell r="D25">
            <v>16464</v>
          </cell>
          <cell r="E25">
            <v>17207</v>
          </cell>
          <cell r="F25">
            <v>19353</v>
          </cell>
          <cell r="G25">
            <v>21677</v>
          </cell>
          <cell r="H25">
            <v>22137</v>
          </cell>
          <cell r="I25">
            <v>23147</v>
          </cell>
          <cell r="J25">
            <v>20271</v>
          </cell>
          <cell r="K25">
            <v>22421</v>
          </cell>
          <cell r="L25">
            <v>23564</v>
          </cell>
          <cell r="M25">
            <v>24880</v>
          </cell>
          <cell r="N25">
            <v>25247</v>
          </cell>
          <cell r="O25">
            <v>27488</v>
          </cell>
          <cell r="P25">
            <v>26704</v>
          </cell>
          <cell r="Q25">
            <v>29297</v>
          </cell>
          <cell r="R25">
            <v>29411</v>
          </cell>
          <cell r="S25">
            <v>29673</v>
          </cell>
          <cell r="T25">
            <v>29359</v>
          </cell>
          <cell r="U25">
            <v>32763</v>
          </cell>
          <cell r="V25">
            <v>33373</v>
          </cell>
          <cell r="W25">
            <v>36445</v>
          </cell>
          <cell r="X25">
            <v>38419</v>
          </cell>
          <cell r="Y25">
            <v>42091</v>
          </cell>
          <cell r="Z25">
            <v>37994</v>
          </cell>
          <cell r="AA25">
            <v>40490</v>
          </cell>
          <cell r="AB25">
            <v>42777</v>
          </cell>
          <cell r="AC25">
            <v>41821</v>
          </cell>
          <cell r="AD25">
            <v>43553.124153185934</v>
          </cell>
          <cell r="AE25">
            <v>40241</v>
          </cell>
          <cell r="AF25">
            <v>43069</v>
          </cell>
          <cell r="AG25">
            <v>39552</v>
          </cell>
          <cell r="AH25">
            <v>42824</v>
          </cell>
          <cell r="AI25">
            <v>44354</v>
          </cell>
          <cell r="AJ25">
            <v>45392</v>
          </cell>
          <cell r="AK25">
            <v>46957</v>
          </cell>
          <cell r="AL25">
            <v>50573</v>
          </cell>
          <cell r="AM25">
            <v>53706</v>
          </cell>
        </row>
        <row r="27">
          <cell r="B27">
            <v>32356</v>
          </cell>
          <cell r="C27">
            <v>34782</v>
          </cell>
          <cell r="D27">
            <v>31356</v>
          </cell>
          <cell r="E27">
            <v>33233</v>
          </cell>
          <cell r="F27">
            <v>33103</v>
          </cell>
          <cell r="G27">
            <v>36006</v>
          </cell>
          <cell r="H27">
            <v>39298</v>
          </cell>
          <cell r="I27">
            <v>40612</v>
          </cell>
          <cell r="J27">
            <v>41802</v>
          </cell>
          <cell r="K27">
            <v>42931</v>
          </cell>
          <cell r="L27">
            <v>45367</v>
          </cell>
          <cell r="M27">
            <v>47954</v>
          </cell>
          <cell r="N27">
            <v>52779</v>
          </cell>
          <cell r="O27">
            <v>47994</v>
          </cell>
          <cell r="P27">
            <v>50692</v>
          </cell>
          <cell r="Q27">
            <v>51396</v>
          </cell>
          <cell r="R27">
            <v>52847</v>
          </cell>
          <cell r="S27">
            <v>57363</v>
          </cell>
          <cell r="T27">
            <v>52774</v>
          </cell>
          <cell r="U27">
            <v>51837</v>
          </cell>
          <cell r="V27">
            <v>55063</v>
          </cell>
          <cell r="W27">
            <v>55891</v>
          </cell>
          <cell r="X27">
            <v>56418</v>
          </cell>
          <cell r="Y27">
            <v>62993</v>
          </cell>
          <cell r="Z27">
            <v>63989</v>
          </cell>
          <cell r="AA27">
            <v>61604</v>
          </cell>
          <cell r="AB27">
            <v>57847</v>
          </cell>
          <cell r="AC27">
            <v>57431</v>
          </cell>
          <cell r="AD27">
            <v>63647.970002527043</v>
          </cell>
          <cell r="AE27">
            <v>61137</v>
          </cell>
          <cell r="AF27">
            <v>72472</v>
          </cell>
          <cell r="AG27">
            <v>67629</v>
          </cell>
          <cell r="AH27">
            <v>75112</v>
          </cell>
          <cell r="AI27">
            <v>75723</v>
          </cell>
          <cell r="AJ27">
            <v>72231</v>
          </cell>
          <cell r="AK27">
            <v>77987</v>
          </cell>
          <cell r="AL27">
            <v>68734</v>
          </cell>
          <cell r="AM27">
            <v>78394</v>
          </cell>
        </row>
        <row r="28">
          <cell r="B28">
            <v>21425</v>
          </cell>
          <cell r="C28">
            <v>23877</v>
          </cell>
          <cell r="D28">
            <v>25500</v>
          </cell>
          <cell r="E28">
            <v>26749</v>
          </cell>
          <cell r="F28">
            <v>26435</v>
          </cell>
          <cell r="G28">
            <v>28552</v>
          </cell>
          <cell r="H28">
            <v>29224</v>
          </cell>
          <cell r="I28">
            <v>30737</v>
          </cell>
          <cell r="J28">
            <v>29358</v>
          </cell>
          <cell r="K28">
            <v>30510</v>
          </cell>
          <cell r="L28">
            <v>31293</v>
          </cell>
          <cell r="M28">
            <v>30863</v>
          </cell>
          <cell r="N28">
            <v>31637</v>
          </cell>
          <cell r="O28">
            <v>32740</v>
          </cell>
          <cell r="P28">
            <v>37090</v>
          </cell>
          <cell r="Q28">
            <v>36995</v>
          </cell>
          <cell r="R28">
            <v>39783</v>
          </cell>
          <cell r="S28">
            <v>42704</v>
          </cell>
          <cell r="T28">
            <v>39734</v>
          </cell>
          <cell r="U28">
            <v>41166</v>
          </cell>
          <cell r="V28">
            <v>43846</v>
          </cell>
          <cell r="W28">
            <v>45245</v>
          </cell>
          <cell r="X28">
            <v>46657</v>
          </cell>
          <cell r="Y28">
            <v>47215</v>
          </cell>
          <cell r="Z28">
            <v>46914</v>
          </cell>
          <cell r="AA28">
            <v>45739</v>
          </cell>
          <cell r="AB28">
            <v>46896</v>
          </cell>
          <cell r="AC28">
            <v>48621</v>
          </cell>
          <cell r="AD28">
            <v>47043.730351641541</v>
          </cell>
          <cell r="AE28">
            <v>50602</v>
          </cell>
          <cell r="AF28">
            <v>52611</v>
          </cell>
          <cell r="AG28">
            <v>49254</v>
          </cell>
          <cell r="AH28">
            <v>52248</v>
          </cell>
          <cell r="AI28">
            <v>57100</v>
          </cell>
          <cell r="AJ28">
            <v>61125</v>
          </cell>
          <cell r="AK28">
            <v>59700</v>
          </cell>
          <cell r="AL28">
            <v>62283</v>
          </cell>
          <cell r="AM28">
            <v>70674</v>
          </cell>
        </row>
        <row r="29">
          <cell r="B29">
            <v>25287</v>
          </cell>
          <cell r="C29">
            <v>26981</v>
          </cell>
          <cell r="D29">
            <v>29010</v>
          </cell>
          <cell r="E29">
            <v>30146</v>
          </cell>
          <cell r="F29">
            <v>30287</v>
          </cell>
          <cell r="G29">
            <v>33009</v>
          </cell>
          <cell r="H29">
            <v>33290</v>
          </cell>
          <cell r="I29">
            <v>33664</v>
          </cell>
          <cell r="J29">
            <v>34903</v>
          </cell>
          <cell r="K29">
            <v>34073</v>
          </cell>
          <cell r="L29">
            <v>35331</v>
          </cell>
          <cell r="M29">
            <v>37009</v>
          </cell>
          <cell r="N29">
            <v>38812</v>
          </cell>
          <cell r="O29">
            <v>39694</v>
          </cell>
          <cell r="P29">
            <v>40934</v>
          </cell>
          <cell r="Q29">
            <v>43629</v>
          </cell>
          <cell r="R29">
            <v>46816</v>
          </cell>
          <cell r="S29">
            <v>47262</v>
          </cell>
          <cell r="T29">
            <v>47437</v>
          </cell>
          <cell r="U29">
            <v>49300</v>
          </cell>
          <cell r="V29">
            <v>49222</v>
          </cell>
          <cell r="W29">
            <v>51755</v>
          </cell>
          <cell r="X29">
            <v>55319</v>
          </cell>
          <cell r="Y29">
            <v>55734</v>
          </cell>
          <cell r="Z29">
            <v>57014</v>
          </cell>
          <cell r="AA29">
            <v>56134</v>
          </cell>
          <cell r="AB29">
            <v>54283</v>
          </cell>
          <cell r="AC29">
            <v>53367</v>
          </cell>
          <cell r="AD29">
            <v>57019.52251805937</v>
          </cell>
          <cell r="AE29">
            <v>57528</v>
          </cell>
          <cell r="AF29">
            <v>60794</v>
          </cell>
          <cell r="AG29">
            <v>60487</v>
          </cell>
          <cell r="AH29">
            <v>63636</v>
          </cell>
          <cell r="AI29">
            <v>66637</v>
          </cell>
          <cell r="AJ29">
            <v>69759</v>
          </cell>
          <cell r="AK29">
            <v>70038</v>
          </cell>
          <cell r="AL29">
            <v>70489</v>
          </cell>
          <cell r="AM29">
            <v>78105</v>
          </cell>
        </row>
        <row r="30">
          <cell r="B30">
            <v>25801</v>
          </cell>
          <cell r="C30">
            <v>28182</v>
          </cell>
          <cell r="D30">
            <v>27192</v>
          </cell>
          <cell r="E30">
            <v>26476</v>
          </cell>
          <cell r="F30">
            <v>26214</v>
          </cell>
          <cell r="G30">
            <v>26806</v>
          </cell>
          <cell r="H30">
            <v>30733</v>
          </cell>
          <cell r="I30">
            <v>31499</v>
          </cell>
          <cell r="J30">
            <v>32484</v>
          </cell>
          <cell r="K30">
            <v>34488</v>
          </cell>
          <cell r="L30">
            <v>37833</v>
          </cell>
          <cell r="M30">
            <v>40706</v>
          </cell>
          <cell r="N30">
            <v>40950</v>
          </cell>
          <cell r="O30">
            <v>43233</v>
          </cell>
          <cell r="P30">
            <v>46599</v>
          </cell>
          <cell r="Q30">
            <v>48177</v>
          </cell>
          <cell r="R30">
            <v>48240</v>
          </cell>
          <cell r="S30">
            <v>49397</v>
          </cell>
          <cell r="T30">
            <v>48294</v>
          </cell>
          <cell r="U30">
            <v>49940</v>
          </cell>
          <cell r="V30">
            <v>50886</v>
          </cell>
          <cell r="W30">
            <v>50449</v>
          </cell>
          <cell r="X30">
            <v>55697</v>
          </cell>
          <cell r="Y30">
            <v>61141</v>
          </cell>
          <cell r="Z30">
            <v>60943</v>
          </cell>
          <cell r="AA30">
            <v>55930</v>
          </cell>
          <cell r="AB30">
            <v>60233</v>
          </cell>
          <cell r="AC30">
            <v>58629</v>
          </cell>
          <cell r="AD30">
            <v>57254.883867801924</v>
          </cell>
          <cell r="AE30">
            <v>63371</v>
          </cell>
          <cell r="AF30">
            <v>67912</v>
          </cell>
          <cell r="AG30">
            <v>60940</v>
          </cell>
          <cell r="AH30">
            <v>66596</v>
          </cell>
          <cell r="AI30">
            <v>70566</v>
          </cell>
          <cell r="AJ30">
            <v>74172</v>
          </cell>
          <cell r="AK30">
            <v>74984</v>
          </cell>
          <cell r="AL30">
            <v>73034</v>
          </cell>
          <cell r="AM30">
            <v>72499</v>
          </cell>
        </row>
        <row r="31">
          <cell r="B31">
            <v>28877</v>
          </cell>
          <cell r="C31">
            <v>28961</v>
          </cell>
          <cell r="D31">
            <v>29003</v>
          </cell>
          <cell r="E31">
            <v>35022</v>
          </cell>
          <cell r="F31">
            <v>33024</v>
          </cell>
          <cell r="G31">
            <v>35035</v>
          </cell>
          <cell r="H31">
            <v>38921</v>
          </cell>
          <cell r="I31">
            <v>37246</v>
          </cell>
          <cell r="J31">
            <v>42113</v>
          </cell>
          <cell r="K31">
            <v>42662</v>
          </cell>
          <cell r="L31">
            <v>42255</v>
          </cell>
          <cell r="M31">
            <v>42851</v>
          </cell>
          <cell r="N31">
            <v>41772</v>
          </cell>
          <cell r="O31">
            <v>40934</v>
          </cell>
          <cell r="P31">
            <v>40827</v>
          </cell>
          <cell r="Q31">
            <v>44504</v>
          </cell>
          <cell r="R31">
            <v>51546</v>
          </cell>
          <cell r="S31">
            <v>47439</v>
          </cell>
          <cell r="T31">
            <v>47303</v>
          </cell>
          <cell r="U31">
            <v>51834</v>
          </cell>
          <cell r="V31">
            <v>56242</v>
          </cell>
          <cell r="W31">
            <v>59586</v>
          </cell>
          <cell r="X31">
            <v>60470</v>
          </cell>
          <cell r="Y31">
            <v>64022</v>
          </cell>
          <cell r="Z31">
            <v>61521</v>
          </cell>
          <cell r="AA31">
            <v>55649</v>
          </cell>
          <cell r="AB31">
            <v>59539</v>
          </cell>
          <cell r="AC31">
            <v>59047</v>
          </cell>
          <cell r="AD31">
            <v>56262.527037207386</v>
          </cell>
          <cell r="AE31">
            <v>61408</v>
          </cell>
          <cell r="AF31">
            <v>64235</v>
          </cell>
          <cell r="AG31">
            <v>71223</v>
          </cell>
          <cell r="AH31">
            <v>64514</v>
          </cell>
          <cell r="AI31">
            <v>72133</v>
          </cell>
          <cell r="AJ31">
            <v>73575</v>
          </cell>
          <cell r="AK31">
            <v>73599</v>
          </cell>
          <cell r="AL31">
            <v>80108</v>
          </cell>
          <cell r="AM31">
            <v>88006</v>
          </cell>
        </row>
        <row r="32">
          <cell r="B32">
            <v>21092</v>
          </cell>
          <cell r="C32">
            <v>20761</v>
          </cell>
          <cell r="D32">
            <v>20749</v>
          </cell>
          <cell r="E32">
            <v>20755</v>
          </cell>
          <cell r="F32">
            <v>23450</v>
          </cell>
          <cell r="G32">
            <v>24654</v>
          </cell>
          <cell r="H32">
            <v>25305</v>
          </cell>
          <cell r="I32">
            <v>26116</v>
          </cell>
          <cell r="J32">
            <v>27704</v>
          </cell>
          <cell r="K32">
            <v>31010</v>
          </cell>
          <cell r="L32">
            <v>31536</v>
          </cell>
          <cell r="M32">
            <v>32676</v>
          </cell>
          <cell r="N32">
            <v>34709</v>
          </cell>
          <cell r="O32">
            <v>33404</v>
          </cell>
          <cell r="P32">
            <v>36680</v>
          </cell>
          <cell r="Q32">
            <v>35800</v>
          </cell>
          <cell r="R32">
            <v>37611</v>
          </cell>
          <cell r="S32">
            <v>38241</v>
          </cell>
          <cell r="T32">
            <v>37715</v>
          </cell>
          <cell r="U32">
            <v>42372</v>
          </cell>
          <cell r="V32">
            <v>44358</v>
          </cell>
          <cell r="W32">
            <v>44176</v>
          </cell>
          <cell r="X32">
            <v>46213</v>
          </cell>
          <cell r="Y32">
            <v>49184</v>
          </cell>
          <cell r="Z32">
            <v>47420</v>
          </cell>
          <cell r="AA32">
            <v>46778</v>
          </cell>
          <cell r="AB32">
            <v>47051</v>
          </cell>
          <cell r="AC32">
            <v>47459</v>
          </cell>
          <cell r="AD32">
            <v>47921.740356330658</v>
          </cell>
          <cell r="AE32">
            <v>51767</v>
          </cell>
          <cell r="AF32">
            <v>48467</v>
          </cell>
          <cell r="AG32">
            <v>53438</v>
          </cell>
          <cell r="AH32">
            <v>51624</v>
          </cell>
          <cell r="AI32">
            <v>56564</v>
          </cell>
          <cell r="AJ32">
            <v>60208</v>
          </cell>
          <cell r="AK32">
            <v>59497</v>
          </cell>
          <cell r="AL32">
            <v>58728</v>
          </cell>
          <cell r="AM32">
            <v>65988</v>
          </cell>
        </row>
        <row r="33">
          <cell r="B33">
            <v>19536</v>
          </cell>
          <cell r="C33">
            <v>20236</v>
          </cell>
          <cell r="D33">
            <v>20328</v>
          </cell>
          <cell r="E33">
            <v>20474</v>
          </cell>
          <cell r="F33">
            <v>22231</v>
          </cell>
          <cell r="G33">
            <v>23692</v>
          </cell>
          <cell r="H33">
            <v>23375</v>
          </cell>
          <cell r="I33">
            <v>24827</v>
          </cell>
          <cell r="J33">
            <v>26525</v>
          </cell>
          <cell r="K33">
            <v>26470</v>
          </cell>
          <cell r="L33">
            <v>27631</v>
          </cell>
          <cell r="M33">
            <v>27757</v>
          </cell>
          <cell r="N33">
            <v>28684</v>
          </cell>
          <cell r="O33">
            <v>29212</v>
          </cell>
          <cell r="P33">
            <v>31577</v>
          </cell>
          <cell r="Q33">
            <v>31038</v>
          </cell>
          <cell r="R33">
            <v>32777</v>
          </cell>
          <cell r="S33">
            <v>32126</v>
          </cell>
          <cell r="T33">
            <v>34835</v>
          </cell>
          <cell r="U33">
            <v>34108</v>
          </cell>
          <cell r="V33">
            <v>33956</v>
          </cell>
          <cell r="W33">
            <v>37313</v>
          </cell>
          <cell r="X33">
            <v>41105</v>
          </cell>
          <cell r="Y33">
            <v>43655</v>
          </cell>
          <cell r="Z33">
            <v>42900</v>
          </cell>
          <cell r="AA33">
            <v>40437</v>
          </cell>
          <cell r="AB33">
            <v>41280</v>
          </cell>
          <cell r="AC33">
            <v>40277</v>
          </cell>
          <cell r="AD33">
            <v>45088.433541098799</v>
          </cell>
          <cell r="AE33">
            <v>44132</v>
          </cell>
          <cell r="AF33">
            <v>43201</v>
          </cell>
          <cell r="AG33">
            <v>51102</v>
          </cell>
          <cell r="AH33">
            <v>51395</v>
          </cell>
          <cell r="AI33">
            <v>57075</v>
          </cell>
          <cell r="AJ33">
            <v>59087</v>
          </cell>
          <cell r="AK33">
            <v>57407</v>
          </cell>
          <cell r="AL33">
            <v>57679</v>
          </cell>
          <cell r="AM33">
            <v>60195</v>
          </cell>
        </row>
        <row r="34">
          <cell r="B34">
            <v>25776</v>
          </cell>
          <cell r="C34">
            <v>23274</v>
          </cell>
          <cell r="D34">
            <v>26217</v>
          </cell>
          <cell r="E34">
            <v>26878</v>
          </cell>
          <cell r="F34">
            <v>27983</v>
          </cell>
          <cell r="G34">
            <v>29340</v>
          </cell>
          <cell r="H34">
            <v>32023</v>
          </cell>
          <cell r="I34">
            <v>32937</v>
          </cell>
          <cell r="J34">
            <v>31908</v>
          </cell>
          <cell r="K34">
            <v>35814</v>
          </cell>
          <cell r="L34">
            <v>35871</v>
          </cell>
          <cell r="M34">
            <v>36084</v>
          </cell>
          <cell r="N34">
            <v>38540</v>
          </cell>
          <cell r="O34">
            <v>38854</v>
          </cell>
          <cell r="P34">
            <v>39756</v>
          </cell>
          <cell r="Q34">
            <v>41461</v>
          </cell>
          <cell r="R34">
            <v>45758</v>
          </cell>
          <cell r="S34">
            <v>45403</v>
          </cell>
          <cell r="T34">
            <v>44958</v>
          </cell>
          <cell r="U34">
            <v>45184</v>
          </cell>
          <cell r="V34">
            <v>47204</v>
          </cell>
          <cell r="W34">
            <v>48209</v>
          </cell>
          <cell r="X34">
            <v>52282</v>
          </cell>
          <cell r="Y34">
            <v>54058</v>
          </cell>
          <cell r="Z34">
            <v>54744</v>
          </cell>
          <cell r="AA34">
            <v>51434</v>
          </cell>
          <cell r="AB34">
            <v>51200</v>
          </cell>
          <cell r="AC34">
            <v>47043</v>
          </cell>
          <cell r="AD34">
            <v>47333.251422657573</v>
          </cell>
          <cell r="AE34">
            <v>45369</v>
          </cell>
          <cell r="AF34">
            <v>51846</v>
          </cell>
          <cell r="AG34">
            <v>49875</v>
          </cell>
          <cell r="AH34">
            <v>52008</v>
          </cell>
          <cell r="AI34">
            <v>55431</v>
          </cell>
          <cell r="AJ34">
            <v>56550</v>
          </cell>
          <cell r="AK34">
            <v>58041</v>
          </cell>
          <cell r="AL34">
            <v>61864</v>
          </cell>
          <cell r="AM34">
            <v>70906</v>
          </cell>
        </row>
        <row r="35">
          <cell r="B35">
            <v>20630</v>
          </cell>
          <cell r="C35">
            <v>20423</v>
          </cell>
          <cell r="D35">
            <v>19845</v>
          </cell>
          <cell r="E35">
            <v>20758</v>
          </cell>
          <cell r="F35">
            <v>19296</v>
          </cell>
          <cell r="G35">
            <v>22602</v>
          </cell>
          <cell r="H35">
            <v>25039</v>
          </cell>
          <cell r="I35">
            <v>26540</v>
          </cell>
          <cell r="J35">
            <v>25860</v>
          </cell>
          <cell r="K35">
            <v>26758</v>
          </cell>
          <cell r="L35">
            <v>26905</v>
          </cell>
          <cell r="M35">
            <v>25991</v>
          </cell>
          <cell r="N35">
            <v>25086</v>
          </cell>
          <cell r="O35">
            <v>30086</v>
          </cell>
          <cell r="P35">
            <v>31543</v>
          </cell>
          <cell r="Q35">
            <v>32574</v>
          </cell>
          <cell r="R35">
            <v>35093</v>
          </cell>
          <cell r="S35">
            <v>33124</v>
          </cell>
          <cell r="T35">
            <v>35457</v>
          </cell>
          <cell r="U35">
            <v>35105</v>
          </cell>
          <cell r="V35">
            <v>39562</v>
          </cell>
          <cell r="W35">
            <v>38947</v>
          </cell>
          <cell r="X35">
            <v>40028</v>
          </cell>
          <cell r="Y35">
            <v>44356</v>
          </cell>
          <cell r="Z35">
            <v>42102</v>
          </cell>
          <cell r="AA35">
            <v>43542</v>
          </cell>
          <cell r="AB35">
            <v>45134</v>
          </cell>
          <cell r="AC35">
            <v>41982</v>
          </cell>
          <cell r="AD35">
            <v>43424.18192170719</v>
          </cell>
          <cell r="AE35">
            <v>42127</v>
          </cell>
          <cell r="AF35">
            <v>40166</v>
          </cell>
          <cell r="AG35">
            <v>46686</v>
          </cell>
          <cell r="AH35">
            <v>45119</v>
          </cell>
          <cell r="AI35">
            <v>48451</v>
          </cell>
          <cell r="AJ35">
            <v>47855</v>
          </cell>
          <cell r="AK35">
            <v>45601</v>
          </cell>
          <cell r="AL35">
            <v>48283</v>
          </cell>
          <cell r="AM35">
            <v>53113</v>
          </cell>
        </row>
        <row r="36">
          <cell r="B36">
            <v>21399</v>
          </cell>
          <cell r="C36">
            <v>21894</v>
          </cell>
          <cell r="D36">
            <v>24773</v>
          </cell>
          <cell r="E36">
            <v>25038</v>
          </cell>
          <cell r="F36">
            <v>27748</v>
          </cell>
          <cell r="G36">
            <v>28529</v>
          </cell>
          <cell r="H36">
            <v>29281</v>
          </cell>
          <cell r="I36">
            <v>30190</v>
          </cell>
          <cell r="J36">
            <v>31927</v>
          </cell>
          <cell r="K36">
            <v>33138</v>
          </cell>
          <cell r="L36">
            <v>31456</v>
          </cell>
          <cell r="M36">
            <v>36374</v>
          </cell>
          <cell r="N36">
            <v>35492</v>
          </cell>
          <cell r="O36">
            <v>37247</v>
          </cell>
          <cell r="P36">
            <v>39067</v>
          </cell>
          <cell r="Q36">
            <v>40619</v>
          </cell>
          <cell r="R36">
            <v>42499</v>
          </cell>
          <cell r="S36">
            <v>41273</v>
          </cell>
          <cell r="T36">
            <v>41802</v>
          </cell>
          <cell r="U36">
            <v>41638</v>
          </cell>
          <cell r="V36">
            <v>40994</v>
          </cell>
          <cell r="W36">
            <v>44159</v>
          </cell>
          <cell r="X36">
            <v>47091</v>
          </cell>
          <cell r="Y36">
            <v>50236</v>
          </cell>
          <cell r="Z36">
            <v>51727</v>
          </cell>
          <cell r="AA36">
            <v>49098</v>
          </cell>
          <cell r="AB36">
            <v>50602</v>
          </cell>
          <cell r="AC36">
            <v>51526</v>
          </cell>
          <cell r="AD36">
            <v>51775.45884134098</v>
          </cell>
          <cell r="AE36">
            <v>56307</v>
          </cell>
          <cell r="AF36">
            <v>48999</v>
          </cell>
          <cell r="AG36">
            <v>58875</v>
          </cell>
          <cell r="AH36">
            <v>60834</v>
          </cell>
          <cell r="AI36">
            <v>59135</v>
          </cell>
          <cell r="AJ36">
            <v>64610</v>
          </cell>
          <cell r="AK36">
            <v>62498</v>
          </cell>
          <cell r="AL36">
            <v>69165</v>
          </cell>
          <cell r="AM36">
            <v>74413</v>
          </cell>
        </row>
        <row r="37">
          <cell r="B37">
            <v>23057</v>
          </cell>
          <cell r="C37">
            <v>25238</v>
          </cell>
          <cell r="D37">
            <v>26281</v>
          </cell>
          <cell r="E37">
            <v>26529</v>
          </cell>
          <cell r="F37">
            <v>26313</v>
          </cell>
          <cell r="G37">
            <v>30717</v>
          </cell>
          <cell r="H37">
            <v>30142</v>
          </cell>
          <cell r="I37">
            <v>28016</v>
          </cell>
          <cell r="J37">
            <v>34251</v>
          </cell>
          <cell r="K37">
            <v>35786</v>
          </cell>
          <cell r="L37">
            <v>35716</v>
          </cell>
          <cell r="M37">
            <v>36480</v>
          </cell>
          <cell r="N37">
            <v>37038</v>
          </cell>
          <cell r="O37">
            <v>42775</v>
          </cell>
          <cell r="P37">
            <v>44299</v>
          </cell>
          <cell r="Q37">
            <v>46050</v>
          </cell>
          <cell r="R37">
            <v>47550</v>
          </cell>
          <cell r="S37">
            <v>47342</v>
          </cell>
          <cell r="T37">
            <v>47861</v>
          </cell>
          <cell r="U37">
            <v>49275</v>
          </cell>
          <cell r="V37">
            <v>50871</v>
          </cell>
          <cell r="W37">
            <v>54813</v>
          </cell>
          <cell r="X37">
            <v>54628</v>
          </cell>
          <cell r="Y37">
            <v>53529</v>
          </cell>
          <cell r="Z37">
            <v>62537</v>
          </cell>
          <cell r="AA37">
            <v>58491</v>
          </cell>
          <cell r="AB37">
            <v>56701</v>
          </cell>
          <cell r="AC37">
            <v>55493</v>
          </cell>
          <cell r="AD37">
            <v>58341.014548129671</v>
          </cell>
          <cell r="AE37">
            <v>62967</v>
          </cell>
          <cell r="AF37">
            <v>61047</v>
          </cell>
          <cell r="AG37">
            <v>63383</v>
          </cell>
          <cell r="AH37">
            <v>66258</v>
          </cell>
          <cell r="AI37">
            <v>67481</v>
          </cell>
          <cell r="AJ37">
            <v>71319</v>
          </cell>
          <cell r="AK37">
            <v>69789</v>
          </cell>
          <cell r="AL37">
            <v>77067</v>
          </cell>
          <cell r="AM37">
            <v>84523</v>
          </cell>
        </row>
        <row r="38">
          <cell r="B38">
            <v>25017</v>
          </cell>
          <cell r="C38">
            <v>24000</v>
          </cell>
          <cell r="D38">
            <v>26881</v>
          </cell>
          <cell r="E38">
            <v>27319</v>
          </cell>
          <cell r="F38">
            <v>32327</v>
          </cell>
          <cell r="G38">
            <v>31961</v>
          </cell>
          <cell r="H38">
            <v>32112</v>
          </cell>
          <cell r="I38">
            <v>33970</v>
          </cell>
          <cell r="J38">
            <v>33900</v>
          </cell>
          <cell r="K38">
            <v>35655</v>
          </cell>
          <cell r="L38">
            <v>33533</v>
          </cell>
          <cell r="M38">
            <v>35568</v>
          </cell>
          <cell r="N38">
            <v>36676</v>
          </cell>
          <cell r="O38">
            <v>44562</v>
          </cell>
          <cell r="P38">
            <v>47421</v>
          </cell>
          <cell r="Q38">
            <v>45473</v>
          </cell>
          <cell r="R38">
            <v>42525</v>
          </cell>
          <cell r="S38">
            <v>42490</v>
          </cell>
          <cell r="T38">
            <v>45183</v>
          </cell>
          <cell r="U38">
            <v>47508</v>
          </cell>
          <cell r="V38">
            <v>49922</v>
          </cell>
          <cell r="W38">
            <v>50646</v>
          </cell>
          <cell r="X38">
            <v>54723</v>
          </cell>
          <cell r="Y38">
            <v>58080</v>
          </cell>
          <cell r="Z38">
            <v>56631</v>
          </cell>
          <cell r="AA38">
            <v>60392</v>
          </cell>
          <cell r="AB38">
            <v>56162</v>
          </cell>
          <cell r="AC38">
            <v>56850</v>
          </cell>
          <cell r="AD38">
            <v>62186.634090030901</v>
          </cell>
          <cell r="AE38">
            <v>60106</v>
          </cell>
          <cell r="AF38">
            <v>63922</v>
          </cell>
          <cell r="AG38">
            <v>59068</v>
          </cell>
          <cell r="AH38">
            <v>67243</v>
          </cell>
          <cell r="AI38">
            <v>70310</v>
          </cell>
          <cell r="AJ38">
            <v>75418</v>
          </cell>
          <cell r="AK38">
            <v>71540</v>
          </cell>
          <cell r="AL38">
            <v>79726</v>
          </cell>
          <cell r="AM38">
            <v>82454</v>
          </cell>
        </row>
        <row r="39">
          <cell r="B39">
            <v>23816</v>
          </cell>
          <cell r="C39">
            <v>22081</v>
          </cell>
          <cell r="D39">
            <v>23559</v>
          </cell>
          <cell r="E39">
            <v>27590</v>
          </cell>
          <cell r="F39">
            <v>26419</v>
          </cell>
          <cell r="G39">
            <v>29521</v>
          </cell>
          <cell r="H39">
            <v>29460</v>
          </cell>
          <cell r="I39">
            <v>29050</v>
          </cell>
          <cell r="J39">
            <v>30209</v>
          </cell>
          <cell r="K39">
            <v>29442</v>
          </cell>
          <cell r="L39">
            <v>33140</v>
          </cell>
          <cell r="M39">
            <v>31529</v>
          </cell>
          <cell r="N39">
            <v>30953</v>
          </cell>
          <cell r="O39">
            <v>33423</v>
          </cell>
          <cell r="P39">
            <v>35250</v>
          </cell>
          <cell r="Q39">
            <v>37248</v>
          </cell>
          <cell r="R39">
            <v>39629</v>
          </cell>
          <cell r="S39">
            <v>39719</v>
          </cell>
          <cell r="T39">
            <v>39763</v>
          </cell>
          <cell r="U39">
            <v>42555</v>
          </cell>
          <cell r="V39">
            <v>45397</v>
          </cell>
          <cell r="W39">
            <v>44718</v>
          </cell>
          <cell r="X39">
            <v>47041</v>
          </cell>
          <cell r="Y39">
            <v>48744</v>
          </cell>
          <cell r="Z39">
            <v>53337</v>
          </cell>
          <cell r="AA39">
            <v>52470</v>
          </cell>
          <cell r="AB39">
            <v>52200</v>
          </cell>
          <cell r="AC39">
            <v>54509</v>
          </cell>
          <cell r="AD39">
            <v>57512.158688412412</v>
          </cell>
          <cell r="AE39">
            <v>55700</v>
          </cell>
          <cell r="AF39">
            <v>67441</v>
          </cell>
          <cell r="AG39">
            <v>55690</v>
          </cell>
          <cell r="AH39">
            <v>60925</v>
          </cell>
          <cell r="AI39">
            <v>57829</v>
          </cell>
          <cell r="AJ39">
            <v>57837</v>
          </cell>
          <cell r="AK39">
            <v>59536</v>
          </cell>
          <cell r="AL39">
            <v>62539</v>
          </cell>
          <cell r="AM39">
            <v>65134</v>
          </cell>
        </row>
        <row r="41">
          <cell r="B41">
            <v>23752</v>
          </cell>
          <cell r="C41">
            <v>24870</v>
          </cell>
          <cell r="D41">
            <v>26511</v>
          </cell>
          <cell r="E41">
            <v>27084</v>
          </cell>
          <cell r="F41">
            <v>29524</v>
          </cell>
          <cell r="G41">
            <v>31300</v>
          </cell>
          <cell r="H41">
            <v>32542</v>
          </cell>
          <cell r="I41">
            <v>31884</v>
          </cell>
          <cell r="J41">
            <v>31551</v>
          </cell>
          <cell r="K41">
            <v>32857</v>
          </cell>
          <cell r="L41">
            <v>35081</v>
          </cell>
          <cell r="M41">
            <v>38071</v>
          </cell>
          <cell r="N41">
            <v>39554</v>
          </cell>
          <cell r="O41">
            <v>41283</v>
          </cell>
          <cell r="P41">
            <v>43178</v>
          </cell>
          <cell r="Q41">
            <v>46330</v>
          </cell>
          <cell r="R41">
            <v>46064</v>
          </cell>
          <cell r="S41">
            <v>46171</v>
          </cell>
          <cell r="T41">
            <v>42710</v>
          </cell>
          <cell r="U41">
            <v>45153</v>
          </cell>
          <cell r="V41">
            <v>46077</v>
          </cell>
          <cell r="W41">
            <v>48398</v>
          </cell>
          <cell r="X41">
            <v>48671</v>
          </cell>
          <cell r="Y41">
            <v>52506</v>
          </cell>
          <cell r="Z41">
            <v>53254</v>
          </cell>
          <cell r="AA41">
            <v>52870</v>
          </cell>
          <cell r="AB41">
            <v>50728</v>
          </cell>
          <cell r="AC41">
            <v>50637</v>
          </cell>
          <cell r="AD41">
            <v>51737.543434969644</v>
          </cell>
          <cell r="AE41">
            <v>57196</v>
          </cell>
          <cell r="AF41">
            <v>53937</v>
          </cell>
          <cell r="AG41">
            <v>54916</v>
          </cell>
          <cell r="AH41">
            <v>60413</v>
          </cell>
          <cell r="AI41">
            <v>61386</v>
          </cell>
          <cell r="AJ41">
            <v>64609</v>
          </cell>
          <cell r="AK41">
            <v>65969</v>
          </cell>
          <cell r="AL41">
            <v>70145</v>
          </cell>
          <cell r="AM41">
            <v>74399</v>
          </cell>
        </row>
        <row r="42">
          <cell r="B42">
            <v>22770</v>
          </cell>
          <cell r="C42">
            <v>22675</v>
          </cell>
          <cell r="D42">
            <v>22728</v>
          </cell>
          <cell r="E42">
            <v>22519</v>
          </cell>
          <cell r="F42">
            <v>26293</v>
          </cell>
          <cell r="G42">
            <v>25898</v>
          </cell>
          <cell r="H42">
            <v>26928</v>
          </cell>
          <cell r="I42">
            <v>27089</v>
          </cell>
          <cell r="J42">
            <v>28530</v>
          </cell>
          <cell r="K42">
            <v>29475</v>
          </cell>
          <cell r="L42">
            <v>27858</v>
          </cell>
          <cell r="M42">
            <v>33385</v>
          </cell>
          <cell r="N42">
            <v>35147</v>
          </cell>
          <cell r="O42">
            <v>38889</v>
          </cell>
          <cell r="P42">
            <v>39731</v>
          </cell>
          <cell r="Q42">
            <v>40838</v>
          </cell>
          <cell r="R42">
            <v>40865</v>
          </cell>
          <cell r="S42">
            <v>40379</v>
          </cell>
          <cell r="T42">
            <v>41047</v>
          </cell>
          <cell r="U42">
            <v>42425</v>
          </cell>
          <cell r="V42">
            <v>42329</v>
          </cell>
          <cell r="W42">
            <v>42437</v>
          </cell>
          <cell r="X42">
            <v>45407</v>
          </cell>
          <cell r="Y42">
            <v>47453</v>
          </cell>
          <cell r="Z42">
            <v>46520</v>
          </cell>
          <cell r="AA42">
            <v>44305</v>
          </cell>
          <cell r="AB42">
            <v>46140</v>
          </cell>
          <cell r="AC42">
            <v>44445</v>
          </cell>
          <cell r="AD42">
            <v>46158.025716154771</v>
          </cell>
          <cell r="AE42">
            <v>50553</v>
          </cell>
          <cell r="AF42">
            <v>49455</v>
          </cell>
          <cell r="AG42">
            <v>48060</v>
          </cell>
          <cell r="AH42">
            <v>51983</v>
          </cell>
          <cell r="AI42">
            <v>56094</v>
          </cell>
          <cell r="AJ42">
            <v>58873</v>
          </cell>
          <cell r="AK42">
            <v>58767</v>
          </cell>
          <cell r="AL42">
            <v>59892</v>
          </cell>
          <cell r="AM42">
            <v>66693</v>
          </cell>
        </row>
        <row r="43">
          <cell r="B43">
            <v>19863</v>
          </cell>
          <cell r="C43">
            <v>20927</v>
          </cell>
          <cell r="D43">
            <v>22459</v>
          </cell>
          <cell r="E43">
            <v>22190</v>
          </cell>
          <cell r="F43">
            <v>24305</v>
          </cell>
          <cell r="G43">
            <v>26265</v>
          </cell>
          <cell r="H43">
            <v>27288</v>
          </cell>
          <cell r="I43">
            <v>28553</v>
          </cell>
          <cell r="J43">
            <v>28743</v>
          </cell>
          <cell r="K43">
            <v>28663</v>
          </cell>
          <cell r="L43">
            <v>33079</v>
          </cell>
          <cell r="M43">
            <v>35519</v>
          </cell>
          <cell r="N43">
            <v>33209</v>
          </cell>
          <cell r="O43">
            <v>33783</v>
          </cell>
          <cell r="P43">
            <v>37019</v>
          </cell>
          <cell r="Q43">
            <v>41098</v>
          </cell>
          <cell r="R43">
            <v>40991</v>
          </cell>
          <cell r="S43">
            <v>40976</v>
          </cell>
          <cell r="T43">
            <v>41049</v>
          </cell>
          <cell r="U43">
            <v>41384</v>
          </cell>
          <cell r="V43">
            <v>43391</v>
          </cell>
          <cell r="W43">
            <v>46500</v>
          </cell>
          <cell r="X43">
            <v>48126</v>
          </cell>
          <cell r="Y43">
            <v>48908</v>
          </cell>
          <cell r="Z43">
            <v>50142</v>
          </cell>
          <cell r="AA43">
            <v>50721</v>
          </cell>
          <cell r="AB43">
            <v>49016</v>
          </cell>
          <cell r="AC43">
            <v>50219</v>
          </cell>
          <cell r="AD43">
            <v>53442.415041373875</v>
          </cell>
          <cell r="AE43">
            <v>54855</v>
          </cell>
          <cell r="AF43">
            <v>60156</v>
          </cell>
          <cell r="AG43">
            <v>57810</v>
          </cell>
          <cell r="AH43">
            <v>60855</v>
          </cell>
          <cell r="AI43">
            <v>59094</v>
          </cell>
          <cell r="AJ43">
            <v>63481</v>
          </cell>
          <cell r="AK43">
            <v>63467</v>
          </cell>
          <cell r="AL43">
            <v>68718</v>
          </cell>
          <cell r="AM43">
            <v>66054</v>
          </cell>
        </row>
        <row r="44">
          <cell r="B44">
            <v>24629</v>
          </cell>
          <cell r="C44">
            <v>22788</v>
          </cell>
          <cell r="D44">
            <v>23926</v>
          </cell>
          <cell r="E44">
            <v>25583</v>
          </cell>
          <cell r="F44">
            <v>25566</v>
          </cell>
          <cell r="G44">
            <v>26862</v>
          </cell>
          <cell r="H44">
            <v>29917</v>
          </cell>
          <cell r="I44">
            <v>29295</v>
          </cell>
          <cell r="J44">
            <v>30346</v>
          </cell>
          <cell r="K44">
            <v>29770</v>
          </cell>
          <cell r="L44">
            <v>28322</v>
          </cell>
          <cell r="M44">
            <v>30341</v>
          </cell>
          <cell r="N44">
            <v>32585</v>
          </cell>
          <cell r="O44">
            <v>36471</v>
          </cell>
          <cell r="P44">
            <v>36711</v>
          </cell>
          <cell r="Q44">
            <v>37348</v>
          </cell>
          <cell r="R44">
            <v>41059</v>
          </cell>
          <cell r="S44">
            <v>41415</v>
          </cell>
          <cell r="T44">
            <v>42619</v>
          </cell>
          <cell r="U44">
            <v>44232</v>
          </cell>
          <cell r="V44">
            <v>41066</v>
          </cell>
          <cell r="W44">
            <v>42027</v>
          </cell>
          <cell r="X44">
            <v>45552</v>
          </cell>
          <cell r="Y44">
            <v>48497</v>
          </cell>
          <cell r="Z44">
            <v>47877</v>
          </cell>
          <cell r="AA44">
            <v>44717</v>
          </cell>
          <cell r="AB44">
            <v>46053</v>
          </cell>
          <cell r="AC44">
            <v>46147</v>
          </cell>
          <cell r="AD44">
            <v>50002.501362937066</v>
          </cell>
          <cell r="AE44">
            <v>51485</v>
          </cell>
          <cell r="AF44">
            <v>47820</v>
          </cell>
          <cell r="AG44">
            <v>53444</v>
          </cell>
          <cell r="AH44">
            <v>54865</v>
          </cell>
          <cell r="AI44">
            <v>56810</v>
          </cell>
          <cell r="AJ44">
            <v>57872</v>
          </cell>
          <cell r="AK44">
            <v>56900</v>
          </cell>
          <cell r="AL44">
            <v>63938</v>
          </cell>
          <cell r="AM44">
            <v>73151</v>
          </cell>
        </row>
        <row r="45">
          <cell r="B45">
            <v>22965</v>
          </cell>
          <cell r="C45">
            <v>24242</v>
          </cell>
          <cell r="D45">
            <v>26605</v>
          </cell>
          <cell r="E45">
            <v>27702</v>
          </cell>
          <cell r="F45">
            <v>29472</v>
          </cell>
          <cell r="G45">
            <v>30775</v>
          </cell>
          <cell r="H45">
            <v>29937</v>
          </cell>
          <cell r="I45">
            <v>32117</v>
          </cell>
          <cell r="J45">
            <v>32267</v>
          </cell>
          <cell r="K45">
            <v>32662</v>
          </cell>
          <cell r="L45">
            <v>35284</v>
          </cell>
          <cell r="M45">
            <v>36426</v>
          </cell>
          <cell r="N45">
            <v>39225</v>
          </cell>
          <cell r="O45">
            <v>38742</v>
          </cell>
          <cell r="P45">
            <v>41821</v>
          </cell>
          <cell r="Q45">
            <v>46089</v>
          </cell>
          <cell r="R45">
            <v>45512</v>
          </cell>
          <cell r="S45">
            <v>45047</v>
          </cell>
          <cell r="T45">
            <v>42715</v>
          </cell>
          <cell r="U45">
            <v>45022</v>
          </cell>
          <cell r="V45">
            <v>42256</v>
          </cell>
          <cell r="W45">
            <v>45933</v>
          </cell>
          <cell r="X45">
            <v>48647</v>
          </cell>
          <cell r="Y45">
            <v>49370</v>
          </cell>
          <cell r="Z45">
            <v>49788</v>
          </cell>
          <cell r="AA45">
            <v>45994</v>
          </cell>
          <cell r="AB45">
            <v>46276</v>
          </cell>
          <cell r="AC45">
            <v>48879</v>
          </cell>
          <cell r="AD45">
            <v>50014.803632802817</v>
          </cell>
          <cell r="AE45">
            <v>48801</v>
          </cell>
          <cell r="AF45">
            <v>56567</v>
          </cell>
          <cell r="AG45">
            <v>52005</v>
          </cell>
          <cell r="AH45">
            <v>54203</v>
          </cell>
          <cell r="AI45">
            <v>57091</v>
          </cell>
          <cell r="AJ45">
            <v>57700</v>
          </cell>
          <cell r="AK45">
            <v>56405</v>
          </cell>
          <cell r="AL45">
            <v>60449</v>
          </cell>
          <cell r="AM45">
            <v>64119</v>
          </cell>
        </row>
        <row r="46">
          <cell r="B46">
            <v>24436</v>
          </cell>
          <cell r="C46">
            <v>23856</v>
          </cell>
          <cell r="D46">
            <v>26443</v>
          </cell>
          <cell r="E46">
            <v>28082</v>
          </cell>
          <cell r="F46">
            <v>29087</v>
          </cell>
          <cell r="G46">
            <v>30185</v>
          </cell>
          <cell r="H46">
            <v>31465</v>
          </cell>
          <cell r="I46">
            <v>29479</v>
          </cell>
          <cell r="J46">
            <v>30981</v>
          </cell>
          <cell r="K46">
            <v>33682</v>
          </cell>
          <cell r="L46">
            <v>33644</v>
          </cell>
          <cell r="M46">
            <v>37933</v>
          </cell>
          <cell r="N46">
            <v>40991</v>
          </cell>
          <cell r="O46">
            <v>42564</v>
          </cell>
          <cell r="P46">
            <v>47926</v>
          </cell>
          <cell r="Q46">
            <v>47038</v>
          </cell>
          <cell r="R46">
            <v>54251</v>
          </cell>
          <cell r="S46">
            <v>52681</v>
          </cell>
          <cell r="T46">
            <v>54622</v>
          </cell>
          <cell r="U46">
            <v>52823</v>
          </cell>
          <cell r="V46">
            <v>56104</v>
          </cell>
          <cell r="W46">
            <v>54215</v>
          </cell>
          <cell r="X46">
            <v>56211</v>
          </cell>
          <cell r="Y46">
            <v>58058</v>
          </cell>
          <cell r="Z46">
            <v>54925</v>
          </cell>
          <cell r="AA46">
            <v>56090</v>
          </cell>
          <cell r="AB46">
            <v>52322</v>
          </cell>
          <cell r="AC46">
            <v>57820</v>
          </cell>
          <cell r="AD46">
            <v>61794.916262512932</v>
          </cell>
          <cell r="AE46">
            <v>60907</v>
          </cell>
          <cell r="AF46">
            <v>64324</v>
          </cell>
          <cell r="AG46">
            <v>67244</v>
          </cell>
          <cell r="AH46">
            <v>68730</v>
          </cell>
          <cell r="AI46">
            <v>70218</v>
          </cell>
          <cell r="AJ46">
            <v>71920</v>
          </cell>
          <cell r="AK46">
            <v>69975</v>
          </cell>
          <cell r="AL46">
            <v>71817</v>
          </cell>
          <cell r="AM46">
            <v>81426</v>
          </cell>
        </row>
        <row r="47">
          <cell r="B47">
            <v>20775</v>
          </cell>
          <cell r="C47">
            <v>21939</v>
          </cell>
          <cell r="D47">
            <v>21925</v>
          </cell>
          <cell r="E47">
            <v>23720</v>
          </cell>
          <cell r="F47">
            <v>23443</v>
          </cell>
          <cell r="G47">
            <v>26497</v>
          </cell>
          <cell r="H47">
            <v>27332</v>
          </cell>
          <cell r="I47">
            <v>27926</v>
          </cell>
          <cell r="J47">
            <v>27361</v>
          </cell>
          <cell r="K47">
            <v>28682</v>
          </cell>
          <cell r="L47">
            <v>30190</v>
          </cell>
          <cell r="M47">
            <v>34825</v>
          </cell>
          <cell r="N47">
            <v>34265</v>
          </cell>
          <cell r="O47">
            <v>36553</v>
          </cell>
          <cell r="P47">
            <v>40201</v>
          </cell>
          <cell r="Q47">
            <v>41383</v>
          </cell>
          <cell r="R47">
            <v>45097</v>
          </cell>
          <cell r="S47">
            <v>41339</v>
          </cell>
          <cell r="T47">
            <v>42776</v>
          </cell>
          <cell r="U47">
            <v>43762</v>
          </cell>
          <cell r="V47">
            <v>42137</v>
          </cell>
          <cell r="W47">
            <v>42986</v>
          </cell>
          <cell r="X47">
            <v>44579</v>
          </cell>
          <cell r="Y47">
            <v>46005</v>
          </cell>
          <cell r="Z47">
            <v>46038</v>
          </cell>
          <cell r="AA47">
            <v>48769</v>
          </cell>
          <cell r="AB47">
            <v>45817</v>
          </cell>
          <cell r="AC47">
            <v>45774</v>
          </cell>
          <cell r="AD47">
            <v>49764.262455751792</v>
          </cell>
          <cell r="AE47">
            <v>50311</v>
          </cell>
          <cell r="AF47">
            <v>46303</v>
          </cell>
          <cell r="AG47">
            <v>56630</v>
          </cell>
          <cell r="AH47">
            <v>59196</v>
          </cell>
          <cell r="AI47">
            <v>55016</v>
          </cell>
          <cell r="AJ47">
            <v>56885</v>
          </cell>
          <cell r="AK47">
            <v>56530</v>
          </cell>
          <cell r="AL47">
            <v>61726</v>
          </cell>
          <cell r="AM47">
            <v>60597</v>
          </cell>
        </row>
        <row r="48">
          <cell r="B48">
            <v>21397</v>
          </cell>
          <cell r="C48">
            <v>21799</v>
          </cell>
          <cell r="D48">
            <v>21772</v>
          </cell>
          <cell r="E48">
            <v>23268</v>
          </cell>
          <cell r="F48">
            <v>25159</v>
          </cell>
          <cell r="G48">
            <v>26319</v>
          </cell>
          <cell r="H48">
            <v>27482</v>
          </cell>
          <cell r="I48">
            <v>29549</v>
          </cell>
          <cell r="J48">
            <v>30048</v>
          </cell>
          <cell r="K48">
            <v>31008</v>
          </cell>
          <cell r="L48">
            <v>31794</v>
          </cell>
          <cell r="M48">
            <v>32929</v>
          </cell>
          <cell r="N48">
            <v>34014</v>
          </cell>
          <cell r="O48">
            <v>34692</v>
          </cell>
          <cell r="P48">
            <v>36413</v>
          </cell>
          <cell r="Q48">
            <v>38626</v>
          </cell>
          <cell r="R48">
            <v>41750</v>
          </cell>
          <cell r="S48">
            <v>43611</v>
          </cell>
          <cell r="T48">
            <v>42796</v>
          </cell>
          <cell r="U48">
            <v>43974</v>
          </cell>
          <cell r="V48">
            <v>43786</v>
          </cell>
          <cell r="W48">
            <v>47923</v>
          </cell>
          <cell r="X48">
            <v>48145</v>
          </cell>
          <cell r="Y48">
            <v>49174</v>
          </cell>
          <cell r="Z48">
            <v>50728</v>
          </cell>
          <cell r="AA48">
            <v>49595</v>
          </cell>
          <cell r="AB48">
            <v>52504</v>
          </cell>
          <cell r="AC48">
            <v>55616</v>
          </cell>
          <cell r="AD48">
            <v>52196.223667223479</v>
          </cell>
          <cell r="AE48">
            <v>53774</v>
          </cell>
          <cell r="AF48">
            <v>57623</v>
          </cell>
          <cell r="AG48">
            <v>56870</v>
          </cell>
          <cell r="AH48">
            <v>60474</v>
          </cell>
          <cell r="AI48">
            <v>59374</v>
          </cell>
          <cell r="AJ48">
            <v>59619</v>
          </cell>
          <cell r="AK48">
            <v>59583</v>
          </cell>
          <cell r="AL48">
            <v>67575</v>
          </cell>
          <cell r="AM48">
            <v>73071</v>
          </cell>
        </row>
        <row r="49">
          <cell r="B49">
            <v>20771</v>
          </cell>
          <cell r="C49">
            <v>21205</v>
          </cell>
          <cell r="D49">
            <v>21508</v>
          </cell>
          <cell r="E49">
            <v>22576</v>
          </cell>
          <cell r="F49">
            <v>24092</v>
          </cell>
          <cell r="G49">
            <v>25229</v>
          </cell>
          <cell r="H49">
            <v>25264</v>
          </cell>
          <cell r="I49">
            <v>25892</v>
          </cell>
          <cell r="J49">
            <v>26959</v>
          </cell>
          <cell r="K49">
            <v>28118</v>
          </cell>
          <cell r="L49">
            <v>28278</v>
          </cell>
          <cell r="M49">
            <v>29089</v>
          </cell>
          <cell r="N49">
            <v>31470</v>
          </cell>
          <cell r="O49">
            <v>31661</v>
          </cell>
          <cell r="P49">
            <v>30304</v>
          </cell>
          <cell r="Q49">
            <v>32663</v>
          </cell>
          <cell r="R49">
            <v>35996</v>
          </cell>
          <cell r="S49">
            <v>35793</v>
          </cell>
          <cell r="T49">
            <v>36200</v>
          </cell>
          <cell r="U49">
            <v>40410</v>
          </cell>
          <cell r="V49">
            <v>39220</v>
          </cell>
          <cell r="W49">
            <v>42192</v>
          </cell>
          <cell r="X49">
            <v>41047</v>
          </cell>
          <cell r="Y49">
            <v>47205</v>
          </cell>
          <cell r="Z49">
            <v>49631</v>
          </cell>
          <cell r="AA49">
            <v>50075</v>
          </cell>
          <cell r="AB49">
            <v>51005</v>
          </cell>
          <cell r="AC49">
            <v>56361</v>
          </cell>
          <cell r="AD49">
            <v>55765.907051028153</v>
          </cell>
          <cell r="AE49">
            <v>52888</v>
          </cell>
          <cell r="AF49">
            <v>59152</v>
          </cell>
          <cell r="AG49">
            <v>60730</v>
          </cell>
          <cell r="AH49">
            <v>57415</v>
          </cell>
          <cell r="AI49">
            <v>60184</v>
          </cell>
          <cell r="AJ49">
            <v>59886</v>
          </cell>
          <cell r="AK49">
            <v>60167</v>
          </cell>
          <cell r="AL49">
            <v>66505</v>
          </cell>
          <cell r="AM49">
            <v>70031</v>
          </cell>
        </row>
        <row r="50">
          <cell r="B50">
            <v>23123</v>
          </cell>
          <cell r="C50">
            <v>25174</v>
          </cell>
          <cell r="D50">
            <v>25115</v>
          </cell>
          <cell r="E50">
            <v>25773</v>
          </cell>
          <cell r="F50">
            <v>27740</v>
          </cell>
          <cell r="G50">
            <v>29021</v>
          </cell>
          <cell r="H50">
            <v>30013</v>
          </cell>
          <cell r="I50">
            <v>29790</v>
          </cell>
          <cell r="J50">
            <v>31404</v>
          </cell>
          <cell r="K50">
            <v>31285</v>
          </cell>
          <cell r="L50">
            <v>31855</v>
          </cell>
          <cell r="M50">
            <v>34941</v>
          </cell>
          <cell r="N50">
            <v>34070</v>
          </cell>
          <cell r="O50">
            <v>36134</v>
          </cell>
          <cell r="P50">
            <v>38925</v>
          </cell>
          <cell r="Q50">
            <v>39489</v>
          </cell>
          <cell r="R50">
            <v>42962</v>
          </cell>
          <cell r="S50">
            <v>41785</v>
          </cell>
          <cell r="T50">
            <v>42684</v>
          </cell>
          <cell r="U50">
            <v>43520</v>
          </cell>
          <cell r="V50">
            <v>43055</v>
          </cell>
          <cell r="W50">
            <v>44203</v>
          </cell>
          <cell r="X50">
            <v>45900</v>
          </cell>
          <cell r="Y50">
            <v>49099</v>
          </cell>
          <cell r="Z50">
            <v>46934</v>
          </cell>
          <cell r="AA50">
            <v>45879</v>
          </cell>
          <cell r="AB50">
            <v>45886</v>
          </cell>
          <cell r="AC50">
            <v>44648</v>
          </cell>
          <cell r="AD50">
            <v>44375.109538157245</v>
          </cell>
          <cell r="AE50">
            <v>46398</v>
          </cell>
          <cell r="AF50">
            <v>50748</v>
          </cell>
          <cell r="AG50">
            <v>49644</v>
          </cell>
          <cell r="AH50">
            <v>53301</v>
          </cell>
          <cell r="AI50">
            <v>53985</v>
          </cell>
          <cell r="AJ50">
            <v>59768</v>
          </cell>
          <cell r="AK50">
            <v>60688</v>
          </cell>
          <cell r="AL50">
            <v>61633</v>
          </cell>
          <cell r="AM50">
            <v>64663</v>
          </cell>
        </row>
        <row r="51">
          <cell r="B51">
            <v>19409</v>
          </cell>
          <cell r="C51">
            <v>18142</v>
          </cell>
          <cell r="D51">
            <v>19898</v>
          </cell>
          <cell r="E51">
            <v>21151</v>
          </cell>
          <cell r="F51">
            <v>22294</v>
          </cell>
          <cell r="G51">
            <v>24108</v>
          </cell>
          <cell r="H51">
            <v>24571</v>
          </cell>
          <cell r="I51">
            <v>24639</v>
          </cell>
          <cell r="J51">
            <v>26259</v>
          </cell>
          <cell r="K51">
            <v>27737</v>
          </cell>
          <cell r="L51">
            <v>29733</v>
          </cell>
          <cell r="M51">
            <v>29578</v>
          </cell>
          <cell r="N51">
            <v>29526</v>
          </cell>
          <cell r="O51">
            <v>29694</v>
          </cell>
          <cell r="P51">
            <v>32786</v>
          </cell>
          <cell r="Q51">
            <v>35828</v>
          </cell>
          <cell r="R51">
            <v>36475</v>
          </cell>
          <cell r="S51">
            <v>39671</v>
          </cell>
          <cell r="T51">
            <v>37873</v>
          </cell>
          <cell r="U51">
            <v>39522</v>
          </cell>
          <cell r="V51">
            <v>41107</v>
          </cell>
          <cell r="W51">
            <v>43151</v>
          </cell>
          <cell r="X51">
            <v>45427</v>
          </cell>
          <cell r="Y51">
            <v>46418</v>
          </cell>
          <cell r="Z51">
            <v>51600</v>
          </cell>
          <cell r="AA51">
            <v>45826</v>
          </cell>
          <cell r="AB51">
            <v>45352</v>
          </cell>
          <cell r="AC51">
            <v>47223</v>
          </cell>
          <cell r="AD51">
            <v>49414.797866132809</v>
          </cell>
          <cell r="AE51">
            <v>54453</v>
          </cell>
          <cell r="AF51">
            <v>53413</v>
          </cell>
          <cell r="AG51">
            <v>53053</v>
          </cell>
          <cell r="AH51">
            <v>55065</v>
          </cell>
          <cell r="AI51">
            <v>57450</v>
          </cell>
          <cell r="AJ51">
            <v>56894</v>
          </cell>
          <cell r="AK51">
            <v>56914</v>
          </cell>
          <cell r="AL51">
            <v>59463</v>
          </cell>
          <cell r="AM51">
            <v>64255</v>
          </cell>
        </row>
        <row r="52">
          <cell r="B52">
            <v>20743</v>
          </cell>
          <cell r="C52">
            <v>23246</v>
          </cell>
          <cell r="D52">
            <v>26430</v>
          </cell>
          <cell r="E52">
            <v>26369</v>
          </cell>
          <cell r="F52">
            <v>29575</v>
          </cell>
          <cell r="G52">
            <v>29123</v>
          </cell>
          <cell r="H52">
            <v>30711</v>
          </cell>
          <cell r="I52">
            <v>31133</v>
          </cell>
          <cell r="J52">
            <v>33308</v>
          </cell>
          <cell r="K52">
            <v>31766</v>
          </cell>
          <cell r="L52">
            <v>35388</v>
          </cell>
          <cell r="M52">
            <v>40955</v>
          </cell>
          <cell r="N52">
            <v>40001</v>
          </cell>
          <cell r="O52">
            <v>39595</v>
          </cell>
          <cell r="P52">
            <v>41327</v>
          </cell>
          <cell r="Q52">
            <v>45667</v>
          </cell>
          <cell r="R52">
            <v>45088</v>
          </cell>
          <cell r="S52">
            <v>45346</v>
          </cell>
          <cell r="T52">
            <v>45903</v>
          </cell>
          <cell r="U52">
            <v>46269</v>
          </cell>
          <cell r="V52">
            <v>45732</v>
          </cell>
          <cell r="W52">
            <v>44650</v>
          </cell>
          <cell r="X52">
            <v>51692</v>
          </cell>
          <cell r="Y52">
            <v>51277</v>
          </cell>
          <cell r="Z52">
            <v>51200</v>
          </cell>
          <cell r="AA52">
            <v>51237</v>
          </cell>
          <cell r="AB52">
            <v>50351</v>
          </cell>
          <cell r="AC52">
            <v>52058</v>
          </cell>
          <cell r="AD52">
            <v>53079.006440359903</v>
          </cell>
          <cell r="AE52">
            <v>55258</v>
          </cell>
          <cell r="AF52">
            <v>51726</v>
          </cell>
          <cell r="AG52">
            <v>58080</v>
          </cell>
          <cell r="AH52">
            <v>55425</v>
          </cell>
          <cell r="AI52">
            <v>59817</v>
          </cell>
          <cell r="AJ52">
            <v>63451</v>
          </cell>
          <cell r="AK52">
            <v>63482</v>
          </cell>
          <cell r="AL52">
            <v>62629</v>
          </cell>
          <cell r="AM52">
            <v>67355</v>
          </cell>
        </row>
        <row r="54">
          <cell r="B54">
            <v>29951</v>
          </cell>
          <cell r="C54">
            <v>31090</v>
          </cell>
          <cell r="D54">
            <v>32721</v>
          </cell>
          <cell r="E54">
            <v>32862</v>
          </cell>
          <cell r="F54">
            <v>36213</v>
          </cell>
          <cell r="G54">
            <v>42321</v>
          </cell>
          <cell r="H54">
            <v>38870</v>
          </cell>
          <cell r="I54">
            <v>42154</v>
          </cell>
          <cell r="J54">
            <v>40841</v>
          </cell>
          <cell r="K54">
            <v>39516</v>
          </cell>
          <cell r="L54">
            <v>41097</v>
          </cell>
          <cell r="M54">
            <v>40243</v>
          </cell>
          <cell r="N54">
            <v>42119</v>
          </cell>
          <cell r="O54">
            <v>43985</v>
          </cell>
          <cell r="P54">
            <v>46508</v>
          </cell>
          <cell r="Q54">
            <v>50593</v>
          </cell>
          <cell r="R54">
            <v>50172</v>
          </cell>
          <cell r="S54">
            <v>53347</v>
          </cell>
          <cell r="T54">
            <v>53387</v>
          </cell>
          <cell r="U54">
            <v>54965</v>
          </cell>
          <cell r="V54">
            <v>55100</v>
          </cell>
          <cell r="W54">
            <v>56835</v>
          </cell>
          <cell r="X54">
            <v>62404</v>
          </cell>
          <cell r="Y54">
            <v>64141</v>
          </cell>
          <cell r="Z54">
            <v>64682</v>
          </cell>
          <cell r="AA54">
            <v>64851</v>
          </cell>
          <cell r="AB54">
            <v>65998</v>
          </cell>
          <cell r="AC54">
            <v>65415</v>
          </cell>
          <cell r="AD54">
            <v>64247.280660311095</v>
          </cell>
          <cell r="AE54">
            <v>67781</v>
          </cell>
          <cell r="AF54">
            <v>69291</v>
          </cell>
          <cell r="AG54">
            <v>70161</v>
          </cell>
          <cell r="AH54">
            <v>72889</v>
          </cell>
          <cell r="AI54">
            <v>75923</v>
          </cell>
          <cell r="AJ54">
            <v>72780</v>
          </cell>
          <cell r="AK54">
            <v>74304</v>
          </cell>
          <cell r="AL54">
            <v>72812</v>
          </cell>
          <cell r="AM54">
            <v>87291</v>
          </cell>
        </row>
        <row r="55">
          <cell r="B55">
            <v>20648</v>
          </cell>
          <cell r="C55">
            <v>20519</v>
          </cell>
          <cell r="D55">
            <v>23424</v>
          </cell>
          <cell r="E55">
            <v>23600</v>
          </cell>
          <cell r="F55">
            <v>26402</v>
          </cell>
          <cell r="G55">
            <v>28221</v>
          </cell>
          <cell r="H55">
            <v>27464</v>
          </cell>
          <cell r="I55">
            <v>27868</v>
          </cell>
          <cell r="J55">
            <v>29617</v>
          </cell>
          <cell r="K55">
            <v>27438</v>
          </cell>
          <cell r="L55">
            <v>30316</v>
          </cell>
          <cell r="M55">
            <v>33858</v>
          </cell>
          <cell r="N55">
            <v>34696</v>
          </cell>
          <cell r="O55">
            <v>32772</v>
          </cell>
          <cell r="P55">
            <v>35640</v>
          </cell>
          <cell r="Q55">
            <v>38862</v>
          </cell>
          <cell r="R55">
            <v>37266</v>
          </cell>
          <cell r="S55">
            <v>36612</v>
          </cell>
          <cell r="T55">
            <v>36853</v>
          </cell>
          <cell r="U55">
            <v>37113</v>
          </cell>
          <cell r="V55">
            <v>41329</v>
          </cell>
          <cell r="W55">
            <v>43923</v>
          </cell>
          <cell r="X55">
            <v>45642</v>
          </cell>
          <cell r="Y55">
            <v>47894</v>
          </cell>
          <cell r="Z55">
            <v>47228</v>
          </cell>
          <cell r="AA55">
            <v>47502</v>
          </cell>
          <cell r="AB55">
            <v>47930</v>
          </cell>
          <cell r="AC55">
            <v>49693</v>
          </cell>
          <cell r="AD55">
            <v>49157.958539987354</v>
          </cell>
          <cell r="AE55">
            <v>50121</v>
          </cell>
          <cell r="AF55">
            <v>54957</v>
          </cell>
          <cell r="AG55">
            <v>51710</v>
          </cell>
          <cell r="AH55">
            <v>50756</v>
          </cell>
          <cell r="AI55">
            <v>50856</v>
          </cell>
          <cell r="AJ55">
            <v>51664</v>
          </cell>
          <cell r="AK55">
            <v>53316</v>
          </cell>
          <cell r="AL55">
            <v>58663</v>
          </cell>
          <cell r="AM55">
            <v>66546</v>
          </cell>
        </row>
        <row r="56">
          <cell r="B56">
            <v>26959</v>
          </cell>
          <cell r="C56">
            <v>28207</v>
          </cell>
          <cell r="D56">
            <v>30339</v>
          </cell>
          <cell r="E56">
            <v>32241</v>
          </cell>
          <cell r="F56">
            <v>33213</v>
          </cell>
          <cell r="G56">
            <v>36086</v>
          </cell>
          <cell r="H56">
            <v>36247</v>
          </cell>
          <cell r="I56">
            <v>35714</v>
          </cell>
          <cell r="J56">
            <v>36359</v>
          </cell>
          <cell r="K56">
            <v>37064</v>
          </cell>
          <cell r="L56">
            <v>40500</v>
          </cell>
          <cell r="M56">
            <v>38574</v>
          </cell>
          <cell r="N56">
            <v>39494</v>
          </cell>
          <cell r="O56">
            <v>42023</v>
          </cell>
          <cell r="P56">
            <v>42345</v>
          </cell>
          <cell r="Q56">
            <v>44005</v>
          </cell>
          <cell r="R56">
            <v>46753</v>
          </cell>
          <cell r="S56">
            <v>52253</v>
          </cell>
          <cell r="T56">
            <v>49855</v>
          </cell>
          <cell r="U56">
            <v>50955</v>
          </cell>
          <cell r="V56">
            <v>52019</v>
          </cell>
          <cell r="W56">
            <v>56017</v>
          </cell>
          <cell r="X56">
            <v>55330</v>
          </cell>
          <cell r="Y56">
            <v>58463</v>
          </cell>
          <cell r="Z56">
            <v>60320</v>
          </cell>
          <cell r="AA56">
            <v>59373</v>
          </cell>
          <cell r="AB56">
            <v>60934</v>
          </cell>
          <cell r="AC56">
            <v>63313</v>
          </cell>
          <cell r="AD56">
            <v>63655.897167099407</v>
          </cell>
          <cell r="AE56">
            <v>62963</v>
          </cell>
          <cell r="AF56">
            <v>62529</v>
          </cell>
          <cell r="AG56">
            <v>63151</v>
          </cell>
          <cell r="AH56">
            <v>67861</v>
          </cell>
          <cell r="AI56">
            <v>72266</v>
          </cell>
          <cell r="AJ56">
            <v>73227</v>
          </cell>
          <cell r="AK56">
            <v>76243</v>
          </cell>
          <cell r="AL56">
            <v>86345</v>
          </cell>
          <cell r="AM56">
            <v>87707</v>
          </cell>
        </row>
        <row r="57">
          <cell r="B57">
            <v>25914</v>
          </cell>
          <cell r="C57">
            <v>26403</v>
          </cell>
          <cell r="D57">
            <v>30548</v>
          </cell>
          <cell r="E57">
            <v>32338</v>
          </cell>
          <cell r="F57">
            <v>34625</v>
          </cell>
          <cell r="G57">
            <v>37532</v>
          </cell>
          <cell r="H57">
            <v>40805</v>
          </cell>
          <cell r="I57">
            <v>36032</v>
          </cell>
          <cell r="J57">
            <v>39436</v>
          </cell>
          <cell r="K57">
            <v>37964</v>
          </cell>
          <cell r="L57">
            <v>35245</v>
          </cell>
          <cell r="M57">
            <v>39171</v>
          </cell>
          <cell r="N57">
            <v>39407</v>
          </cell>
          <cell r="O57">
            <v>40998</v>
          </cell>
          <cell r="P57">
            <v>44958</v>
          </cell>
          <cell r="Q57">
            <v>46055</v>
          </cell>
          <cell r="R57">
            <v>50926</v>
          </cell>
          <cell r="S57">
            <v>51331</v>
          </cell>
          <cell r="T57">
            <v>55321</v>
          </cell>
          <cell r="U57">
            <v>55567</v>
          </cell>
          <cell r="V57">
            <v>56815</v>
          </cell>
          <cell r="W57">
            <v>56984</v>
          </cell>
          <cell r="X57">
            <v>61970</v>
          </cell>
          <cell r="Y57">
            <v>67576</v>
          </cell>
          <cell r="Z57">
            <v>66176</v>
          </cell>
          <cell r="AA57">
            <v>64131</v>
          </cell>
          <cell r="AB57">
            <v>66633</v>
          </cell>
          <cell r="AC57">
            <v>65880</v>
          </cell>
          <cell r="AD57">
            <v>67818.752379380006</v>
          </cell>
          <cell r="AE57">
            <v>71322</v>
          </cell>
          <cell r="AF57">
            <v>69099</v>
          </cell>
          <cell r="AG57">
            <v>73397</v>
          </cell>
          <cell r="AH57">
            <v>75675</v>
          </cell>
          <cell r="AI57">
            <v>76260</v>
          </cell>
          <cell r="AJ57">
            <v>74801</v>
          </cell>
          <cell r="AK57">
            <v>75630</v>
          </cell>
          <cell r="AL57">
            <v>81346</v>
          </cell>
          <cell r="AM57">
            <v>86900</v>
          </cell>
        </row>
        <row r="58">
          <cell r="B58">
            <v>27776</v>
          </cell>
          <cell r="C58">
            <v>30980</v>
          </cell>
          <cell r="D58">
            <v>31715</v>
          </cell>
          <cell r="E58">
            <v>34241</v>
          </cell>
          <cell r="F58">
            <v>36287</v>
          </cell>
          <cell r="G58">
            <v>39120</v>
          </cell>
          <cell r="H58">
            <v>38734</v>
          </cell>
          <cell r="I58">
            <v>40049</v>
          </cell>
          <cell r="J58">
            <v>39000</v>
          </cell>
          <cell r="K58">
            <v>40500</v>
          </cell>
          <cell r="L58">
            <v>42280</v>
          </cell>
          <cell r="M58">
            <v>43924</v>
          </cell>
          <cell r="N58">
            <v>47468</v>
          </cell>
          <cell r="O58">
            <v>48021</v>
          </cell>
          <cell r="P58">
            <v>49826</v>
          </cell>
          <cell r="Q58">
            <v>49734</v>
          </cell>
          <cell r="R58">
            <v>50405</v>
          </cell>
          <cell r="S58">
            <v>51771</v>
          </cell>
          <cell r="T58">
            <v>54568</v>
          </cell>
          <cell r="U58">
            <v>56045</v>
          </cell>
          <cell r="V58">
            <v>55275</v>
          </cell>
          <cell r="W58">
            <v>63368</v>
          </cell>
          <cell r="X58">
            <v>68059</v>
          </cell>
          <cell r="Y58">
            <v>60508</v>
          </cell>
          <cell r="Z58">
            <v>65306</v>
          </cell>
          <cell r="AA58">
            <v>64777</v>
          </cell>
          <cell r="AB58">
            <v>62968</v>
          </cell>
          <cell r="AC58">
            <v>62338</v>
          </cell>
          <cell r="AD58">
            <v>66692.485315596103</v>
          </cell>
          <cell r="AE58">
            <v>61782</v>
          </cell>
          <cell r="AF58">
            <v>63754</v>
          </cell>
          <cell r="AG58">
            <v>65243</v>
          </cell>
          <cell r="AH58">
            <v>68357</v>
          </cell>
          <cell r="AI58">
            <v>68468</v>
          </cell>
          <cell r="AJ58">
            <v>72997</v>
          </cell>
          <cell r="AK58">
            <v>71240</v>
          </cell>
          <cell r="AL58">
            <v>74176</v>
          </cell>
          <cell r="AM58">
            <v>87726</v>
          </cell>
        </row>
        <row r="59">
          <cell r="B59">
            <v>22027</v>
          </cell>
          <cell r="C59">
            <v>23639</v>
          </cell>
          <cell r="D59">
            <v>25025</v>
          </cell>
          <cell r="E59">
            <v>26384</v>
          </cell>
          <cell r="F59">
            <v>28915</v>
          </cell>
          <cell r="G59">
            <v>31496</v>
          </cell>
          <cell r="H59">
            <v>31591</v>
          </cell>
          <cell r="I59">
            <v>31794</v>
          </cell>
          <cell r="J59">
            <v>31051</v>
          </cell>
          <cell r="K59">
            <v>31697</v>
          </cell>
          <cell r="L59">
            <v>31899</v>
          </cell>
          <cell r="M59">
            <v>33028</v>
          </cell>
          <cell r="N59">
            <v>35410</v>
          </cell>
          <cell r="O59">
            <v>35798</v>
          </cell>
          <cell r="P59">
            <v>37394</v>
          </cell>
          <cell r="Q59">
            <v>39989</v>
          </cell>
          <cell r="R59">
            <v>40744</v>
          </cell>
          <cell r="S59">
            <v>42114</v>
          </cell>
          <cell r="T59">
            <v>41966</v>
          </cell>
          <cell r="U59">
            <v>42788</v>
          </cell>
          <cell r="V59">
            <v>44649</v>
          </cell>
          <cell r="W59">
            <v>47176</v>
          </cell>
          <cell r="X59">
            <v>48222</v>
          </cell>
          <cell r="Y59">
            <v>48944</v>
          </cell>
          <cell r="Z59">
            <v>50461</v>
          </cell>
          <cell r="AA59">
            <v>50216</v>
          </cell>
          <cell r="AB59">
            <v>49781</v>
          </cell>
          <cell r="AC59">
            <v>50636</v>
          </cell>
          <cell r="AD59">
            <v>47680.251231079856</v>
          </cell>
          <cell r="AE59">
            <v>53843</v>
          </cell>
          <cell r="AF59">
            <v>49966</v>
          </cell>
          <cell r="AG59">
            <v>54310</v>
          </cell>
          <cell r="AH59">
            <v>58005</v>
          </cell>
          <cell r="AI59">
            <v>61437</v>
          </cell>
          <cell r="AJ59">
            <v>62447</v>
          </cell>
          <cell r="AK59">
            <v>61543</v>
          </cell>
          <cell r="AL59">
            <v>67274</v>
          </cell>
          <cell r="AM59">
            <v>71855</v>
          </cell>
        </row>
        <row r="60">
          <cell r="B60">
            <v>20346</v>
          </cell>
          <cell r="C60">
            <v>22877</v>
          </cell>
          <cell r="D60">
            <v>23807</v>
          </cell>
          <cell r="E60">
            <v>25424</v>
          </cell>
          <cell r="F60">
            <v>26742</v>
          </cell>
          <cell r="G60">
            <v>28690</v>
          </cell>
          <cell r="H60">
            <v>29005</v>
          </cell>
          <cell r="I60">
            <v>30367</v>
          </cell>
          <cell r="J60">
            <v>29882</v>
          </cell>
          <cell r="K60">
            <v>30995</v>
          </cell>
          <cell r="L60">
            <v>32066</v>
          </cell>
          <cell r="M60">
            <v>34524</v>
          </cell>
          <cell r="N60">
            <v>34899</v>
          </cell>
          <cell r="O60">
            <v>37517</v>
          </cell>
          <cell r="P60">
            <v>39015</v>
          </cell>
          <cell r="Q60">
            <v>37758</v>
          </cell>
          <cell r="R60">
            <v>42176</v>
          </cell>
          <cell r="S60">
            <v>43499</v>
          </cell>
          <cell r="T60">
            <v>42498</v>
          </cell>
          <cell r="U60">
            <v>42933</v>
          </cell>
          <cell r="V60">
            <v>44106</v>
          </cell>
          <cell r="W60">
            <v>46300</v>
          </cell>
          <cell r="X60">
            <v>48477</v>
          </cell>
          <cell r="Y60">
            <v>48437</v>
          </cell>
          <cell r="Z60">
            <v>51402</v>
          </cell>
          <cell r="AA60">
            <v>48172</v>
          </cell>
          <cell r="AB60">
            <v>48314</v>
          </cell>
          <cell r="AC60">
            <v>49910</v>
          </cell>
          <cell r="AD60">
            <v>51904.073128287222</v>
          </cell>
          <cell r="AE60">
            <v>53952</v>
          </cell>
          <cell r="AF60">
            <v>55156</v>
          </cell>
          <cell r="AG60">
            <v>55173</v>
          </cell>
          <cell r="AH60">
            <v>60389</v>
          </cell>
          <cell r="AI60">
            <v>60979</v>
          </cell>
          <cell r="AJ60">
            <v>63173</v>
          </cell>
          <cell r="AK60">
            <v>61285</v>
          </cell>
          <cell r="AL60">
            <v>64524</v>
          </cell>
          <cell r="AM60">
            <v>70582</v>
          </cell>
        </row>
        <row r="61">
          <cell r="B61">
            <v>21612</v>
          </cell>
          <cell r="C61">
            <v>24625</v>
          </cell>
          <cell r="D61">
            <v>26540</v>
          </cell>
          <cell r="E61">
            <v>28292</v>
          </cell>
          <cell r="F61">
            <v>29842</v>
          </cell>
          <cell r="G61">
            <v>30124</v>
          </cell>
          <cell r="H61">
            <v>31968</v>
          </cell>
          <cell r="I61">
            <v>30836</v>
          </cell>
          <cell r="J61">
            <v>30432</v>
          </cell>
          <cell r="K61">
            <v>33509</v>
          </cell>
          <cell r="L61">
            <v>31928</v>
          </cell>
          <cell r="M61">
            <v>35359</v>
          </cell>
          <cell r="N61">
            <v>36986</v>
          </cell>
          <cell r="O61">
            <v>34797</v>
          </cell>
          <cell r="P61">
            <v>40686</v>
          </cell>
          <cell r="Q61">
            <v>42719</v>
          </cell>
          <cell r="R61">
            <v>42197</v>
          </cell>
          <cell r="S61">
            <v>45723</v>
          </cell>
          <cell r="T61">
            <v>42417</v>
          </cell>
          <cell r="U61">
            <v>44711</v>
          </cell>
          <cell r="V61">
            <v>47935</v>
          </cell>
          <cell r="W61">
            <v>49484</v>
          </cell>
          <cell r="X61">
            <v>53736</v>
          </cell>
          <cell r="Y61">
            <v>54210</v>
          </cell>
          <cell r="Z61">
            <v>53241</v>
          </cell>
          <cell r="AA61">
            <v>51634</v>
          </cell>
          <cell r="AB61">
            <v>51624</v>
          </cell>
          <cell r="AC61">
            <v>49033</v>
          </cell>
          <cell r="AD61">
            <v>56065.313883437644</v>
          </cell>
          <cell r="AE61">
            <v>57812</v>
          </cell>
          <cell r="AF61">
            <v>56323</v>
          </cell>
          <cell r="AG61">
            <v>58633</v>
          </cell>
          <cell r="AH61">
            <v>55701</v>
          </cell>
          <cell r="AI61">
            <v>61528</v>
          </cell>
          <cell r="AJ61">
            <v>66390</v>
          </cell>
          <cell r="AK61">
            <v>65401</v>
          </cell>
          <cell r="AL61">
            <v>62266</v>
          </cell>
          <cell r="AM61">
            <v>70151</v>
          </cell>
        </row>
        <row r="62">
          <cell r="B62">
            <v>22578</v>
          </cell>
          <cell r="C62">
            <v>26000</v>
          </cell>
          <cell r="D62">
            <v>24599</v>
          </cell>
          <cell r="E62">
            <v>25415</v>
          </cell>
          <cell r="F62">
            <v>28988</v>
          </cell>
          <cell r="G62">
            <v>31295</v>
          </cell>
          <cell r="H62">
            <v>31098</v>
          </cell>
          <cell r="I62">
            <v>29155</v>
          </cell>
          <cell r="J62">
            <v>32755</v>
          </cell>
          <cell r="K62">
            <v>31065</v>
          </cell>
          <cell r="L62">
            <v>35802</v>
          </cell>
          <cell r="M62">
            <v>33824</v>
          </cell>
          <cell r="N62">
            <v>32358</v>
          </cell>
          <cell r="O62">
            <v>35053</v>
          </cell>
          <cell r="P62">
            <v>39372</v>
          </cell>
          <cell r="Q62">
            <v>41584</v>
          </cell>
          <cell r="R62">
            <v>39594</v>
          </cell>
          <cell r="S62">
            <v>40794</v>
          </cell>
          <cell r="T62">
            <v>42999</v>
          </cell>
          <cell r="U62">
            <v>43261</v>
          </cell>
          <cell r="V62">
            <v>47329</v>
          </cell>
          <cell r="W62">
            <v>50704</v>
          </cell>
          <cell r="X62">
            <v>51981</v>
          </cell>
          <cell r="Y62">
            <v>47390</v>
          </cell>
          <cell r="Z62">
            <v>50706</v>
          </cell>
          <cell r="AA62">
            <v>52318</v>
          </cell>
          <cell r="AB62">
            <v>55928</v>
          </cell>
          <cell r="AC62">
            <v>51862</v>
          </cell>
          <cell r="AD62">
            <v>55581.825993897495</v>
          </cell>
          <cell r="AE62">
            <v>54842</v>
          </cell>
          <cell r="AF62">
            <v>65513</v>
          </cell>
          <cell r="AG62">
            <v>60708</v>
          </cell>
          <cell r="AH62">
            <v>59494</v>
          </cell>
          <cell r="AI62">
            <v>60837</v>
          </cell>
          <cell r="AJ62">
            <v>63805</v>
          </cell>
          <cell r="AK62">
            <v>63682</v>
          </cell>
          <cell r="AL62">
            <v>70066</v>
          </cell>
          <cell r="AM62">
            <v>74305</v>
          </cell>
        </row>
        <row r="63">
          <cell r="B63">
            <v>20408</v>
          </cell>
          <cell r="C63">
            <v>21076</v>
          </cell>
          <cell r="D63">
            <v>24322</v>
          </cell>
          <cell r="E63">
            <v>27455</v>
          </cell>
          <cell r="F63">
            <v>26741</v>
          </cell>
          <cell r="G63">
            <v>26752</v>
          </cell>
          <cell r="H63">
            <v>27392</v>
          </cell>
          <cell r="I63">
            <v>29885</v>
          </cell>
          <cell r="J63">
            <v>30247</v>
          </cell>
          <cell r="K63">
            <v>27304</v>
          </cell>
          <cell r="L63">
            <v>30116</v>
          </cell>
          <cell r="M63">
            <v>30748</v>
          </cell>
          <cell r="N63">
            <v>31966</v>
          </cell>
          <cell r="O63">
            <v>31860</v>
          </cell>
          <cell r="P63">
            <v>33433</v>
          </cell>
          <cell r="Q63">
            <v>38670</v>
          </cell>
          <cell r="R63">
            <v>41222</v>
          </cell>
          <cell r="S63">
            <v>41169</v>
          </cell>
          <cell r="T63">
            <v>39070</v>
          </cell>
          <cell r="U63">
            <v>45044</v>
          </cell>
          <cell r="V63">
            <v>43451</v>
          </cell>
          <cell r="W63">
            <v>44993</v>
          </cell>
          <cell r="X63">
            <v>48477</v>
          </cell>
          <cell r="Y63">
            <v>50783</v>
          </cell>
          <cell r="Z63">
            <v>55590</v>
          </cell>
          <cell r="AA63">
            <v>53141</v>
          </cell>
          <cell r="AB63">
            <v>53141</v>
          </cell>
          <cell r="AC63">
            <v>55251</v>
          </cell>
          <cell r="AD63">
            <v>65246.199983535618</v>
          </cell>
          <cell r="AE63">
            <v>60675</v>
          </cell>
          <cell r="AF63">
            <v>60057</v>
          </cell>
          <cell r="AG63">
            <v>68277</v>
          </cell>
          <cell r="AH63">
            <v>70071</v>
          </cell>
          <cell r="AI63">
            <v>70982</v>
          </cell>
          <cell r="AJ63">
            <v>83382</v>
          </cell>
          <cell r="AK63">
            <v>81282</v>
          </cell>
          <cell r="AL63">
            <v>85750</v>
          </cell>
          <cell r="AM63">
            <v>93111</v>
          </cell>
        </row>
      </sheetData>
      <sheetData sheetId="3">
        <row r="3">
          <cell r="B3" t="str">
            <v xml:space="preserve"> 1996-98*</v>
          </cell>
          <cell r="C3"/>
          <cell r="D3"/>
          <cell r="E3"/>
          <cell r="F3"/>
          <cell r="G3" t="str">
            <v>1999-2001*</v>
          </cell>
          <cell r="H3"/>
          <cell r="I3"/>
          <cell r="J3"/>
          <cell r="K3"/>
          <cell r="L3" t="str">
            <v>2001-2003*</v>
          </cell>
          <cell r="M3"/>
          <cell r="N3"/>
          <cell r="O3"/>
          <cell r="P3"/>
          <cell r="Q3" t="str">
            <v>2003-2005*</v>
          </cell>
          <cell r="R3"/>
          <cell r="S3"/>
          <cell r="T3"/>
          <cell r="U3"/>
          <cell r="V3">
            <v>2007</v>
          </cell>
          <cell r="W3"/>
          <cell r="X3"/>
          <cell r="Y3"/>
          <cell r="Z3"/>
          <cell r="AA3">
            <v>2008</v>
          </cell>
          <cell r="AB3"/>
          <cell r="AC3"/>
          <cell r="AD3"/>
          <cell r="AE3"/>
          <cell r="AF3">
            <v>2009</v>
          </cell>
          <cell r="AG3"/>
          <cell r="AH3"/>
          <cell r="AI3"/>
          <cell r="AJ3"/>
          <cell r="AK3">
            <v>2010</v>
          </cell>
          <cell r="AL3"/>
          <cell r="AM3"/>
          <cell r="AN3"/>
          <cell r="AO3"/>
          <cell r="AP3">
            <v>2011</v>
          </cell>
          <cell r="AQ3"/>
          <cell r="AR3"/>
          <cell r="AS3"/>
          <cell r="AT3"/>
          <cell r="AU3">
            <v>2012</v>
          </cell>
          <cell r="AV3"/>
          <cell r="AW3"/>
          <cell r="AX3"/>
          <cell r="AY3"/>
          <cell r="AZ3">
            <v>2013</v>
          </cell>
          <cell r="BA3"/>
          <cell r="BB3"/>
        </row>
        <row r="4">
          <cell r="B4" t="str">
            <v xml:space="preserve">Low </v>
          </cell>
          <cell r="C4" t="str">
            <v>2nd</v>
          </cell>
          <cell r="D4" t="str">
            <v>3rd</v>
          </cell>
          <cell r="E4" t="str">
            <v>4th</v>
          </cell>
          <cell r="F4" t="str">
            <v>High</v>
          </cell>
          <cell r="G4" t="str">
            <v xml:space="preserve">Low </v>
          </cell>
          <cell r="H4" t="str">
            <v>2nd</v>
          </cell>
          <cell r="I4" t="str">
            <v>3rd</v>
          </cell>
          <cell r="J4" t="str">
            <v>4th</v>
          </cell>
          <cell r="K4" t="str">
            <v>High</v>
          </cell>
          <cell r="L4" t="str">
            <v xml:space="preserve">Low </v>
          </cell>
          <cell r="M4" t="str">
            <v>2nd</v>
          </cell>
          <cell r="N4" t="str">
            <v>3rd</v>
          </cell>
          <cell r="O4" t="str">
            <v>4th</v>
          </cell>
          <cell r="P4" t="str">
            <v>High</v>
          </cell>
          <cell r="Q4" t="str">
            <v xml:space="preserve">Low </v>
          </cell>
          <cell r="R4" t="str">
            <v>2nd</v>
          </cell>
          <cell r="S4" t="str">
            <v>3rd</v>
          </cell>
          <cell r="T4" t="str">
            <v>4th</v>
          </cell>
          <cell r="U4" t="str">
            <v>High</v>
          </cell>
          <cell r="V4" t="str">
            <v xml:space="preserve">Low </v>
          </cell>
          <cell r="W4" t="str">
            <v>2nd</v>
          </cell>
          <cell r="X4" t="str">
            <v>3rd</v>
          </cell>
          <cell r="Y4" t="str">
            <v>4th</v>
          </cell>
          <cell r="Z4" t="str">
            <v>High</v>
          </cell>
          <cell r="AA4" t="str">
            <v xml:space="preserve">Low </v>
          </cell>
          <cell r="AB4" t="str">
            <v>2nd</v>
          </cell>
          <cell r="AC4" t="str">
            <v>3rd</v>
          </cell>
          <cell r="AD4" t="str">
            <v>4th</v>
          </cell>
          <cell r="AE4" t="str">
            <v>High</v>
          </cell>
          <cell r="AF4" t="str">
            <v xml:space="preserve">Low </v>
          </cell>
          <cell r="AG4" t="str">
            <v>2nd</v>
          </cell>
          <cell r="AH4" t="str">
            <v>3rd</v>
          </cell>
          <cell r="AI4" t="str">
            <v>4th</v>
          </cell>
          <cell r="AJ4" t="str">
            <v>High</v>
          </cell>
          <cell r="AK4" t="str">
            <v xml:space="preserve">Low </v>
          </cell>
          <cell r="AL4" t="str">
            <v>2nd</v>
          </cell>
          <cell r="AM4" t="str">
            <v>3rd</v>
          </cell>
          <cell r="AN4" t="str">
            <v>4th</v>
          </cell>
          <cell r="AO4" t="str">
            <v>High</v>
          </cell>
          <cell r="AP4" t="str">
            <v xml:space="preserve">Low </v>
          </cell>
          <cell r="AQ4" t="str">
            <v>2nd</v>
          </cell>
          <cell r="AR4" t="str">
            <v>3rd</v>
          </cell>
          <cell r="AS4" t="str">
            <v>4th</v>
          </cell>
          <cell r="AT4" t="str">
            <v>High</v>
          </cell>
          <cell r="AU4" t="str">
            <v xml:space="preserve">Low </v>
          </cell>
          <cell r="AV4" t="str">
            <v>2nd</v>
          </cell>
          <cell r="AW4" t="str">
            <v>3rd</v>
          </cell>
          <cell r="AX4" t="str">
            <v>4th</v>
          </cell>
          <cell r="AY4" t="str">
            <v>High</v>
          </cell>
          <cell r="AZ4" t="str">
            <v xml:space="preserve">Low </v>
          </cell>
          <cell r="BA4" t="str">
            <v>2nd</v>
          </cell>
          <cell r="BB4" t="str">
            <v>3rd</v>
          </cell>
        </row>
        <row r="5">
          <cell r="B5">
            <v>10005</v>
          </cell>
          <cell r="C5">
            <v>24000</v>
          </cell>
          <cell r="D5">
            <v>39466</v>
          </cell>
          <cell r="E5">
            <v>60000</v>
          </cell>
          <cell r="F5">
            <v>100649</v>
          </cell>
          <cell r="G5">
            <v>11400</v>
          </cell>
          <cell r="H5">
            <v>26010</v>
          </cell>
          <cell r="I5">
            <v>43000</v>
          </cell>
          <cell r="J5">
            <v>65248</v>
          </cell>
          <cell r="K5">
            <v>110400</v>
          </cell>
          <cell r="L5">
            <v>12072</v>
          </cell>
          <cell r="M5">
            <v>28242</v>
          </cell>
          <cell r="N5">
            <v>46586</v>
          </cell>
          <cell r="O5">
            <v>71808</v>
          </cell>
          <cell r="P5">
            <v>121165</v>
          </cell>
          <cell r="Q5">
            <v>12168</v>
          </cell>
          <cell r="R5">
            <v>28620</v>
          </cell>
          <cell r="S5">
            <v>47900</v>
          </cell>
          <cell r="T5">
            <v>74126</v>
          </cell>
          <cell r="U5">
            <v>126492</v>
          </cell>
          <cell r="V5">
            <v>16860.205000000002</v>
          </cell>
          <cell r="W5">
            <v>37376.839999999997</v>
          </cell>
          <cell r="X5">
            <v>58502.879999999997</v>
          </cell>
          <cell r="Y5">
            <v>85926.104999999996</v>
          </cell>
          <cell r="Z5">
            <v>145261.83850000001</v>
          </cell>
          <cell r="AA5">
            <v>18331.002</v>
          </cell>
          <cell r="AB5">
            <v>40735.56</v>
          </cell>
          <cell r="AC5">
            <v>63241.956899999997</v>
          </cell>
          <cell r="AD5">
            <v>93284.432400000005</v>
          </cell>
          <cell r="AE5">
            <v>158064.15669</v>
          </cell>
          <cell r="AF5">
            <v>16991.16</v>
          </cell>
          <cell r="AG5">
            <v>38879.771999999997</v>
          </cell>
          <cell r="AH5">
            <v>60968.28</v>
          </cell>
          <cell r="AI5">
            <v>90852.732000000004</v>
          </cell>
          <cell r="AJ5">
            <v>154869.42600000001</v>
          </cell>
          <cell r="AK5">
            <v>16726.558400000002</v>
          </cell>
          <cell r="AL5">
            <v>38017.65352</v>
          </cell>
          <cell r="AM5">
            <v>60457.440000000002</v>
          </cell>
          <cell r="AN5">
            <v>90686.16</v>
          </cell>
          <cell r="AO5">
            <v>154166.47200000001</v>
          </cell>
          <cell r="AP5">
            <v>16597.2631</v>
          </cell>
          <cell r="AQ5">
            <v>38489.3586</v>
          </cell>
          <cell r="AR5">
            <v>61094.22</v>
          </cell>
          <cell r="AS5">
            <v>92557.743300000002</v>
          </cell>
          <cell r="AT5">
            <v>158844.97200000001</v>
          </cell>
          <cell r="AU5">
            <v>16971.477599999998</v>
          </cell>
          <cell r="AV5">
            <v>39297.052300000003</v>
          </cell>
          <cell r="AW5">
            <v>62632.834000000003</v>
          </cell>
          <cell r="AX5">
            <v>94454.354500000001</v>
          </cell>
          <cell r="AY5">
            <v>161905.87589</v>
          </cell>
          <cell r="AZ5">
            <v>17128.332999999999</v>
          </cell>
          <cell r="BA5">
            <v>40201.205099999999</v>
          </cell>
          <cell r="BB5">
            <v>63979.361499999999</v>
          </cell>
          <cell r="BC5">
            <v>96724.703999999998</v>
          </cell>
          <cell r="BD5">
            <v>168260.68299999999</v>
          </cell>
          <cell r="BE5">
            <v>18050.807499999999</v>
          </cell>
          <cell r="BF5">
            <v>40841.212500000001</v>
          </cell>
          <cell r="BG5">
            <v>65648.467499999999</v>
          </cell>
          <cell r="BH5">
            <v>99834.074999999997</v>
          </cell>
          <cell r="BI5">
            <v>172440.67499999999</v>
          </cell>
          <cell r="BJ5">
            <v>18923.889599999999</v>
          </cell>
          <cell r="BK5">
            <v>42453.5936</v>
          </cell>
          <cell r="BL5">
            <v>68085.952000000005</v>
          </cell>
          <cell r="BM5">
            <v>102128.928</v>
          </cell>
          <cell r="BN5">
            <v>179226.25599999999</v>
          </cell>
          <cell r="BO5">
            <v>19950.242399999999</v>
          </cell>
          <cell r="BP5">
            <v>44333.872000000003</v>
          </cell>
          <cell r="BQ5">
            <v>70631.918799999999</v>
          </cell>
          <cell r="BR5">
            <v>105998.2576</v>
          </cell>
          <cell r="BS5">
            <v>186403.78</v>
          </cell>
          <cell r="BT5">
            <v>20527.136699999999</v>
          </cell>
          <cell r="BU5">
            <v>46514.694000000003</v>
          </cell>
          <cell r="BV5">
            <v>73816.797000000006</v>
          </cell>
          <cell r="BW5">
            <v>110624.0766</v>
          </cell>
          <cell r="BX5">
            <v>193137.09899999999</v>
          </cell>
          <cell r="BY5">
            <v>21477.6564</v>
          </cell>
          <cell r="BZ5">
            <v>48426.036599999999</v>
          </cell>
          <cell r="CA5">
            <v>76306.466039999999</v>
          </cell>
          <cell r="CB5">
            <v>114479.961</v>
          </cell>
          <cell r="CC5">
            <v>202619.4</v>
          </cell>
          <cell r="CD5">
            <v>23233.334999999999</v>
          </cell>
          <cell r="CE5">
            <v>51113.337</v>
          </cell>
          <cell r="CF5">
            <v>80811.600000000006</v>
          </cell>
          <cell r="CG5">
            <v>120813.342</v>
          </cell>
          <cell r="CH5">
            <v>211120.30499999999</v>
          </cell>
        </row>
        <row r="6">
          <cell r="B6">
            <v>9300</v>
          </cell>
          <cell r="C6">
            <v>21978</v>
          </cell>
          <cell r="D6">
            <v>36650</v>
          </cell>
          <cell r="E6">
            <v>54865.5</v>
          </cell>
          <cell r="F6">
            <v>92392.5</v>
          </cell>
          <cell r="G6">
            <v>10671.5</v>
          </cell>
          <cell r="H6">
            <v>24167</v>
          </cell>
          <cell r="I6">
            <v>39610.5</v>
          </cell>
          <cell r="J6">
            <v>60500</v>
          </cell>
          <cell r="K6">
            <v>100910.5</v>
          </cell>
          <cell r="L6">
            <v>10706</v>
          </cell>
          <cell r="M6">
            <v>25000</v>
          </cell>
          <cell r="N6">
            <v>40912.5</v>
          </cell>
          <cell r="O6">
            <v>63250</v>
          </cell>
          <cell r="P6">
            <v>106815</v>
          </cell>
          <cell r="Q6">
            <v>10420</v>
          </cell>
          <cell r="R6">
            <v>25000</v>
          </cell>
          <cell r="S6">
            <v>41651.5</v>
          </cell>
          <cell r="T6">
            <v>65200</v>
          </cell>
          <cell r="U6">
            <v>110888</v>
          </cell>
          <cell r="V6">
            <v>14321.0175</v>
          </cell>
          <cell r="W6">
            <v>31435.141250000001</v>
          </cell>
          <cell r="X6">
            <v>50275.912499999999</v>
          </cell>
          <cell r="Y6">
            <v>73301.264750000002</v>
          </cell>
          <cell r="Z6">
            <v>122896.675</v>
          </cell>
          <cell r="AA6">
            <v>15841.040895</v>
          </cell>
          <cell r="AB6">
            <v>35389.017749999999</v>
          </cell>
          <cell r="AC6">
            <v>55247.60325</v>
          </cell>
          <cell r="AD6">
            <v>81420.200549999994</v>
          </cell>
          <cell r="AE6">
            <v>133816.31459999998</v>
          </cell>
          <cell r="AF6">
            <v>14642.382000000001</v>
          </cell>
          <cell r="AG6">
            <v>32997.832199999997</v>
          </cell>
          <cell r="AH6">
            <v>53372.232000000004</v>
          </cell>
          <cell r="AI6">
            <v>79108.842000000004</v>
          </cell>
          <cell r="AJ6">
            <v>130482.114</v>
          </cell>
          <cell r="AK6">
            <v>14257.8796</v>
          </cell>
          <cell r="AL6">
            <v>32596.636399999999</v>
          </cell>
          <cell r="AM6">
            <v>52194.923199999997</v>
          </cell>
          <cell r="AN6">
            <v>78242.003599999996</v>
          </cell>
          <cell r="AO6">
            <v>133565.59931999998</v>
          </cell>
          <cell r="AP6">
            <v>14509.87725</v>
          </cell>
          <cell r="AQ6">
            <v>33296.349900000001</v>
          </cell>
          <cell r="AR6">
            <v>53314.889320000002</v>
          </cell>
          <cell r="AS6">
            <v>80949.84150000001</v>
          </cell>
          <cell r="AT6">
            <v>134050.90104999999</v>
          </cell>
          <cell r="AU6">
            <v>15001.57395</v>
          </cell>
          <cell r="AV6">
            <v>33993.465550000001</v>
          </cell>
          <cell r="AW6">
            <v>54096.584849999999</v>
          </cell>
          <cell r="AX6">
            <v>81978.298049999998</v>
          </cell>
          <cell r="AY6">
            <v>138852.95215</v>
          </cell>
          <cell r="AZ6">
            <v>15113.235000000001</v>
          </cell>
          <cell r="BA6">
            <v>34609.308149999997</v>
          </cell>
          <cell r="BB6">
            <v>55415.195</v>
          </cell>
          <cell r="BC6">
            <v>83425.057199999996</v>
          </cell>
          <cell r="BD6">
            <v>144079.50699999998</v>
          </cell>
          <cell r="BE6">
            <v>15479.32375</v>
          </cell>
          <cell r="BF6">
            <v>35597.402499999997</v>
          </cell>
          <cell r="BG6">
            <v>57288.624250000001</v>
          </cell>
          <cell r="BH6">
            <v>85871.422449999998</v>
          </cell>
          <cell r="BI6">
            <v>147734.26250000001</v>
          </cell>
          <cell r="BJ6">
            <v>16570.9192</v>
          </cell>
          <cell r="BK6">
            <v>37247.020799999998</v>
          </cell>
          <cell r="BL6">
            <v>59124.639200000005</v>
          </cell>
          <cell r="BM6">
            <v>88211.358399999997</v>
          </cell>
          <cell r="BN6">
            <v>152692.76</v>
          </cell>
          <cell r="BO6">
            <v>17698.283220000001</v>
          </cell>
          <cell r="BP6">
            <v>38993.655599999998</v>
          </cell>
          <cell r="BQ6">
            <v>61009.453399999999</v>
          </cell>
          <cell r="BR6">
            <v>91136.334600000002</v>
          </cell>
          <cell r="BS6">
            <v>157989.79840000003</v>
          </cell>
          <cell r="BT6">
            <v>18302.5209</v>
          </cell>
          <cell r="BU6">
            <v>40043.0844</v>
          </cell>
          <cell r="BV6">
            <v>62602.71099</v>
          </cell>
          <cell r="BW6">
            <v>94596.730949999997</v>
          </cell>
          <cell r="BX6">
            <v>161689.12109999999</v>
          </cell>
          <cell r="BY6">
            <v>19147.533299999999</v>
          </cell>
          <cell r="BZ6">
            <v>41182.393049999999</v>
          </cell>
          <cell r="CA6">
            <v>65547.375899999999</v>
          </cell>
          <cell r="CB6">
            <v>96365.786640000006</v>
          </cell>
          <cell r="CC6">
            <v>165641.35950000002</v>
          </cell>
          <cell r="CD6">
            <v>20253.40725</v>
          </cell>
          <cell r="CE6">
            <v>44749.423499999997</v>
          </cell>
          <cell r="CF6">
            <v>70154.570250000004</v>
          </cell>
          <cell r="CG6">
            <v>102610.5291</v>
          </cell>
          <cell r="CH6">
            <v>178972.44037500001</v>
          </cell>
        </row>
        <row r="7">
          <cell r="B7">
            <v>92.953523238380811</v>
          </cell>
          <cell r="C7">
            <v>91.574999999999989</v>
          </cell>
          <cell r="D7">
            <v>92.864744336897587</v>
          </cell>
          <cell r="E7">
            <v>91.44250000000001</v>
          </cell>
          <cell r="F7">
            <v>91.796739162833205</v>
          </cell>
          <cell r="G7">
            <v>93.609649122807014</v>
          </cell>
          <cell r="H7">
            <v>92.91426374471358</v>
          </cell>
          <cell r="I7">
            <v>92.117441860465121</v>
          </cell>
          <cell r="J7">
            <v>92.723148602256018</v>
          </cell>
          <cell r="K7">
            <v>91.404438405797109</v>
          </cell>
          <cell r="L7">
            <v>88.684559310801859</v>
          </cell>
          <cell r="M7">
            <v>88.520643013950846</v>
          </cell>
          <cell r="N7">
            <v>87.821448503842362</v>
          </cell>
          <cell r="O7">
            <v>88.082107843137265</v>
          </cell>
          <cell r="P7">
            <v>88.156645896092101</v>
          </cell>
          <cell r="Q7">
            <v>85.634451019066404</v>
          </cell>
          <cell r="R7">
            <v>87.351502445842073</v>
          </cell>
          <cell r="S7">
            <v>86.955114822546975</v>
          </cell>
          <cell r="T7">
            <v>87.958341202816825</v>
          </cell>
          <cell r="U7">
            <v>87.664041994750647</v>
          </cell>
          <cell r="V7">
            <v>84.939759036144565</v>
          </cell>
          <cell r="W7">
            <v>84.103260869565219</v>
          </cell>
          <cell r="X7">
            <v>85.9375</v>
          </cell>
          <cell r="Y7">
            <v>85.307328605200951</v>
          </cell>
          <cell r="Z7">
            <v>84.603551950776108</v>
          </cell>
          <cell r="AA7">
            <v>86.416666666666657</v>
          </cell>
          <cell r="AB7">
            <v>86.875</v>
          </cell>
          <cell r="AC7">
            <v>87.359098228663441</v>
          </cell>
          <cell r="AD7">
            <v>87.281659388646275</v>
          </cell>
          <cell r="AE7">
            <v>84.659493589330566</v>
          </cell>
          <cell r="AF7">
            <v>86.176470588235304</v>
          </cell>
          <cell r="AG7">
            <v>84.871465295629818</v>
          </cell>
          <cell r="AH7">
            <v>87.54098360655739</v>
          </cell>
          <cell r="AI7">
            <v>87.073707370737068</v>
          </cell>
          <cell r="AJ7">
            <v>84.252984833817351</v>
          </cell>
          <cell r="AK7">
            <v>85.240963855421683</v>
          </cell>
          <cell r="AL7">
            <v>85.740789822422471</v>
          </cell>
          <cell r="AM7">
            <v>86.333333333333329</v>
          </cell>
          <cell r="AN7">
            <v>86.277777777777771</v>
          </cell>
          <cell r="AO7">
            <v>86.637254901960773</v>
          </cell>
          <cell r="AP7">
            <v>87.423312883435571</v>
          </cell>
          <cell r="AQ7">
            <v>86.507936507936506</v>
          </cell>
          <cell r="AR7">
            <v>87.266666666666666</v>
          </cell>
          <cell r="AS7">
            <v>87.458745874587464</v>
          </cell>
          <cell r="AT7">
            <v>84.391025641025635</v>
          </cell>
          <cell r="AU7">
            <v>88.392857142857153</v>
          </cell>
          <cell r="AV7">
            <v>86.503856041131101</v>
          </cell>
          <cell r="AW7">
            <v>86.370967741935473</v>
          </cell>
          <cell r="AX7">
            <v>86.791443850267385</v>
          </cell>
          <cell r="AY7">
            <v>85.761527422474572</v>
          </cell>
          <cell r="AZ7">
            <v>88.235294117647072</v>
          </cell>
          <cell r="BA7">
            <v>86.090225563909769</v>
          </cell>
          <cell r="BB7">
            <v>86.614173228346459</v>
          </cell>
          <cell r="BC7">
            <v>86.25</v>
          </cell>
          <cell r="BD7">
            <v>85.628742514970057</v>
          </cell>
          <cell r="BE7">
            <v>85.754189944134083</v>
          </cell>
          <cell r="BF7">
            <v>87.160493827160479</v>
          </cell>
          <cell r="BG7">
            <v>87.265745007680493</v>
          </cell>
          <cell r="BH7">
            <v>86.014141414141406</v>
          </cell>
          <cell r="BI7">
            <v>85.67251461988306</v>
          </cell>
          <cell r="BJ7">
            <v>87.56613756613757</v>
          </cell>
          <cell r="BK7">
            <v>87.735849056603769</v>
          </cell>
          <cell r="BL7">
            <v>86.838235294117652</v>
          </cell>
          <cell r="BM7">
            <v>86.372549019607831</v>
          </cell>
          <cell r="BN7">
            <v>85.19553072625699</v>
          </cell>
          <cell r="BO7">
            <v>88.712121212121218</v>
          </cell>
          <cell r="BP7">
            <v>87.954545454545439</v>
          </cell>
          <cell r="BQ7">
            <v>86.37660485021398</v>
          </cell>
          <cell r="BR7">
            <v>85.979087452471489</v>
          </cell>
          <cell r="BS7">
            <v>84.756756756756772</v>
          </cell>
          <cell r="BT7">
            <v>89.162561576354676</v>
          </cell>
          <cell r="BU7">
            <v>86.086956521739125</v>
          </cell>
          <cell r="BV7">
            <v>84.808219178082183</v>
          </cell>
          <cell r="BW7">
            <v>85.511882998171842</v>
          </cell>
          <cell r="BX7">
            <v>83.717277486910987</v>
          </cell>
          <cell r="BY7">
            <v>89.15094339622641</v>
          </cell>
          <cell r="BZ7">
            <v>85.041841004184093</v>
          </cell>
          <cell r="CA7">
            <v>85.900159320233669</v>
          </cell>
          <cell r="CB7">
            <v>84.176991150442475</v>
          </cell>
          <cell r="CC7">
            <v>81.750000000000014</v>
          </cell>
          <cell r="CD7">
            <v>87.173913043478265</v>
          </cell>
          <cell r="CE7">
            <v>87.549407114624501</v>
          </cell>
          <cell r="CF7">
            <v>86.8125</v>
          </cell>
          <cell r="CG7">
            <v>84.933110367892965</v>
          </cell>
          <cell r="CH7">
            <v>84.77272727272728</v>
          </cell>
        </row>
        <row r="8">
          <cell r="B8">
            <v>8394</v>
          </cell>
          <cell r="C8">
            <v>22256</v>
          </cell>
          <cell r="D8">
            <v>38000</v>
          </cell>
          <cell r="E8">
            <v>56044</v>
          </cell>
          <cell r="F8">
            <v>92900</v>
          </cell>
          <cell r="G8">
            <v>9546</v>
          </cell>
          <cell r="H8">
            <v>23510</v>
          </cell>
          <cell r="I8">
            <v>40404</v>
          </cell>
          <cell r="J8">
            <v>62000</v>
          </cell>
          <cell r="K8">
            <v>99050</v>
          </cell>
          <cell r="L8">
            <v>10500</v>
          </cell>
          <cell r="M8">
            <v>24540</v>
          </cell>
          <cell r="N8">
            <v>41000</v>
          </cell>
          <cell r="O8">
            <v>63500</v>
          </cell>
          <cell r="P8">
            <v>101600</v>
          </cell>
          <cell r="Q8">
            <v>10000</v>
          </cell>
          <cell r="R8">
            <v>25000</v>
          </cell>
          <cell r="S8">
            <v>43680</v>
          </cell>
          <cell r="T8">
            <v>68554</v>
          </cell>
          <cell r="U8">
            <v>110866</v>
          </cell>
          <cell r="V8">
            <v>13203.775</v>
          </cell>
          <cell r="W8">
            <v>30470.25</v>
          </cell>
          <cell r="X8">
            <v>48752.4</v>
          </cell>
          <cell r="Y8">
            <v>72519.195000000007</v>
          </cell>
          <cell r="Z8">
            <v>120052.785</v>
          </cell>
          <cell r="AA8">
            <v>15275.834999999999</v>
          </cell>
          <cell r="AB8">
            <v>33606.837</v>
          </cell>
          <cell r="AC8">
            <v>54483.811500000003</v>
          </cell>
          <cell r="AD8">
            <v>80249.053199999995</v>
          </cell>
          <cell r="AE8">
            <v>130964.8254</v>
          </cell>
          <cell r="AF8">
            <v>13992.72</v>
          </cell>
          <cell r="AG8">
            <v>31883.412</v>
          </cell>
          <cell r="AH8">
            <v>50973.48</v>
          </cell>
          <cell r="AI8">
            <v>77589.632400000002</v>
          </cell>
          <cell r="AJ8">
            <v>126933.96</v>
          </cell>
          <cell r="AK8">
            <v>13099.111999999999</v>
          </cell>
          <cell r="AL8">
            <v>31437.8688</v>
          </cell>
          <cell r="AM8">
            <v>50381.2</v>
          </cell>
          <cell r="AN8">
            <v>77889.335200000001</v>
          </cell>
          <cell r="AO8">
            <v>133006.36799999999</v>
          </cell>
          <cell r="AP8">
            <v>13746.199500000001</v>
          </cell>
          <cell r="AQ8">
            <v>30750.757399999999</v>
          </cell>
          <cell r="AR8">
            <v>52235.558100000002</v>
          </cell>
          <cell r="AS8">
            <v>79422.486000000004</v>
          </cell>
          <cell r="AT8">
            <v>132370.81</v>
          </cell>
          <cell r="AU8">
            <v>13779.223480000001</v>
          </cell>
          <cell r="AV8">
            <v>33134.789599999996</v>
          </cell>
          <cell r="AW8">
            <v>53439.950299999997</v>
          </cell>
          <cell r="AX8">
            <v>81119.622099999993</v>
          </cell>
          <cell r="AY8">
            <v>132842.2205</v>
          </cell>
          <cell r="AZ8">
            <v>13601.9115</v>
          </cell>
          <cell r="BA8">
            <v>33249.116999999998</v>
          </cell>
          <cell r="BB8">
            <v>54014.701889999997</v>
          </cell>
          <cell r="BC8">
            <v>82215.998399999997</v>
          </cell>
          <cell r="BD8">
            <v>138034.21299999999</v>
          </cell>
          <cell r="BE8">
            <v>13855.7595</v>
          </cell>
          <cell r="BF8">
            <v>33177.182500000003</v>
          </cell>
          <cell r="BG8">
            <v>53446.525000000001</v>
          </cell>
          <cell r="BH8">
            <v>82690.850000000006</v>
          </cell>
          <cell r="BI8">
            <v>142187.92499999999</v>
          </cell>
          <cell r="BJ8">
            <v>15018.96</v>
          </cell>
          <cell r="BK8">
            <v>35044.239999999998</v>
          </cell>
          <cell r="BL8">
            <v>57072.048000000003</v>
          </cell>
          <cell r="BM8">
            <v>86108.703999999998</v>
          </cell>
          <cell r="BN8">
            <v>145243.35584</v>
          </cell>
          <cell r="BO8">
            <v>16020.6492</v>
          </cell>
          <cell r="BP8">
            <v>36776.962</v>
          </cell>
          <cell r="BQ8">
            <v>59850.727200000001</v>
          </cell>
          <cell r="BR8">
            <v>89776.090800000005</v>
          </cell>
          <cell r="BS8">
            <v>155168.552</v>
          </cell>
          <cell r="BT8">
            <v>16603.723379999999</v>
          </cell>
          <cell r="BU8">
            <v>38020.706400000003</v>
          </cell>
          <cell r="BV8">
            <v>60671.34</v>
          </cell>
          <cell r="BW8">
            <v>91007.01</v>
          </cell>
          <cell r="BX8">
            <v>152386.18229999999</v>
          </cell>
          <cell r="BY8">
            <v>17323.958699999999</v>
          </cell>
          <cell r="BZ8">
            <v>39510.783000000003</v>
          </cell>
          <cell r="CA8">
            <v>63318.5625</v>
          </cell>
          <cell r="CB8">
            <v>94015.401599999997</v>
          </cell>
          <cell r="CC8">
            <v>157030.035</v>
          </cell>
          <cell r="CD8">
            <v>18485.6535</v>
          </cell>
          <cell r="CE8">
            <v>41011.887000000002</v>
          </cell>
          <cell r="CF8">
            <v>65699.830799999996</v>
          </cell>
          <cell r="CG8">
            <v>100206.38400000001</v>
          </cell>
          <cell r="CH8">
            <v>166370.88149999999</v>
          </cell>
        </row>
        <row r="9">
          <cell r="B9">
            <v>8256</v>
          </cell>
          <cell r="C9">
            <v>19180</v>
          </cell>
          <cell r="D9">
            <v>30360</v>
          </cell>
          <cell r="E9">
            <v>44220</v>
          </cell>
          <cell r="F9">
            <v>73040</v>
          </cell>
          <cell r="G9">
            <v>9500</v>
          </cell>
          <cell r="H9">
            <v>22000</v>
          </cell>
          <cell r="I9">
            <v>33256</v>
          </cell>
          <cell r="J9">
            <v>50919</v>
          </cell>
          <cell r="K9">
            <v>85080</v>
          </cell>
          <cell r="L9">
            <v>9500</v>
          </cell>
          <cell r="M9">
            <v>21408</v>
          </cell>
          <cell r="N9">
            <v>35000</v>
          </cell>
          <cell r="O9">
            <v>54000</v>
          </cell>
          <cell r="P9">
            <v>90400</v>
          </cell>
          <cell r="Q9">
            <v>9920</v>
          </cell>
          <cell r="R9">
            <v>22124</v>
          </cell>
          <cell r="S9">
            <v>36100</v>
          </cell>
          <cell r="T9">
            <v>56866</v>
          </cell>
          <cell r="U9">
            <v>97005</v>
          </cell>
          <cell r="V9">
            <v>14625.72</v>
          </cell>
          <cell r="W9">
            <v>29454.575000000001</v>
          </cell>
          <cell r="X9">
            <v>45502.239999999998</v>
          </cell>
          <cell r="Y9">
            <v>66018.875</v>
          </cell>
          <cell r="Z9">
            <v>112536.79</v>
          </cell>
          <cell r="AA9">
            <v>14868.4794</v>
          </cell>
          <cell r="AB9">
            <v>30551.67</v>
          </cell>
          <cell r="AC9">
            <v>47660.605199999998</v>
          </cell>
          <cell r="AD9">
            <v>71287.23</v>
          </cell>
          <cell r="AE9">
            <v>120882.7743</v>
          </cell>
          <cell r="AF9">
            <v>13193.136</v>
          </cell>
          <cell r="AG9">
            <v>29984.400000000001</v>
          </cell>
          <cell r="AH9">
            <v>47575.248</v>
          </cell>
          <cell r="AI9">
            <v>69963.600000000006</v>
          </cell>
          <cell r="AJ9">
            <v>117638.796</v>
          </cell>
          <cell r="AK9">
            <v>14106.736000000001</v>
          </cell>
          <cell r="AL9">
            <v>30228.720000000001</v>
          </cell>
          <cell r="AM9">
            <v>47257.565600000002</v>
          </cell>
          <cell r="AN9">
            <v>71339.779200000004</v>
          </cell>
          <cell r="AO9">
            <v>120914.88</v>
          </cell>
          <cell r="AP9">
            <v>14255.317999999999</v>
          </cell>
          <cell r="AQ9">
            <v>30547.11</v>
          </cell>
          <cell r="AR9">
            <v>48875.375999999997</v>
          </cell>
          <cell r="AS9">
            <v>72294.827000000005</v>
          </cell>
          <cell r="AT9">
            <v>123206.677</v>
          </cell>
          <cell r="AU9">
            <v>15153.105</v>
          </cell>
          <cell r="AV9">
            <v>31417.437699999999</v>
          </cell>
          <cell r="AW9">
            <v>49601.163699999997</v>
          </cell>
          <cell r="AX9">
            <v>73240.007500000007</v>
          </cell>
          <cell r="AY9">
            <v>122235.04700000001</v>
          </cell>
          <cell r="AZ9">
            <v>14508.705599999999</v>
          </cell>
          <cell r="BA9">
            <v>32241.567999999999</v>
          </cell>
          <cell r="BB9">
            <v>50377.45</v>
          </cell>
          <cell r="BC9">
            <v>75818.062250000003</v>
          </cell>
          <cell r="BD9">
            <v>127958.723</v>
          </cell>
          <cell r="BE9">
            <v>15832.272499999999</v>
          </cell>
          <cell r="BF9">
            <v>33883.08</v>
          </cell>
          <cell r="BG9">
            <v>51631.360000000001</v>
          </cell>
          <cell r="BH9">
            <v>76640.3</v>
          </cell>
          <cell r="BI9">
            <v>126053.125</v>
          </cell>
          <cell r="BJ9">
            <v>15018.96</v>
          </cell>
          <cell r="BK9">
            <v>33342.091200000003</v>
          </cell>
          <cell r="BL9">
            <v>52466.2336</v>
          </cell>
          <cell r="BM9">
            <v>79199.982399999994</v>
          </cell>
          <cell r="BN9">
            <v>134469.75520000001</v>
          </cell>
          <cell r="BO9">
            <v>16322.9256</v>
          </cell>
          <cell r="BP9">
            <v>35265.58</v>
          </cell>
          <cell r="BQ9">
            <v>55417.34</v>
          </cell>
          <cell r="BR9">
            <v>83629.804000000004</v>
          </cell>
          <cell r="BS9">
            <v>137031.96799999999</v>
          </cell>
          <cell r="BT9">
            <v>17594.688600000001</v>
          </cell>
          <cell r="BU9">
            <v>37413.993000000002</v>
          </cell>
          <cell r="BV9">
            <v>57637.773000000001</v>
          </cell>
          <cell r="BW9">
            <v>85951.065000000002</v>
          </cell>
          <cell r="BX9">
            <v>147633.59400000001</v>
          </cell>
          <cell r="BY9">
            <v>17222.649000000001</v>
          </cell>
          <cell r="BZ9">
            <v>36471.491999999998</v>
          </cell>
          <cell r="CA9">
            <v>58253.077499999999</v>
          </cell>
          <cell r="CB9">
            <v>88392.713250000001</v>
          </cell>
          <cell r="CC9">
            <v>149431.8075</v>
          </cell>
          <cell r="CD9">
            <v>18990.725999999999</v>
          </cell>
          <cell r="CE9">
            <v>39395.654999999999</v>
          </cell>
          <cell r="CF9">
            <v>62628.99</v>
          </cell>
          <cell r="CG9">
            <v>90913.05</v>
          </cell>
          <cell r="CH9">
            <v>154350.15599999999</v>
          </cell>
        </row>
        <row r="10">
          <cell r="B10">
            <v>12000</v>
          </cell>
          <cell r="C10">
            <v>27840</v>
          </cell>
          <cell r="D10">
            <v>45447.5</v>
          </cell>
          <cell r="E10">
            <v>67100</v>
          </cell>
          <cell r="F10">
            <v>110577</v>
          </cell>
          <cell r="G10">
            <v>12330</v>
          </cell>
          <cell r="H10">
            <v>30056</v>
          </cell>
          <cell r="I10">
            <v>47870</v>
          </cell>
          <cell r="J10">
            <v>69338</v>
          </cell>
          <cell r="K10">
            <v>108929</v>
          </cell>
          <cell r="L10">
            <v>15590</v>
          </cell>
          <cell r="M10">
            <v>34880</v>
          </cell>
          <cell r="N10">
            <v>54223</v>
          </cell>
          <cell r="O10">
            <v>78000</v>
          </cell>
          <cell r="P10">
            <v>120916</v>
          </cell>
          <cell r="Q10">
            <v>15356</v>
          </cell>
          <cell r="R10">
            <v>33000</v>
          </cell>
          <cell r="S10">
            <v>52108</v>
          </cell>
          <cell r="T10">
            <v>76480</v>
          </cell>
          <cell r="U10">
            <v>120008</v>
          </cell>
          <cell r="V10">
            <v>20313.5</v>
          </cell>
          <cell r="W10">
            <v>41033.269999999997</v>
          </cell>
          <cell r="X10">
            <v>62667.147499999999</v>
          </cell>
          <cell r="Y10">
            <v>89887.237500000003</v>
          </cell>
          <cell r="Z10">
            <v>150319.9</v>
          </cell>
          <cell r="AA10">
            <v>21386.169000000002</v>
          </cell>
          <cell r="AB10">
            <v>43994.404799999997</v>
          </cell>
          <cell r="AC10">
            <v>68028.385200000004</v>
          </cell>
          <cell r="AD10">
            <v>99802.122000000003</v>
          </cell>
          <cell r="AE10">
            <v>160905.462</v>
          </cell>
          <cell r="AF10">
            <v>21988.560000000001</v>
          </cell>
          <cell r="AG10">
            <v>44276.964</v>
          </cell>
          <cell r="AH10">
            <v>67165.055999999997</v>
          </cell>
          <cell r="AI10">
            <v>98748.623999999996</v>
          </cell>
          <cell r="AJ10">
            <v>152920.44</v>
          </cell>
          <cell r="AK10">
            <v>21160.103999999999</v>
          </cell>
          <cell r="AL10">
            <v>44315.303520000001</v>
          </cell>
          <cell r="AM10">
            <v>70533.679999999993</v>
          </cell>
          <cell r="AN10">
            <v>98747.152000000002</v>
          </cell>
          <cell r="AO10">
            <v>156181.72</v>
          </cell>
          <cell r="AP10">
            <v>20364.740000000002</v>
          </cell>
          <cell r="AQ10">
            <v>45820.665000000001</v>
          </cell>
          <cell r="AR10">
            <v>69138.292300000001</v>
          </cell>
          <cell r="AS10">
            <v>99787.225999999995</v>
          </cell>
          <cell r="AT10">
            <v>162917.92000000001</v>
          </cell>
          <cell r="AU10">
            <v>21416.3884</v>
          </cell>
          <cell r="AV10">
            <v>45055.232199999999</v>
          </cell>
          <cell r="AW10">
            <v>70714.490000000005</v>
          </cell>
          <cell r="AX10">
            <v>101020.7</v>
          </cell>
          <cell r="AY10">
            <v>163714.14642</v>
          </cell>
          <cell r="AZ10">
            <v>20352.489799999999</v>
          </cell>
          <cell r="BA10">
            <v>44332.156000000003</v>
          </cell>
          <cell r="BB10">
            <v>69017.106499999994</v>
          </cell>
          <cell r="BC10">
            <v>101258.67449999999</v>
          </cell>
          <cell r="BD10">
            <v>171283.33</v>
          </cell>
          <cell r="BE10">
            <v>20471.0275</v>
          </cell>
          <cell r="BF10">
            <v>46387.55</v>
          </cell>
          <cell r="BG10">
            <v>72465.420499999993</v>
          </cell>
          <cell r="BH10">
            <v>105884.625</v>
          </cell>
          <cell r="BI10">
            <v>173953.3125</v>
          </cell>
          <cell r="BJ10">
            <v>20726.164799999999</v>
          </cell>
          <cell r="BK10">
            <v>48561.303999999996</v>
          </cell>
          <cell r="BL10">
            <v>75094.8</v>
          </cell>
          <cell r="BM10">
            <v>106424.35056000001</v>
          </cell>
          <cell r="BN10">
            <v>173218.67199999999</v>
          </cell>
          <cell r="BO10">
            <v>22166.936000000002</v>
          </cell>
          <cell r="BP10">
            <v>48565.741600000001</v>
          </cell>
          <cell r="BQ10">
            <v>78420.574040000007</v>
          </cell>
          <cell r="BR10">
            <v>110834.68</v>
          </cell>
          <cell r="BS10">
            <v>185396.19200000001</v>
          </cell>
          <cell r="BT10">
            <v>22043.9202</v>
          </cell>
          <cell r="BU10">
            <v>50296.540860000001</v>
          </cell>
          <cell r="BV10">
            <v>78266.028600000005</v>
          </cell>
          <cell r="BW10">
            <v>115376.6649</v>
          </cell>
          <cell r="BX10">
            <v>199406.47080000001</v>
          </cell>
          <cell r="BY10">
            <v>25327.424999999999</v>
          </cell>
          <cell r="BZ10">
            <v>53288.902199999997</v>
          </cell>
          <cell r="CA10">
            <v>79832.043600000005</v>
          </cell>
          <cell r="CB10">
            <v>111238.0506</v>
          </cell>
          <cell r="CC10">
            <v>186815.08679999999</v>
          </cell>
          <cell r="CD10">
            <v>27677.973000000002</v>
          </cell>
          <cell r="CE10">
            <v>56972.178</v>
          </cell>
          <cell r="CF10">
            <v>86670.441000000006</v>
          </cell>
          <cell r="CG10">
            <v>126985.32795000001</v>
          </cell>
          <cell r="CH10">
            <v>212130.45</v>
          </cell>
        </row>
        <row r="11">
          <cell r="B11">
            <v>9660</v>
          </cell>
          <cell r="C11">
            <v>21240</v>
          </cell>
          <cell r="D11">
            <v>34703</v>
          </cell>
          <cell r="E11">
            <v>53150</v>
          </cell>
          <cell r="F11">
            <v>91885</v>
          </cell>
          <cell r="G11">
            <v>11212</v>
          </cell>
          <cell r="H11">
            <v>24257</v>
          </cell>
          <cell r="I11">
            <v>38961</v>
          </cell>
          <cell r="J11">
            <v>60000</v>
          </cell>
          <cell r="K11">
            <v>101076</v>
          </cell>
          <cell r="L11">
            <v>11520</v>
          </cell>
          <cell r="M11">
            <v>25000</v>
          </cell>
          <cell r="N11">
            <v>40800</v>
          </cell>
          <cell r="O11">
            <v>64000</v>
          </cell>
          <cell r="P11">
            <v>110000</v>
          </cell>
          <cell r="Q11">
            <v>12000</v>
          </cell>
          <cell r="R11">
            <v>25984</v>
          </cell>
          <cell r="S11">
            <v>42962</v>
          </cell>
          <cell r="T11">
            <v>67000</v>
          </cell>
          <cell r="U11">
            <v>119011</v>
          </cell>
          <cell r="V11">
            <v>17164.907500000001</v>
          </cell>
          <cell r="W11">
            <v>35548.625</v>
          </cell>
          <cell r="X11">
            <v>54541.747499999998</v>
          </cell>
          <cell r="Y11">
            <v>80136.757500000007</v>
          </cell>
          <cell r="Z11">
            <v>135084.77499999999</v>
          </cell>
          <cell r="AA11">
            <v>18229.163100000002</v>
          </cell>
          <cell r="AB11">
            <v>36865.681799999998</v>
          </cell>
          <cell r="AC11">
            <v>57233.461799999997</v>
          </cell>
          <cell r="AD11">
            <v>84526.286999999997</v>
          </cell>
          <cell r="AE11">
            <v>146648.016</v>
          </cell>
          <cell r="AF11">
            <v>16191.575999999999</v>
          </cell>
          <cell r="AG11">
            <v>34981.800000000003</v>
          </cell>
          <cell r="AH11">
            <v>53971.92</v>
          </cell>
          <cell r="AI11">
            <v>79958.399999999994</v>
          </cell>
          <cell r="AJ11">
            <v>138228.084</v>
          </cell>
          <cell r="AK11">
            <v>15315.8848</v>
          </cell>
          <cell r="AL11">
            <v>34259.216</v>
          </cell>
          <cell r="AM11">
            <v>53404.072</v>
          </cell>
          <cell r="AN11">
            <v>80307.632800000007</v>
          </cell>
          <cell r="AO11">
            <v>138044.48800000001</v>
          </cell>
          <cell r="AP11">
            <v>15579.026099999999</v>
          </cell>
          <cell r="AQ11">
            <v>33805.468399999998</v>
          </cell>
          <cell r="AR11">
            <v>53966.561000000002</v>
          </cell>
          <cell r="AS11">
            <v>81458.960000000006</v>
          </cell>
          <cell r="AT11">
            <v>143265.94589999999</v>
          </cell>
          <cell r="AU11">
            <v>15658.208500000001</v>
          </cell>
          <cell r="AV11">
            <v>34852.141499999998</v>
          </cell>
          <cell r="AW11">
            <v>54652.198700000001</v>
          </cell>
          <cell r="AX11">
            <v>82836.974000000002</v>
          </cell>
          <cell r="AY11">
            <v>145469.80799999999</v>
          </cell>
          <cell r="AZ11">
            <v>16120.784</v>
          </cell>
          <cell r="BA11">
            <v>35264.214999999997</v>
          </cell>
          <cell r="BB11">
            <v>55415.195</v>
          </cell>
          <cell r="BC11">
            <v>84231.096399999995</v>
          </cell>
          <cell r="BD11">
            <v>149117.25200000001</v>
          </cell>
          <cell r="BE11">
            <v>16739.855</v>
          </cell>
          <cell r="BF11">
            <v>36303.300000000003</v>
          </cell>
          <cell r="BG11">
            <v>57107.107750000003</v>
          </cell>
          <cell r="BH11">
            <v>86220.337499999994</v>
          </cell>
          <cell r="BI11">
            <v>151969.64749999999</v>
          </cell>
          <cell r="BJ11">
            <v>17622.2464</v>
          </cell>
          <cell r="BK11">
            <v>37247.020799999998</v>
          </cell>
          <cell r="BL11">
            <v>59274.828800000003</v>
          </cell>
          <cell r="BM11">
            <v>89713.254400000005</v>
          </cell>
          <cell r="BN11">
            <v>158199.712</v>
          </cell>
          <cell r="BO11">
            <v>18338.101600000002</v>
          </cell>
          <cell r="BP11">
            <v>39295.932000000001</v>
          </cell>
          <cell r="BQ11">
            <v>60858.315199999997</v>
          </cell>
          <cell r="BR11">
            <v>91690.508000000002</v>
          </cell>
          <cell r="BS11">
            <v>162685.15848000001</v>
          </cell>
          <cell r="BT11">
            <v>19414.828799999999</v>
          </cell>
          <cell r="BU11">
            <v>40447.56</v>
          </cell>
          <cell r="BV11">
            <v>63704.906999999999</v>
          </cell>
          <cell r="BW11">
            <v>96062.955000000002</v>
          </cell>
          <cell r="BX11">
            <v>170890.94099999999</v>
          </cell>
          <cell r="BY11">
            <v>20261.939999999999</v>
          </cell>
          <cell r="BZ11">
            <v>43461.861299999997</v>
          </cell>
          <cell r="CA11">
            <v>67269.640799999994</v>
          </cell>
          <cell r="CB11">
            <v>101309.7</v>
          </cell>
          <cell r="CC11">
            <v>178406.3817</v>
          </cell>
          <cell r="CD11">
            <v>21718.1175</v>
          </cell>
          <cell r="CE11">
            <v>45860.582999999999</v>
          </cell>
          <cell r="CF11">
            <v>71013.193499999994</v>
          </cell>
          <cell r="CG11">
            <v>106065.22500000001</v>
          </cell>
          <cell r="CH11">
            <v>189503.20199999999</v>
          </cell>
        </row>
        <row r="12">
          <cell r="B12">
            <v>10300</v>
          </cell>
          <cell r="C12">
            <v>24920</v>
          </cell>
          <cell r="D12">
            <v>39857</v>
          </cell>
          <cell r="E12">
            <v>59622</v>
          </cell>
          <cell r="F12">
            <v>98128</v>
          </cell>
          <cell r="G12">
            <v>12000</v>
          </cell>
          <cell r="H12">
            <v>26000</v>
          </cell>
          <cell r="I12">
            <v>42020</v>
          </cell>
          <cell r="J12">
            <v>62274</v>
          </cell>
          <cell r="K12">
            <v>102550</v>
          </cell>
          <cell r="L12">
            <v>12000</v>
          </cell>
          <cell r="M12">
            <v>28401</v>
          </cell>
          <cell r="N12">
            <v>45030</v>
          </cell>
          <cell r="O12">
            <v>66000</v>
          </cell>
          <cell r="P12">
            <v>107330</v>
          </cell>
          <cell r="Q12">
            <v>13387</v>
          </cell>
          <cell r="R12">
            <v>29004</v>
          </cell>
          <cell r="S12">
            <v>45504</v>
          </cell>
          <cell r="T12">
            <v>69066</v>
          </cell>
          <cell r="U12">
            <v>112484</v>
          </cell>
          <cell r="V12">
            <v>15235.125</v>
          </cell>
          <cell r="W12">
            <v>35447.057500000003</v>
          </cell>
          <cell r="X12">
            <v>55862.125</v>
          </cell>
          <cell r="Y12">
            <v>82168.107499999998</v>
          </cell>
          <cell r="Z12">
            <v>139147.47500000001</v>
          </cell>
          <cell r="AA12">
            <v>16803.4185</v>
          </cell>
          <cell r="AB12">
            <v>38393.265299999999</v>
          </cell>
          <cell r="AC12">
            <v>60349.73214</v>
          </cell>
          <cell r="AD12">
            <v>89720.070900000006</v>
          </cell>
          <cell r="AE12">
            <v>152758.35</v>
          </cell>
          <cell r="AF12">
            <v>14992.2</v>
          </cell>
          <cell r="AG12">
            <v>34981.800000000003</v>
          </cell>
          <cell r="AH12">
            <v>56670.516000000003</v>
          </cell>
          <cell r="AI12">
            <v>84955.8</v>
          </cell>
          <cell r="AJ12">
            <v>145524.288</v>
          </cell>
          <cell r="AK12">
            <v>14600.47176</v>
          </cell>
          <cell r="AL12">
            <v>33453.116800000003</v>
          </cell>
          <cell r="AM12">
            <v>55318.5576</v>
          </cell>
          <cell r="AN12">
            <v>82826.692800000004</v>
          </cell>
          <cell r="AO12">
            <v>144090.23199999999</v>
          </cell>
          <cell r="AP12">
            <v>14255.317999999999</v>
          </cell>
          <cell r="AQ12">
            <v>33601.821000000004</v>
          </cell>
          <cell r="AR12">
            <v>54984.798000000003</v>
          </cell>
          <cell r="AS12">
            <v>84513.671000000002</v>
          </cell>
          <cell r="AT12">
            <v>146626.128</v>
          </cell>
          <cell r="AU12">
            <v>14142.897999999999</v>
          </cell>
          <cell r="AV12">
            <v>34347.038</v>
          </cell>
          <cell r="AW12">
            <v>56571.591999999997</v>
          </cell>
          <cell r="AX12">
            <v>85867.595000000001</v>
          </cell>
          <cell r="AY12">
            <v>151733.0914</v>
          </cell>
          <cell r="AZ12">
            <v>15113.235000000001</v>
          </cell>
          <cell r="BA12">
            <v>34961.950299999997</v>
          </cell>
          <cell r="BB12">
            <v>57430.292999999998</v>
          </cell>
          <cell r="BC12">
            <v>87656.763000000006</v>
          </cell>
          <cell r="BD12">
            <v>154154.997</v>
          </cell>
          <cell r="BE12">
            <v>15126.375</v>
          </cell>
          <cell r="BF12">
            <v>36202.457499999997</v>
          </cell>
          <cell r="BG12">
            <v>58488.65</v>
          </cell>
          <cell r="BH12">
            <v>90153.195000000007</v>
          </cell>
          <cell r="BI12">
            <v>159331.15</v>
          </cell>
          <cell r="BJ12">
            <v>16020.224</v>
          </cell>
          <cell r="BK12">
            <v>38048.031999999999</v>
          </cell>
          <cell r="BL12">
            <v>61077.103999999999</v>
          </cell>
          <cell r="BM12">
            <v>93668.247199999998</v>
          </cell>
          <cell r="BN12">
            <v>163306.15839999999</v>
          </cell>
          <cell r="BO12">
            <v>17763.776440000001</v>
          </cell>
          <cell r="BP12">
            <v>40303.519999999997</v>
          </cell>
          <cell r="BQ12">
            <v>65493.22</v>
          </cell>
          <cell r="BR12">
            <v>97736.035999999993</v>
          </cell>
          <cell r="BS12">
            <v>171692.9952</v>
          </cell>
          <cell r="BT12">
            <v>18706.996500000001</v>
          </cell>
          <cell r="BU12">
            <v>42116.021849999997</v>
          </cell>
          <cell r="BV12">
            <v>68154.138600000006</v>
          </cell>
          <cell r="BW12">
            <v>101523.3756</v>
          </cell>
          <cell r="BX12">
            <v>178171.5018</v>
          </cell>
          <cell r="BY12">
            <v>20059.320599999999</v>
          </cell>
          <cell r="BZ12">
            <v>44171.029199999997</v>
          </cell>
          <cell r="CA12">
            <v>70916.789999999994</v>
          </cell>
          <cell r="CB12">
            <v>107388.28200000001</v>
          </cell>
          <cell r="CC12">
            <v>192488.43</v>
          </cell>
          <cell r="CD12">
            <v>21415.074000000001</v>
          </cell>
          <cell r="CE12">
            <v>47537.423699999999</v>
          </cell>
          <cell r="CF12">
            <v>74649.715500000006</v>
          </cell>
          <cell r="CG12">
            <v>112126.095</v>
          </cell>
          <cell r="CH12">
            <v>201018.85500000001</v>
          </cell>
        </row>
        <row r="13">
          <cell r="B13">
            <v>9000</v>
          </cell>
          <cell r="C13">
            <v>22444</v>
          </cell>
          <cell r="D13">
            <v>39100</v>
          </cell>
          <cell r="E13">
            <v>55926</v>
          </cell>
          <cell r="F13">
            <v>93506</v>
          </cell>
          <cell r="G13">
            <v>10400</v>
          </cell>
          <cell r="H13">
            <v>24500</v>
          </cell>
          <cell r="I13">
            <v>40633</v>
          </cell>
          <cell r="J13">
            <v>63535</v>
          </cell>
          <cell r="K13">
            <v>107592</v>
          </cell>
          <cell r="L13">
            <v>11268</v>
          </cell>
          <cell r="M13">
            <v>25000</v>
          </cell>
          <cell r="N13">
            <v>40825</v>
          </cell>
          <cell r="O13">
            <v>62328</v>
          </cell>
          <cell r="P13">
            <v>110000</v>
          </cell>
          <cell r="Q13">
            <v>10000</v>
          </cell>
          <cell r="R13">
            <v>24005</v>
          </cell>
          <cell r="S13">
            <v>39770</v>
          </cell>
          <cell r="T13">
            <v>61528</v>
          </cell>
          <cell r="U13">
            <v>104412</v>
          </cell>
          <cell r="V13">
            <v>13508.477500000001</v>
          </cell>
          <cell r="W13">
            <v>30714.011999999999</v>
          </cell>
          <cell r="X13">
            <v>48752.4</v>
          </cell>
          <cell r="Y13">
            <v>71503.520000000004</v>
          </cell>
          <cell r="Z13">
            <v>120763.75750000001</v>
          </cell>
          <cell r="AA13">
            <v>13239.057000000001</v>
          </cell>
          <cell r="AB13">
            <v>32588.448</v>
          </cell>
          <cell r="AC13">
            <v>51428.644500000002</v>
          </cell>
          <cell r="AD13">
            <v>76786.530599999998</v>
          </cell>
          <cell r="AE13">
            <v>124243.458</v>
          </cell>
          <cell r="AF13">
            <v>12993.24</v>
          </cell>
          <cell r="AG13">
            <v>30983.88</v>
          </cell>
          <cell r="AH13">
            <v>49974</v>
          </cell>
          <cell r="AI13">
            <v>74561.207999999999</v>
          </cell>
          <cell r="AJ13">
            <v>122136.45600000001</v>
          </cell>
          <cell r="AK13">
            <v>13300.6368</v>
          </cell>
          <cell r="AL13">
            <v>31034.819200000002</v>
          </cell>
          <cell r="AM13">
            <v>50481.962399999997</v>
          </cell>
          <cell r="AN13">
            <v>75622.181200000006</v>
          </cell>
          <cell r="AO13">
            <v>122930.128</v>
          </cell>
          <cell r="AP13">
            <v>13440.7284</v>
          </cell>
          <cell r="AQ13">
            <v>32339.207119999999</v>
          </cell>
          <cell r="AR13">
            <v>51930.087</v>
          </cell>
          <cell r="AS13">
            <v>77386.012000000002</v>
          </cell>
          <cell r="AT13">
            <v>127279.625</v>
          </cell>
          <cell r="AU13">
            <v>13233.7117</v>
          </cell>
          <cell r="AV13">
            <v>32326.624</v>
          </cell>
          <cell r="AW13">
            <v>52631.784699999997</v>
          </cell>
          <cell r="AX13">
            <v>78392.063200000004</v>
          </cell>
          <cell r="AY13">
            <v>127791.18550000001</v>
          </cell>
          <cell r="AZ13">
            <v>14105.686</v>
          </cell>
          <cell r="BA13">
            <v>34055.156199999998</v>
          </cell>
          <cell r="BB13">
            <v>54810.6656</v>
          </cell>
          <cell r="BC13">
            <v>81409.959199999998</v>
          </cell>
          <cell r="BD13">
            <v>133701.75229999999</v>
          </cell>
          <cell r="BE13">
            <v>14450.730250000001</v>
          </cell>
          <cell r="BF13">
            <v>34286.449999999997</v>
          </cell>
          <cell r="BG13">
            <v>54959.162499999999</v>
          </cell>
          <cell r="BH13">
            <v>83497.59</v>
          </cell>
          <cell r="BI13">
            <v>136238.2175</v>
          </cell>
          <cell r="BJ13">
            <v>14818.707200000001</v>
          </cell>
          <cell r="BK13">
            <v>35044.239999999998</v>
          </cell>
          <cell r="BL13">
            <v>55269.772799999999</v>
          </cell>
          <cell r="BM13">
            <v>84206.3024</v>
          </cell>
          <cell r="BN13">
            <v>140176.95999999999</v>
          </cell>
          <cell r="BO13">
            <v>15093.668240000001</v>
          </cell>
          <cell r="BP13">
            <v>36273.167999999998</v>
          </cell>
          <cell r="BQ13">
            <v>58440.103999999999</v>
          </cell>
          <cell r="BR13">
            <v>88063.191200000001</v>
          </cell>
          <cell r="BS13">
            <v>146906.33040000001</v>
          </cell>
          <cell r="BT13">
            <v>15875.667299999999</v>
          </cell>
          <cell r="BU13">
            <v>37515.111900000004</v>
          </cell>
          <cell r="BV13">
            <v>60671.34</v>
          </cell>
          <cell r="BW13">
            <v>91927.191990000007</v>
          </cell>
          <cell r="BX13">
            <v>151678.35</v>
          </cell>
          <cell r="BY13">
            <v>16918.7199</v>
          </cell>
          <cell r="BZ13">
            <v>39308.1636</v>
          </cell>
          <cell r="CA13">
            <v>62102.846100000002</v>
          </cell>
          <cell r="CB13">
            <v>93407.543399999995</v>
          </cell>
          <cell r="CC13">
            <v>157840.51259999999</v>
          </cell>
          <cell r="CD13">
            <v>18081.595499999999</v>
          </cell>
          <cell r="CE13">
            <v>42022.031999999999</v>
          </cell>
          <cell r="CF13">
            <v>66669.570000000007</v>
          </cell>
          <cell r="CG13">
            <v>97984.065000000002</v>
          </cell>
          <cell r="CH13">
            <v>162633.345</v>
          </cell>
        </row>
        <row r="14">
          <cell r="B14">
            <v>7725</v>
          </cell>
          <cell r="C14">
            <v>19710</v>
          </cell>
          <cell r="D14">
            <v>34165</v>
          </cell>
          <cell r="E14">
            <v>53805</v>
          </cell>
          <cell r="F14">
            <v>90830</v>
          </cell>
          <cell r="G14">
            <v>7950</v>
          </cell>
          <cell r="H14">
            <v>21000</v>
          </cell>
          <cell r="I14">
            <v>35000</v>
          </cell>
          <cell r="J14">
            <v>55734</v>
          </cell>
          <cell r="K14">
            <v>94479</v>
          </cell>
          <cell r="L14">
            <v>9180</v>
          </cell>
          <cell r="M14">
            <v>22044</v>
          </cell>
          <cell r="N14">
            <v>37300</v>
          </cell>
          <cell r="O14">
            <v>60050</v>
          </cell>
          <cell r="P14">
            <v>101200</v>
          </cell>
          <cell r="Q14">
            <v>9668</v>
          </cell>
          <cell r="R14">
            <v>24000</v>
          </cell>
          <cell r="S14">
            <v>38976</v>
          </cell>
          <cell r="T14">
            <v>60460</v>
          </cell>
          <cell r="U14">
            <v>104300</v>
          </cell>
          <cell r="V14">
            <v>12228.727000000001</v>
          </cell>
          <cell r="W14">
            <v>29860.845000000001</v>
          </cell>
          <cell r="X14">
            <v>48569.578500000003</v>
          </cell>
          <cell r="Y14">
            <v>72702.016499999998</v>
          </cell>
          <cell r="Z14">
            <v>121881</v>
          </cell>
          <cell r="AA14">
            <v>14461.123799999999</v>
          </cell>
          <cell r="AB14">
            <v>32741.20635</v>
          </cell>
          <cell r="AC14">
            <v>53363.583599999998</v>
          </cell>
          <cell r="AD14">
            <v>81471.12</v>
          </cell>
          <cell r="AE14">
            <v>134631.0258</v>
          </cell>
          <cell r="AF14">
            <v>14092.668</v>
          </cell>
          <cell r="AG14">
            <v>32483.1</v>
          </cell>
          <cell r="AH14">
            <v>53971.92</v>
          </cell>
          <cell r="AI14">
            <v>81957.36</v>
          </cell>
          <cell r="AJ14">
            <v>135129.696</v>
          </cell>
          <cell r="AK14">
            <v>13602.924000000001</v>
          </cell>
          <cell r="AL14">
            <v>31236.344000000001</v>
          </cell>
          <cell r="AM14">
            <v>52396.447999999997</v>
          </cell>
          <cell r="AN14">
            <v>80912.207200000004</v>
          </cell>
          <cell r="AO14">
            <v>136029.24</v>
          </cell>
          <cell r="AP14">
            <v>12422.491400000001</v>
          </cell>
          <cell r="AQ14">
            <v>31463.523300000001</v>
          </cell>
          <cell r="AR14">
            <v>53477.807240000002</v>
          </cell>
          <cell r="AS14">
            <v>83495.433999999994</v>
          </cell>
          <cell r="AT14">
            <v>135425.52100000001</v>
          </cell>
          <cell r="AU14">
            <v>13334.732400000001</v>
          </cell>
          <cell r="AV14">
            <v>32306.419860000002</v>
          </cell>
          <cell r="AW14">
            <v>53540.970999999998</v>
          </cell>
          <cell r="AX14">
            <v>83948.201700000005</v>
          </cell>
          <cell r="AY14">
            <v>141428.98000000001</v>
          </cell>
          <cell r="AZ14">
            <v>13098.137000000001</v>
          </cell>
          <cell r="BA14">
            <v>33148.362099999998</v>
          </cell>
          <cell r="BB14">
            <v>55415.195</v>
          </cell>
          <cell r="BC14">
            <v>87354.498300000007</v>
          </cell>
          <cell r="BD14">
            <v>150124.80100000001</v>
          </cell>
          <cell r="BE14">
            <v>14117.95</v>
          </cell>
          <cell r="BF14">
            <v>33782.237500000003</v>
          </cell>
          <cell r="BG14">
            <v>57480.224999999999</v>
          </cell>
          <cell r="BH14">
            <v>90758.25</v>
          </cell>
          <cell r="BI14">
            <v>150255.32500000001</v>
          </cell>
          <cell r="BJ14">
            <v>14117.822399999999</v>
          </cell>
          <cell r="BK14">
            <v>34543.608</v>
          </cell>
          <cell r="BL14">
            <v>58073.311999999998</v>
          </cell>
          <cell r="BM14">
            <v>89813.380799999999</v>
          </cell>
          <cell r="BN14">
            <v>155696.552</v>
          </cell>
          <cell r="BO14">
            <v>14307.749599999999</v>
          </cell>
          <cell r="BP14">
            <v>34257.991999999998</v>
          </cell>
          <cell r="BQ14">
            <v>58238.5864</v>
          </cell>
          <cell r="BR14">
            <v>90884.437600000005</v>
          </cell>
          <cell r="BS14">
            <v>159803.45680000001</v>
          </cell>
          <cell r="BT14">
            <v>14662.2405</v>
          </cell>
          <cell r="BU14">
            <v>35391.614999999998</v>
          </cell>
          <cell r="BV14">
            <v>60671.34</v>
          </cell>
          <cell r="BW14">
            <v>95456.241599999994</v>
          </cell>
          <cell r="BX14">
            <v>161588.00219999999</v>
          </cell>
          <cell r="BY14">
            <v>16209.552</v>
          </cell>
          <cell r="BZ14">
            <v>36268.872600000002</v>
          </cell>
          <cell r="CA14">
            <v>61697.607300000003</v>
          </cell>
          <cell r="CB14">
            <v>96497.489249999999</v>
          </cell>
          <cell r="CC14">
            <v>167161.005</v>
          </cell>
          <cell r="CD14">
            <v>15758.262000000001</v>
          </cell>
          <cell r="CE14">
            <v>38688.553500000002</v>
          </cell>
          <cell r="CF14">
            <v>65659.425000000003</v>
          </cell>
          <cell r="CG14">
            <v>101014.5</v>
          </cell>
          <cell r="CH14">
            <v>171724.65</v>
          </cell>
        </row>
        <row r="15">
          <cell r="B15">
            <v>13200</v>
          </cell>
          <cell r="C15">
            <v>32500</v>
          </cell>
          <cell r="D15">
            <v>50278</v>
          </cell>
          <cell r="E15">
            <v>74074</v>
          </cell>
          <cell r="F15">
            <v>119200</v>
          </cell>
          <cell r="G15">
            <v>15000</v>
          </cell>
          <cell r="H15">
            <v>35000</v>
          </cell>
          <cell r="I15">
            <v>57851</v>
          </cell>
          <cell r="J15">
            <v>83240</v>
          </cell>
          <cell r="K15">
            <v>141615</v>
          </cell>
          <cell r="L15">
            <v>15956</v>
          </cell>
          <cell r="M15">
            <v>37637</v>
          </cell>
          <cell r="N15">
            <v>62265</v>
          </cell>
          <cell r="O15">
            <v>93536</v>
          </cell>
          <cell r="P15">
            <v>156739</v>
          </cell>
          <cell r="Q15">
            <v>15000</v>
          </cell>
          <cell r="R15">
            <v>37256</v>
          </cell>
          <cell r="S15">
            <v>60862</v>
          </cell>
          <cell r="T15">
            <v>94000</v>
          </cell>
          <cell r="U15">
            <v>161046</v>
          </cell>
          <cell r="V15">
            <v>24640.2755</v>
          </cell>
          <cell r="W15">
            <v>50783.75</v>
          </cell>
          <cell r="X15">
            <v>77699.137499999997</v>
          </cell>
          <cell r="Y15">
            <v>110708.575</v>
          </cell>
          <cell r="Z15">
            <v>181297.98749999999</v>
          </cell>
          <cell r="AA15">
            <v>25561.563900000001</v>
          </cell>
          <cell r="AB15">
            <v>55604.039400000001</v>
          </cell>
          <cell r="AC15">
            <v>84526.286999999997</v>
          </cell>
          <cell r="AD15">
            <v>121697.4855</v>
          </cell>
          <cell r="AE15">
            <v>196549.07699999999</v>
          </cell>
          <cell r="AF15">
            <v>24987</v>
          </cell>
          <cell r="AG15">
            <v>54671.555999999997</v>
          </cell>
          <cell r="AH15">
            <v>84256.164000000004</v>
          </cell>
          <cell r="AI15">
            <v>120937.08</v>
          </cell>
          <cell r="AJ15">
            <v>198896.52</v>
          </cell>
          <cell r="AK15">
            <v>23981.4512</v>
          </cell>
          <cell r="AL15">
            <v>53404.072</v>
          </cell>
          <cell r="AM15">
            <v>82625.168000000005</v>
          </cell>
          <cell r="AN15">
            <v>120914.88</v>
          </cell>
          <cell r="AO15">
            <v>199509.552</v>
          </cell>
          <cell r="AP15">
            <v>23521.274700000002</v>
          </cell>
          <cell r="AQ15">
            <v>53050.147700000001</v>
          </cell>
          <cell r="AR15">
            <v>84004.552500000005</v>
          </cell>
          <cell r="AS15">
            <v>124530.3851</v>
          </cell>
          <cell r="AT15">
            <v>205683.87400000001</v>
          </cell>
          <cell r="AU15">
            <v>24447.009399999999</v>
          </cell>
          <cell r="AV15">
            <v>55056.281499999997</v>
          </cell>
          <cell r="AW15">
            <v>86069.636400000003</v>
          </cell>
          <cell r="AX15">
            <v>127286.08199999999</v>
          </cell>
          <cell r="AY15">
            <v>207344.98675000001</v>
          </cell>
          <cell r="AZ15">
            <v>25188.724999999999</v>
          </cell>
          <cell r="BA15">
            <v>55415.195</v>
          </cell>
          <cell r="BB15">
            <v>86649.214000000007</v>
          </cell>
          <cell r="BC15">
            <v>127958.723</v>
          </cell>
          <cell r="BD15">
            <v>214809.44680000001</v>
          </cell>
          <cell r="BE15">
            <v>25210.625</v>
          </cell>
          <cell r="BF15">
            <v>55866.745000000003</v>
          </cell>
          <cell r="BG15">
            <v>90153.195000000007</v>
          </cell>
          <cell r="BH15">
            <v>131095.25</v>
          </cell>
          <cell r="BI15">
            <v>214834.86199999999</v>
          </cell>
          <cell r="BJ15">
            <v>26032.864000000001</v>
          </cell>
          <cell r="BK15">
            <v>59074.576000000001</v>
          </cell>
          <cell r="BL15">
            <v>91916.035199999998</v>
          </cell>
          <cell r="BM15">
            <v>134469.75520000001</v>
          </cell>
          <cell r="BN15">
            <v>220978.96479999999</v>
          </cell>
          <cell r="BO15">
            <v>27809.428800000002</v>
          </cell>
          <cell r="BP15">
            <v>60858.315199999997</v>
          </cell>
          <cell r="BQ15">
            <v>95720.86</v>
          </cell>
          <cell r="BR15">
            <v>139047.144</v>
          </cell>
          <cell r="BS15">
            <v>229649.45696000001</v>
          </cell>
          <cell r="BT15">
            <v>28212.1731</v>
          </cell>
          <cell r="BU15">
            <v>62299.354290000003</v>
          </cell>
          <cell r="BV15">
            <v>98793.165299999993</v>
          </cell>
          <cell r="BW15">
            <v>144600.027</v>
          </cell>
          <cell r="BX15">
            <v>240966.33869999999</v>
          </cell>
          <cell r="BY15">
            <v>30392.91</v>
          </cell>
          <cell r="BZ15">
            <v>65466.328139999998</v>
          </cell>
          <cell r="CA15">
            <v>101309.7</v>
          </cell>
          <cell r="CB15">
            <v>149533.11720000001</v>
          </cell>
          <cell r="CC15">
            <v>250619.93586</v>
          </cell>
          <cell r="CD15">
            <v>30304.35</v>
          </cell>
          <cell r="CE15">
            <v>68689.86</v>
          </cell>
          <cell r="CF15">
            <v>105459.13800000001</v>
          </cell>
          <cell r="CG15">
            <v>154047.11249999999</v>
          </cell>
          <cell r="CH15">
            <v>261526.5405</v>
          </cell>
        </row>
        <row r="16">
          <cell r="B16">
            <v>7777</v>
          </cell>
          <cell r="C16">
            <v>18720</v>
          </cell>
          <cell r="D16">
            <v>31095</v>
          </cell>
          <cell r="E16">
            <v>47400</v>
          </cell>
          <cell r="F16">
            <v>80000</v>
          </cell>
          <cell r="G16">
            <v>9132</v>
          </cell>
          <cell r="H16">
            <v>20334</v>
          </cell>
          <cell r="I16">
            <v>34242</v>
          </cell>
          <cell r="J16">
            <v>52912</v>
          </cell>
          <cell r="K16">
            <v>89215</v>
          </cell>
          <cell r="L16">
            <v>9048</v>
          </cell>
          <cell r="M16">
            <v>21408</v>
          </cell>
          <cell r="N16">
            <v>37200</v>
          </cell>
          <cell r="O16">
            <v>57700</v>
          </cell>
          <cell r="P16">
            <v>96509</v>
          </cell>
          <cell r="Q16">
            <v>9684</v>
          </cell>
          <cell r="R16">
            <v>22200</v>
          </cell>
          <cell r="S16">
            <v>37750</v>
          </cell>
          <cell r="T16">
            <v>61880</v>
          </cell>
          <cell r="U16">
            <v>105000</v>
          </cell>
          <cell r="V16">
            <v>11172.424999999999</v>
          </cell>
          <cell r="W16">
            <v>25188.74</v>
          </cell>
          <cell r="X16">
            <v>42536.468999999997</v>
          </cell>
          <cell r="Y16">
            <v>64596.93</v>
          </cell>
          <cell r="Z16">
            <v>112882.1195</v>
          </cell>
          <cell r="AA16">
            <v>12220.668</v>
          </cell>
          <cell r="AB16">
            <v>28514.892</v>
          </cell>
          <cell r="AC16">
            <v>46845.894</v>
          </cell>
          <cell r="AD16">
            <v>71592.746700000003</v>
          </cell>
          <cell r="AE16">
            <v>119151.51300000001</v>
          </cell>
          <cell r="AF16">
            <v>11693.915999999999</v>
          </cell>
          <cell r="AG16">
            <v>27305.793600000001</v>
          </cell>
          <cell r="AH16">
            <v>45876.131999999998</v>
          </cell>
          <cell r="AI16">
            <v>69963.600000000006</v>
          </cell>
          <cell r="AJ16">
            <v>114940.2</v>
          </cell>
          <cell r="AK16">
            <v>12091.487999999999</v>
          </cell>
          <cell r="AL16">
            <v>27205.848000000002</v>
          </cell>
          <cell r="AM16">
            <v>45343.08</v>
          </cell>
          <cell r="AN16">
            <v>69929.105599999995</v>
          </cell>
          <cell r="AO16">
            <v>114063.0368</v>
          </cell>
          <cell r="AP16">
            <v>12218.843999999999</v>
          </cell>
          <cell r="AQ16">
            <v>27899.693800000001</v>
          </cell>
          <cell r="AR16">
            <v>45820.665000000001</v>
          </cell>
          <cell r="AS16">
            <v>70156.529299999995</v>
          </cell>
          <cell r="AT16">
            <v>122086.61629999999</v>
          </cell>
          <cell r="AU16">
            <v>11415.339099999999</v>
          </cell>
          <cell r="AV16">
            <v>28285.795999999998</v>
          </cell>
          <cell r="AW16">
            <v>45863.397799999999</v>
          </cell>
          <cell r="AX16">
            <v>70714.490000000005</v>
          </cell>
          <cell r="AY16">
            <v>122134.0263</v>
          </cell>
          <cell r="AZ16">
            <v>11083.039000000001</v>
          </cell>
          <cell r="BA16">
            <v>27506.0877</v>
          </cell>
          <cell r="BB16">
            <v>47455.5579</v>
          </cell>
          <cell r="BC16">
            <v>72644.282900000006</v>
          </cell>
          <cell r="BD16">
            <v>121762.29665</v>
          </cell>
          <cell r="BE16">
            <v>12302.785</v>
          </cell>
          <cell r="BF16">
            <v>29748.537499999999</v>
          </cell>
          <cell r="BG16">
            <v>49412.824999999997</v>
          </cell>
          <cell r="BH16">
            <v>75631.875</v>
          </cell>
          <cell r="BI16">
            <v>125044.7</v>
          </cell>
          <cell r="BJ16">
            <v>12215.4208</v>
          </cell>
          <cell r="BK16">
            <v>30037.919999999998</v>
          </cell>
          <cell r="BL16">
            <v>49362.315199999997</v>
          </cell>
          <cell r="BM16">
            <v>76096.063999999998</v>
          </cell>
          <cell r="BN16">
            <v>123155.47199999999</v>
          </cell>
          <cell r="BO16">
            <v>13199.4028</v>
          </cell>
          <cell r="BP16">
            <v>32545.092400000001</v>
          </cell>
          <cell r="BQ16">
            <v>53402.163999999997</v>
          </cell>
          <cell r="BR16">
            <v>82722.974799999996</v>
          </cell>
          <cell r="BS16">
            <v>137031.96799999999</v>
          </cell>
          <cell r="BT16">
            <v>14156.646000000001</v>
          </cell>
          <cell r="BU16">
            <v>34380.425999999999</v>
          </cell>
          <cell r="BV16">
            <v>55817.632799999999</v>
          </cell>
          <cell r="BW16">
            <v>82917.498000000007</v>
          </cell>
          <cell r="BX16">
            <v>138330.65520000001</v>
          </cell>
          <cell r="BY16">
            <v>14588.596799999999</v>
          </cell>
          <cell r="BZ16">
            <v>34850.536800000002</v>
          </cell>
          <cell r="CA16">
            <v>56733.432000000001</v>
          </cell>
          <cell r="CB16">
            <v>84087.051000000007</v>
          </cell>
          <cell r="CC16">
            <v>145075.49040000001</v>
          </cell>
          <cell r="CD16">
            <v>15960.290999999999</v>
          </cell>
          <cell r="CE16">
            <v>36365.22</v>
          </cell>
          <cell r="CF16">
            <v>58558.105649999998</v>
          </cell>
          <cell r="CG16">
            <v>86367.397500000006</v>
          </cell>
          <cell r="CH16">
            <v>149097.402</v>
          </cell>
        </row>
        <row r="17">
          <cell r="B17">
            <v>10248</v>
          </cell>
          <cell r="C17">
            <v>23603</v>
          </cell>
          <cell r="D17">
            <v>39278.5</v>
          </cell>
          <cell r="E17">
            <v>58606</v>
          </cell>
          <cell r="F17">
            <v>97888</v>
          </cell>
          <cell r="G17">
            <v>10943</v>
          </cell>
          <cell r="H17">
            <v>24632</v>
          </cell>
          <cell r="I17">
            <v>40949</v>
          </cell>
          <cell r="J17">
            <v>62200</v>
          </cell>
          <cell r="K17">
            <v>105896</v>
          </cell>
          <cell r="L17">
            <v>10812</v>
          </cell>
          <cell r="M17">
            <v>25110</v>
          </cell>
          <cell r="N17">
            <v>41548</v>
          </cell>
          <cell r="O17">
            <v>63000</v>
          </cell>
          <cell r="P17">
            <v>105500</v>
          </cell>
          <cell r="Q17">
            <v>10441</v>
          </cell>
          <cell r="R17">
            <v>24986</v>
          </cell>
          <cell r="S17">
            <v>42000</v>
          </cell>
          <cell r="T17">
            <v>65400</v>
          </cell>
          <cell r="U17">
            <v>115000</v>
          </cell>
          <cell r="V17">
            <v>15438.26</v>
          </cell>
          <cell r="W17">
            <v>33517.275000000001</v>
          </cell>
          <cell r="X17">
            <v>52307.262499999997</v>
          </cell>
          <cell r="Y17">
            <v>76175.625</v>
          </cell>
          <cell r="Z17">
            <v>126959.375</v>
          </cell>
          <cell r="AA17">
            <v>16701.579600000001</v>
          </cell>
          <cell r="AB17">
            <v>36539.797319999998</v>
          </cell>
          <cell r="AC17">
            <v>56418.750599999999</v>
          </cell>
          <cell r="AD17">
            <v>83507.898000000001</v>
          </cell>
          <cell r="AE17">
            <v>141556.071</v>
          </cell>
          <cell r="AF17">
            <v>15391.992</v>
          </cell>
          <cell r="AG17">
            <v>33982.32</v>
          </cell>
          <cell r="AH17">
            <v>54271.764000000003</v>
          </cell>
          <cell r="AI17">
            <v>79958.399999999994</v>
          </cell>
          <cell r="AJ17">
            <v>134030.26800000001</v>
          </cell>
          <cell r="AK17">
            <v>14409.0232</v>
          </cell>
          <cell r="AL17">
            <v>32949.304799999998</v>
          </cell>
          <cell r="AM17">
            <v>52900.26</v>
          </cell>
          <cell r="AN17">
            <v>78594.672000000006</v>
          </cell>
          <cell r="AO17">
            <v>134124.83064</v>
          </cell>
          <cell r="AP17">
            <v>15171.731299999999</v>
          </cell>
          <cell r="AQ17">
            <v>33703.644699999997</v>
          </cell>
          <cell r="AR17">
            <v>54068.384700000002</v>
          </cell>
          <cell r="AS17">
            <v>81560.7837</v>
          </cell>
          <cell r="AT17">
            <v>140516.70600000001</v>
          </cell>
          <cell r="AU17">
            <v>15153.105</v>
          </cell>
          <cell r="AV17">
            <v>34549.079400000002</v>
          </cell>
          <cell r="AW17">
            <v>55460.364300000001</v>
          </cell>
          <cell r="AX17">
            <v>82836.974000000002</v>
          </cell>
          <cell r="AY17">
            <v>141327.95929999999</v>
          </cell>
          <cell r="AZ17">
            <v>15617.0095</v>
          </cell>
          <cell r="BA17">
            <v>35264.214999999997</v>
          </cell>
          <cell r="BB17">
            <v>55918.969499999999</v>
          </cell>
          <cell r="BC17">
            <v>84634.115999999995</v>
          </cell>
          <cell r="BD17">
            <v>148109.70300000001</v>
          </cell>
          <cell r="BE17">
            <v>16033.9575</v>
          </cell>
          <cell r="BF17">
            <v>35899.93</v>
          </cell>
          <cell r="BG17">
            <v>57470.140749999999</v>
          </cell>
          <cell r="BH17">
            <v>85724.1924</v>
          </cell>
          <cell r="BI17">
            <v>149246.9</v>
          </cell>
          <cell r="BJ17">
            <v>17021.488000000001</v>
          </cell>
          <cell r="BK17">
            <v>37247.020799999998</v>
          </cell>
          <cell r="BL17">
            <v>60075.839999999997</v>
          </cell>
          <cell r="BM17">
            <v>90113.76</v>
          </cell>
          <cell r="BN17">
            <v>155195.92000000001</v>
          </cell>
          <cell r="BO17">
            <v>17632.79</v>
          </cell>
          <cell r="BP17">
            <v>39799.726000000002</v>
          </cell>
          <cell r="BQ17">
            <v>62470.455999999998</v>
          </cell>
          <cell r="BR17">
            <v>92698.096000000005</v>
          </cell>
          <cell r="BS17">
            <v>161214.07999999999</v>
          </cell>
          <cell r="BT17">
            <v>19010.353200000001</v>
          </cell>
          <cell r="BU17">
            <v>41458.749000000003</v>
          </cell>
          <cell r="BV17">
            <v>65747.508780000004</v>
          </cell>
          <cell r="BW17">
            <v>98995.403099999996</v>
          </cell>
          <cell r="BX17">
            <v>171892.01811</v>
          </cell>
          <cell r="BY17">
            <v>20261.939999999999</v>
          </cell>
          <cell r="BZ17">
            <v>42550.074000000001</v>
          </cell>
          <cell r="CA17">
            <v>67877.498999999996</v>
          </cell>
          <cell r="CB17">
            <v>101309.7</v>
          </cell>
          <cell r="CC17">
            <v>177291.97500000001</v>
          </cell>
          <cell r="CD17">
            <v>21182.74065</v>
          </cell>
          <cell r="CE17">
            <v>45456.525000000001</v>
          </cell>
          <cell r="CF17">
            <v>72023.338499999998</v>
          </cell>
          <cell r="CG17">
            <v>105560.1525</v>
          </cell>
          <cell r="CH17">
            <v>185866.68</v>
          </cell>
        </row>
        <row r="18">
          <cell r="B18">
            <v>9000</v>
          </cell>
          <cell r="C18">
            <v>21588</v>
          </cell>
          <cell r="D18">
            <v>35000</v>
          </cell>
          <cell r="E18">
            <v>50390</v>
          </cell>
          <cell r="F18">
            <v>85000</v>
          </cell>
          <cell r="G18">
            <v>10194</v>
          </cell>
          <cell r="H18">
            <v>24033</v>
          </cell>
          <cell r="I18">
            <v>37396</v>
          </cell>
          <cell r="J18">
            <v>56382</v>
          </cell>
          <cell r="K18">
            <v>96550</v>
          </cell>
          <cell r="L18">
            <v>10500</v>
          </cell>
          <cell r="M18">
            <v>24766</v>
          </cell>
          <cell r="N18">
            <v>39010</v>
          </cell>
          <cell r="O18">
            <v>60000</v>
          </cell>
          <cell r="P18">
            <v>101936</v>
          </cell>
          <cell r="Q18">
            <v>11828</v>
          </cell>
          <cell r="R18">
            <v>26400</v>
          </cell>
          <cell r="S18">
            <v>40490</v>
          </cell>
          <cell r="T18">
            <v>60630</v>
          </cell>
          <cell r="U18">
            <v>105615</v>
          </cell>
          <cell r="V18">
            <v>13508.477500000001</v>
          </cell>
          <cell r="W18">
            <v>30470.25</v>
          </cell>
          <cell r="X18">
            <v>48041.427499999998</v>
          </cell>
          <cell r="Y18">
            <v>70528.471999999994</v>
          </cell>
          <cell r="Z18">
            <v>117056.54375</v>
          </cell>
          <cell r="AA18">
            <v>15897.05229</v>
          </cell>
          <cell r="AB18">
            <v>34625.226000000002</v>
          </cell>
          <cell r="AC18">
            <v>53669.100299999998</v>
          </cell>
          <cell r="AD18">
            <v>77601.241800000003</v>
          </cell>
          <cell r="AE18">
            <v>126310.78767000001</v>
          </cell>
          <cell r="AF18">
            <v>15292.044</v>
          </cell>
          <cell r="AG18">
            <v>33012.824399999998</v>
          </cell>
          <cell r="AH18">
            <v>51972.959999999999</v>
          </cell>
          <cell r="AI18">
            <v>75960.479999999996</v>
          </cell>
          <cell r="AJ18">
            <v>123935.52</v>
          </cell>
          <cell r="AK18">
            <v>15114.36</v>
          </cell>
          <cell r="AL18">
            <v>33251.591999999997</v>
          </cell>
          <cell r="AM18">
            <v>51993.398399999998</v>
          </cell>
          <cell r="AN18">
            <v>75571.8</v>
          </cell>
          <cell r="AO18">
            <v>124038.5144</v>
          </cell>
          <cell r="AP18">
            <v>15171.731299999999</v>
          </cell>
          <cell r="AQ18">
            <v>33601.821000000004</v>
          </cell>
          <cell r="AR18">
            <v>53151.971400000002</v>
          </cell>
          <cell r="AS18">
            <v>80440.722999999998</v>
          </cell>
          <cell r="AT18">
            <v>130334.336</v>
          </cell>
          <cell r="AU18">
            <v>16163.312</v>
          </cell>
          <cell r="AV18">
            <v>34852.141499999998</v>
          </cell>
          <cell r="AW18">
            <v>54753.219400000002</v>
          </cell>
          <cell r="AX18">
            <v>80816.56</v>
          </cell>
          <cell r="AY18">
            <v>133448.34469999999</v>
          </cell>
          <cell r="AZ18">
            <v>16120.784</v>
          </cell>
          <cell r="BA18">
            <v>35667.234600000003</v>
          </cell>
          <cell r="BB18">
            <v>55918.969499999999</v>
          </cell>
          <cell r="BC18">
            <v>82619.017999999996</v>
          </cell>
          <cell r="BD18">
            <v>139041.76199999999</v>
          </cell>
          <cell r="BE18">
            <v>16941.54</v>
          </cell>
          <cell r="BF18">
            <v>38320.15</v>
          </cell>
          <cell r="BG18">
            <v>58488.65</v>
          </cell>
          <cell r="BH18">
            <v>86018.652499999997</v>
          </cell>
          <cell r="BI18">
            <v>146221.625</v>
          </cell>
          <cell r="BJ18">
            <v>17202.716784</v>
          </cell>
          <cell r="BK18">
            <v>38142.150815999652</v>
          </cell>
          <cell r="BL18">
            <v>60075.839999999997</v>
          </cell>
          <cell r="BM18">
            <v>86609.335999999996</v>
          </cell>
          <cell r="BN18">
            <v>150189.6</v>
          </cell>
          <cell r="BO18">
            <v>18136.583999999999</v>
          </cell>
          <cell r="BP18">
            <v>38691.379200000003</v>
          </cell>
          <cell r="BQ18">
            <v>61160.5916</v>
          </cell>
          <cell r="BR18">
            <v>90682.92</v>
          </cell>
          <cell r="BS18">
            <v>152145.788</v>
          </cell>
          <cell r="BT18">
            <v>18100.283100000001</v>
          </cell>
          <cell r="BU18">
            <v>39436.370999999999</v>
          </cell>
          <cell r="BV18">
            <v>60823.018349999998</v>
          </cell>
          <cell r="BW18">
            <v>91007.01</v>
          </cell>
          <cell r="BX18">
            <v>150464.92319999999</v>
          </cell>
          <cell r="BY18">
            <v>18640.984799999998</v>
          </cell>
          <cell r="BZ18">
            <v>41233.047899999998</v>
          </cell>
          <cell r="CA18">
            <v>63825.110999999997</v>
          </cell>
          <cell r="CB18">
            <v>95129.808300000004</v>
          </cell>
          <cell r="CC18">
            <v>160677.18419999999</v>
          </cell>
          <cell r="CD18">
            <v>20071.581150000002</v>
          </cell>
          <cell r="CE18">
            <v>43436.235000000001</v>
          </cell>
          <cell r="CF18">
            <v>68689.86</v>
          </cell>
          <cell r="CG18">
            <v>100509.42750000001</v>
          </cell>
          <cell r="CH18">
            <v>165663.78</v>
          </cell>
        </row>
        <row r="19">
          <cell r="B19">
            <v>10568</v>
          </cell>
          <cell r="C19">
            <v>24802</v>
          </cell>
          <cell r="D19">
            <v>38331.5</v>
          </cell>
          <cell r="E19">
            <v>58150</v>
          </cell>
          <cell r="F19">
            <v>89066</v>
          </cell>
          <cell r="G19">
            <v>12000</v>
          </cell>
          <cell r="H19">
            <v>25180</v>
          </cell>
          <cell r="I19">
            <v>40220</v>
          </cell>
          <cell r="J19">
            <v>61000</v>
          </cell>
          <cell r="K19">
            <v>98880</v>
          </cell>
          <cell r="L19">
            <v>10600</v>
          </cell>
          <cell r="M19">
            <v>26361</v>
          </cell>
          <cell r="N19">
            <v>42260</v>
          </cell>
          <cell r="O19">
            <v>65210</v>
          </cell>
          <cell r="P19">
            <v>106300</v>
          </cell>
          <cell r="Q19">
            <v>10399</v>
          </cell>
          <cell r="R19">
            <v>25017</v>
          </cell>
          <cell r="S19">
            <v>42764</v>
          </cell>
          <cell r="T19">
            <v>65000</v>
          </cell>
          <cell r="U19">
            <v>108686</v>
          </cell>
          <cell r="V19">
            <v>14422.584999999999</v>
          </cell>
          <cell r="W19">
            <v>32095.33</v>
          </cell>
          <cell r="X19">
            <v>50783.75</v>
          </cell>
          <cell r="Y19">
            <v>73199.697249999997</v>
          </cell>
          <cell r="Z19">
            <v>119849.65</v>
          </cell>
          <cell r="AA19">
            <v>15275.834999999999</v>
          </cell>
          <cell r="AB19">
            <v>35643.614999999998</v>
          </cell>
          <cell r="AC19">
            <v>56011.394999999997</v>
          </cell>
          <cell r="AD19">
            <v>81369.281099999993</v>
          </cell>
          <cell r="AE19">
            <v>132390.57</v>
          </cell>
          <cell r="AF19">
            <v>14292.564</v>
          </cell>
          <cell r="AG19">
            <v>32982.839999999997</v>
          </cell>
          <cell r="AH19">
            <v>52772.544000000002</v>
          </cell>
          <cell r="AI19">
            <v>78259.284</v>
          </cell>
          <cell r="AJ19">
            <v>126634.11599999999</v>
          </cell>
          <cell r="AK19">
            <v>14106.736000000001</v>
          </cell>
          <cell r="AL19">
            <v>32243.968000000001</v>
          </cell>
          <cell r="AM19">
            <v>51892.635999999999</v>
          </cell>
          <cell r="AN19">
            <v>77587.047999999995</v>
          </cell>
          <cell r="AO19">
            <v>125650.71279999999</v>
          </cell>
          <cell r="AP19">
            <v>14255.317999999999</v>
          </cell>
          <cell r="AQ19">
            <v>32278.1129</v>
          </cell>
          <cell r="AR19">
            <v>51930.087</v>
          </cell>
          <cell r="AS19">
            <v>78404.248999999996</v>
          </cell>
          <cell r="AT19">
            <v>129927.04120000001</v>
          </cell>
          <cell r="AU19">
            <v>14142.897999999999</v>
          </cell>
          <cell r="AV19">
            <v>32326.624</v>
          </cell>
          <cell r="AW19">
            <v>52732.805399999997</v>
          </cell>
          <cell r="AX19">
            <v>78897.166700000002</v>
          </cell>
          <cell r="AY19">
            <v>135660.69803</v>
          </cell>
          <cell r="AZ19">
            <v>14921.80069</v>
          </cell>
          <cell r="BA19">
            <v>33652.136599999998</v>
          </cell>
          <cell r="BB19">
            <v>54609.1558</v>
          </cell>
          <cell r="BC19">
            <v>82014.488599999997</v>
          </cell>
          <cell r="BD19">
            <v>135213.07579999999</v>
          </cell>
          <cell r="BE19">
            <v>15126.375</v>
          </cell>
          <cell r="BF19">
            <v>35294.875</v>
          </cell>
          <cell r="BG19">
            <v>56471.8</v>
          </cell>
          <cell r="BH19">
            <v>85111.07</v>
          </cell>
          <cell r="BI19">
            <v>143196.35</v>
          </cell>
          <cell r="BJ19">
            <v>17021.488000000001</v>
          </cell>
          <cell r="BK19">
            <v>37447.2736</v>
          </cell>
          <cell r="BL19">
            <v>58974.4496</v>
          </cell>
          <cell r="BM19">
            <v>85928.476479999998</v>
          </cell>
          <cell r="BN19">
            <v>146284.6704</v>
          </cell>
          <cell r="BO19">
            <v>18136.583999999999</v>
          </cell>
          <cell r="BP19">
            <v>39295.932000000001</v>
          </cell>
          <cell r="BQ19">
            <v>61462.868000000002</v>
          </cell>
          <cell r="BR19">
            <v>91388.231599999999</v>
          </cell>
          <cell r="BS19">
            <v>156176.14000000001</v>
          </cell>
          <cell r="BT19">
            <v>18201.401999999998</v>
          </cell>
          <cell r="BU19">
            <v>39638.608800000002</v>
          </cell>
          <cell r="BV19">
            <v>62491.480199999998</v>
          </cell>
          <cell r="BW19">
            <v>92624.912400000001</v>
          </cell>
          <cell r="BX19">
            <v>161790.24</v>
          </cell>
          <cell r="BY19">
            <v>19654.0818</v>
          </cell>
          <cell r="BZ19">
            <v>41131.7382</v>
          </cell>
          <cell r="CA19">
            <v>65243.446799999998</v>
          </cell>
          <cell r="CB19">
            <v>96234.084029999998</v>
          </cell>
          <cell r="CC19">
            <v>164121.71400000001</v>
          </cell>
          <cell r="CD19">
            <v>20202.900000000001</v>
          </cell>
          <cell r="CE19">
            <v>45052.466999999997</v>
          </cell>
          <cell r="CF19">
            <v>70609.135500000004</v>
          </cell>
          <cell r="CG19">
            <v>103842.906</v>
          </cell>
          <cell r="CH19">
            <v>178997.69399999999</v>
          </cell>
        </row>
        <row r="20">
          <cell r="B20">
            <v>9600</v>
          </cell>
          <cell r="C20">
            <v>21700</v>
          </cell>
          <cell r="D20">
            <v>35300</v>
          </cell>
          <cell r="E20">
            <v>52004</v>
          </cell>
          <cell r="F20">
            <v>88354</v>
          </cell>
          <cell r="G20">
            <v>10969</v>
          </cell>
          <cell r="H20">
            <v>24077</v>
          </cell>
          <cell r="I20">
            <v>39001</v>
          </cell>
          <cell r="J20">
            <v>59000</v>
          </cell>
          <cell r="K20">
            <v>104500</v>
          </cell>
          <cell r="L20">
            <v>10000</v>
          </cell>
          <cell r="M20">
            <v>24869</v>
          </cell>
          <cell r="N20">
            <v>39520</v>
          </cell>
          <cell r="O20">
            <v>62616</v>
          </cell>
          <cell r="P20">
            <v>109600</v>
          </cell>
          <cell r="Q20">
            <v>10240</v>
          </cell>
          <cell r="R20">
            <v>25000</v>
          </cell>
          <cell r="S20">
            <v>41030</v>
          </cell>
          <cell r="T20">
            <v>64000</v>
          </cell>
          <cell r="U20">
            <v>110910</v>
          </cell>
          <cell r="V20">
            <v>13406.91</v>
          </cell>
          <cell r="W20">
            <v>30774.952499999999</v>
          </cell>
          <cell r="X20">
            <v>49768.074999999997</v>
          </cell>
          <cell r="Y20">
            <v>73402.832250000007</v>
          </cell>
          <cell r="Z20">
            <v>123912.35</v>
          </cell>
          <cell r="AA20">
            <v>15785.029500000001</v>
          </cell>
          <cell r="AB20">
            <v>35134.4205</v>
          </cell>
          <cell r="AC20">
            <v>54178.294800000003</v>
          </cell>
          <cell r="AD20">
            <v>78721.469700000001</v>
          </cell>
          <cell r="AE20">
            <v>133001.60339999999</v>
          </cell>
          <cell r="AF20">
            <v>14102.6628</v>
          </cell>
          <cell r="AG20">
            <v>32583.047999999999</v>
          </cell>
          <cell r="AH20">
            <v>51473.22</v>
          </cell>
          <cell r="AI20">
            <v>75160.895999999993</v>
          </cell>
          <cell r="AJ20">
            <v>126933.96</v>
          </cell>
          <cell r="AK20">
            <v>14106.736000000001</v>
          </cell>
          <cell r="AL20">
            <v>32243.968000000001</v>
          </cell>
          <cell r="AM20">
            <v>50885.012000000002</v>
          </cell>
          <cell r="AN20">
            <v>75874.087199999994</v>
          </cell>
          <cell r="AO20">
            <v>127968.24800000001</v>
          </cell>
          <cell r="AP20">
            <v>14764.4365</v>
          </cell>
          <cell r="AQ20">
            <v>32990.878799999999</v>
          </cell>
          <cell r="AR20">
            <v>52541.029199999997</v>
          </cell>
          <cell r="AS20">
            <v>78404.248999999996</v>
          </cell>
          <cell r="AT20">
            <v>132676.28109999999</v>
          </cell>
          <cell r="AU20">
            <v>14850.0429</v>
          </cell>
          <cell r="AV20">
            <v>33639.893100000001</v>
          </cell>
          <cell r="AW20">
            <v>53338.929600000003</v>
          </cell>
          <cell r="AX20">
            <v>79705.332299999995</v>
          </cell>
          <cell r="AY20">
            <v>136377.94500000001</v>
          </cell>
          <cell r="AZ20">
            <v>15113.235000000001</v>
          </cell>
          <cell r="BA20">
            <v>34256.665999999997</v>
          </cell>
          <cell r="BB20">
            <v>54911.4205</v>
          </cell>
          <cell r="BC20">
            <v>81006.939599999998</v>
          </cell>
          <cell r="BD20">
            <v>140049.31099999999</v>
          </cell>
          <cell r="BE20">
            <v>15126.375</v>
          </cell>
          <cell r="BF20">
            <v>34286.449999999997</v>
          </cell>
          <cell r="BG20">
            <v>55463.375</v>
          </cell>
          <cell r="BH20">
            <v>82892.535000000003</v>
          </cell>
          <cell r="BI20">
            <v>145717.41250000001</v>
          </cell>
          <cell r="BJ20">
            <v>16120.350399999999</v>
          </cell>
          <cell r="BK20">
            <v>37046.767999999996</v>
          </cell>
          <cell r="BL20">
            <v>58473.817600000002</v>
          </cell>
          <cell r="BM20">
            <v>86709.462400000004</v>
          </cell>
          <cell r="BN20">
            <v>148187.07199999999</v>
          </cell>
          <cell r="BO20">
            <v>17128.995999999999</v>
          </cell>
          <cell r="BP20">
            <v>38288.343999999997</v>
          </cell>
          <cell r="BQ20">
            <v>60455.28</v>
          </cell>
          <cell r="BR20">
            <v>89675.331999999995</v>
          </cell>
          <cell r="BS20">
            <v>154513.61979999999</v>
          </cell>
          <cell r="BT20">
            <v>18403.639800000001</v>
          </cell>
          <cell r="BU20">
            <v>40447.56</v>
          </cell>
          <cell r="BV20">
            <v>62713.941780000001</v>
          </cell>
          <cell r="BW20">
            <v>93737.220300000001</v>
          </cell>
          <cell r="BX20">
            <v>161284.64550000001</v>
          </cell>
          <cell r="BY20">
            <v>18235.745999999999</v>
          </cell>
          <cell r="BZ20">
            <v>40726.499400000001</v>
          </cell>
          <cell r="CA20">
            <v>65851.304999999993</v>
          </cell>
          <cell r="CB20">
            <v>96041.595600000001</v>
          </cell>
          <cell r="CC20">
            <v>162095.51999999999</v>
          </cell>
          <cell r="CD20">
            <v>20303.914499999999</v>
          </cell>
          <cell r="CE20">
            <v>44446.38</v>
          </cell>
          <cell r="CF20">
            <v>69700.005000000005</v>
          </cell>
          <cell r="CG20">
            <v>101378.1522</v>
          </cell>
          <cell r="CH20">
            <v>178947.18674999999</v>
          </cell>
        </row>
        <row r="21">
          <cell r="B21">
            <v>9000</v>
          </cell>
          <cell r="C21">
            <v>20953</v>
          </cell>
          <cell r="D21">
            <v>34222</v>
          </cell>
          <cell r="E21">
            <v>52625</v>
          </cell>
          <cell r="F21">
            <v>93066</v>
          </cell>
          <cell r="G21">
            <v>10125</v>
          </cell>
          <cell r="H21">
            <v>23000</v>
          </cell>
          <cell r="I21">
            <v>37000.5</v>
          </cell>
          <cell r="J21">
            <v>58010</v>
          </cell>
          <cell r="K21">
            <v>100745</v>
          </cell>
          <cell r="L21">
            <v>11214</v>
          </cell>
          <cell r="M21">
            <v>25000</v>
          </cell>
          <cell r="N21">
            <v>41000</v>
          </cell>
          <cell r="O21">
            <v>65460</v>
          </cell>
          <cell r="P21">
            <v>116221</v>
          </cell>
          <cell r="Q21">
            <v>11303</v>
          </cell>
          <cell r="R21">
            <v>25000</v>
          </cell>
          <cell r="S21">
            <v>41303</v>
          </cell>
          <cell r="T21">
            <v>65893</v>
          </cell>
          <cell r="U21">
            <v>118230</v>
          </cell>
          <cell r="V21">
            <v>14219.45</v>
          </cell>
          <cell r="W21">
            <v>32095.33</v>
          </cell>
          <cell r="X21">
            <v>52408.83</v>
          </cell>
          <cell r="Y21">
            <v>80847.73</v>
          </cell>
          <cell r="Z21">
            <v>137116.125</v>
          </cell>
          <cell r="AA21">
            <v>16294.224</v>
          </cell>
          <cell r="AB21">
            <v>36152.809500000003</v>
          </cell>
          <cell r="AC21">
            <v>58822.148639999999</v>
          </cell>
          <cell r="AD21">
            <v>88599.842999999993</v>
          </cell>
          <cell r="AE21">
            <v>152758.35</v>
          </cell>
          <cell r="AF21">
            <v>14992.2</v>
          </cell>
          <cell r="AG21">
            <v>34681.955999999998</v>
          </cell>
          <cell r="AH21">
            <v>56870.411999999997</v>
          </cell>
          <cell r="AI21">
            <v>87254.604000000007</v>
          </cell>
          <cell r="AJ21">
            <v>149922</v>
          </cell>
          <cell r="AK21">
            <v>15114.36</v>
          </cell>
          <cell r="AL21">
            <v>34863.790399999998</v>
          </cell>
          <cell r="AM21">
            <v>56426.944000000003</v>
          </cell>
          <cell r="AN21">
            <v>86655.664000000004</v>
          </cell>
          <cell r="AO21">
            <v>149934.45120000001</v>
          </cell>
          <cell r="AP21">
            <v>15416.108179999999</v>
          </cell>
          <cell r="AQ21">
            <v>35129.176500000001</v>
          </cell>
          <cell r="AR21">
            <v>58039.508999999998</v>
          </cell>
          <cell r="AS21">
            <v>89604.856</v>
          </cell>
          <cell r="AT21">
            <v>154772.024</v>
          </cell>
          <cell r="AU21">
            <v>15759.2292</v>
          </cell>
          <cell r="AV21">
            <v>36367.451999999997</v>
          </cell>
          <cell r="AW21">
            <v>60107.316500000001</v>
          </cell>
          <cell r="AX21">
            <v>91423.733500000002</v>
          </cell>
          <cell r="AY21">
            <v>156582.08499999999</v>
          </cell>
          <cell r="AZ21">
            <v>16120.784</v>
          </cell>
          <cell r="BA21">
            <v>37279.313000000002</v>
          </cell>
          <cell r="BB21">
            <v>60855.959600000002</v>
          </cell>
          <cell r="BC21">
            <v>95314.135399999999</v>
          </cell>
          <cell r="BD21">
            <v>165238.03599999999</v>
          </cell>
          <cell r="BE21">
            <v>16639.012500000001</v>
          </cell>
          <cell r="BF21">
            <v>38320.15</v>
          </cell>
          <cell r="BG21">
            <v>63228.247499999998</v>
          </cell>
          <cell r="BH21">
            <v>97817.225000000006</v>
          </cell>
          <cell r="BI21">
            <v>171432.25</v>
          </cell>
          <cell r="BJ21">
            <v>18022.752</v>
          </cell>
          <cell r="BK21">
            <v>40050.559999999998</v>
          </cell>
          <cell r="BL21">
            <v>65082.16</v>
          </cell>
          <cell r="BM21">
            <v>100126.39999999999</v>
          </cell>
          <cell r="BN21">
            <v>176222.46400000001</v>
          </cell>
          <cell r="BO21">
            <v>18136.583999999999</v>
          </cell>
          <cell r="BP21">
            <v>40706.555200000003</v>
          </cell>
          <cell r="BQ21">
            <v>66903.843200000003</v>
          </cell>
          <cell r="BR21">
            <v>102773.976</v>
          </cell>
          <cell r="BS21">
            <v>181365.84</v>
          </cell>
          <cell r="BT21">
            <v>19414.828799999999</v>
          </cell>
          <cell r="BU21">
            <v>43481.127</v>
          </cell>
          <cell r="BV21">
            <v>70682.111099999995</v>
          </cell>
          <cell r="BW21">
            <v>106174.845</v>
          </cell>
          <cell r="BX21">
            <v>186078.99978000001</v>
          </cell>
          <cell r="BY21">
            <v>19755.391500000002</v>
          </cell>
          <cell r="BZ21">
            <v>44778.8874</v>
          </cell>
          <cell r="CA21">
            <v>71929.887000000002</v>
          </cell>
          <cell r="CB21">
            <v>109819.7148</v>
          </cell>
          <cell r="CC21">
            <v>193501.527</v>
          </cell>
          <cell r="CD21">
            <v>20910.001499999998</v>
          </cell>
          <cell r="CE21">
            <v>47476.815000000002</v>
          </cell>
          <cell r="CF21">
            <v>76599.29535</v>
          </cell>
          <cell r="CG21">
            <v>116166.675</v>
          </cell>
          <cell r="CH21">
            <v>202029</v>
          </cell>
        </row>
        <row r="22">
          <cell r="B22">
            <v>11148</v>
          </cell>
          <cell r="C22">
            <v>27210</v>
          </cell>
          <cell r="D22">
            <v>45000</v>
          </cell>
          <cell r="E22">
            <v>68500</v>
          </cell>
          <cell r="F22">
            <v>114925</v>
          </cell>
          <cell r="G22">
            <v>13836</v>
          </cell>
          <cell r="H22">
            <v>32229</v>
          </cell>
          <cell r="I22">
            <v>51945</v>
          </cell>
          <cell r="J22">
            <v>79400</v>
          </cell>
          <cell r="K22">
            <v>133040</v>
          </cell>
          <cell r="L22">
            <v>14190</v>
          </cell>
          <cell r="M22">
            <v>32660</v>
          </cell>
          <cell r="N22">
            <v>52872</v>
          </cell>
          <cell r="O22">
            <v>80808</v>
          </cell>
          <cell r="P22">
            <v>133200</v>
          </cell>
          <cell r="Q22">
            <v>14400</v>
          </cell>
          <cell r="R22">
            <v>34000</v>
          </cell>
          <cell r="S22">
            <v>56152</v>
          </cell>
          <cell r="T22">
            <v>84037</v>
          </cell>
          <cell r="U22">
            <v>143677</v>
          </cell>
          <cell r="V22">
            <v>20415.067500000001</v>
          </cell>
          <cell r="W22">
            <v>43948.257250000002</v>
          </cell>
          <cell r="X22">
            <v>66628.28</v>
          </cell>
          <cell r="Y22">
            <v>99129.88</v>
          </cell>
          <cell r="Z22">
            <v>171405.31299999999</v>
          </cell>
          <cell r="AA22">
            <v>21182.4912</v>
          </cell>
          <cell r="AB22">
            <v>46438.538399999998</v>
          </cell>
          <cell r="AC22">
            <v>72611.135699999999</v>
          </cell>
          <cell r="AD22">
            <v>106930.845</v>
          </cell>
          <cell r="AE22">
            <v>186670.70370000001</v>
          </cell>
          <cell r="AF22">
            <v>20989.08</v>
          </cell>
          <cell r="AG22">
            <v>45836.152800000003</v>
          </cell>
          <cell r="AH22">
            <v>71462.820000000007</v>
          </cell>
          <cell r="AI22">
            <v>106944.36</v>
          </cell>
          <cell r="AJ22">
            <v>186902.76</v>
          </cell>
          <cell r="AK22">
            <v>20253.242399999999</v>
          </cell>
          <cell r="AL22">
            <v>45846.892</v>
          </cell>
          <cell r="AM22">
            <v>73153.502399999998</v>
          </cell>
          <cell r="AN22">
            <v>108823.39200000001</v>
          </cell>
          <cell r="AO22">
            <v>188224.16320000001</v>
          </cell>
          <cell r="AP22">
            <v>20466.563699999999</v>
          </cell>
          <cell r="AQ22">
            <v>47144.373099999997</v>
          </cell>
          <cell r="AR22">
            <v>74534.948399999994</v>
          </cell>
          <cell r="AS22">
            <v>109969.59600000001</v>
          </cell>
          <cell r="AT22">
            <v>193750.13636</v>
          </cell>
          <cell r="AU22">
            <v>20406.181400000001</v>
          </cell>
          <cell r="AV22">
            <v>47075.646200000003</v>
          </cell>
          <cell r="AW22">
            <v>74755.317999999999</v>
          </cell>
          <cell r="AX22">
            <v>112132.977</v>
          </cell>
          <cell r="AY22">
            <v>197192.40640000001</v>
          </cell>
          <cell r="AZ22">
            <v>21158.528999999999</v>
          </cell>
          <cell r="BA22">
            <v>48362.351999999999</v>
          </cell>
          <cell r="BB22">
            <v>75566.175000000003</v>
          </cell>
          <cell r="BC22">
            <v>115162.8507</v>
          </cell>
          <cell r="BD22">
            <v>203827.16269999999</v>
          </cell>
          <cell r="BE22">
            <v>21681.137500000001</v>
          </cell>
          <cell r="BF22">
            <v>50017.88</v>
          </cell>
          <cell r="BG22">
            <v>78657.149999999994</v>
          </cell>
          <cell r="BH22">
            <v>116977.3</v>
          </cell>
          <cell r="BI22">
            <v>206727.125</v>
          </cell>
          <cell r="BJ22">
            <v>23029.072</v>
          </cell>
          <cell r="BK22">
            <v>50063.199999999997</v>
          </cell>
          <cell r="BL22">
            <v>80101.119999999995</v>
          </cell>
          <cell r="BM22">
            <v>120151.67999999999</v>
          </cell>
          <cell r="BN22">
            <v>209264.17600000001</v>
          </cell>
          <cell r="BO22">
            <v>23577.5592</v>
          </cell>
          <cell r="BP22">
            <v>52394.576000000001</v>
          </cell>
          <cell r="BQ22">
            <v>82622.216</v>
          </cell>
          <cell r="BR22">
            <v>125746.98239999999</v>
          </cell>
          <cell r="BS22">
            <v>221669.36</v>
          </cell>
          <cell r="BT22">
            <v>25279.724999999999</v>
          </cell>
          <cell r="BU22">
            <v>55615.394999999997</v>
          </cell>
          <cell r="BV22">
            <v>86557.778399999996</v>
          </cell>
          <cell r="BW22">
            <v>129634.4298</v>
          </cell>
          <cell r="BX22">
            <v>223472.769</v>
          </cell>
          <cell r="BY22">
            <v>26239.212299999999</v>
          </cell>
          <cell r="BZ22">
            <v>56834.741699999999</v>
          </cell>
          <cell r="CA22">
            <v>90064.323300000004</v>
          </cell>
          <cell r="CB22">
            <v>133728.804</v>
          </cell>
          <cell r="CC22">
            <v>235190.46854999999</v>
          </cell>
          <cell r="CD22">
            <v>27576.958500000001</v>
          </cell>
          <cell r="CE22">
            <v>60406.671000000002</v>
          </cell>
          <cell r="CF22">
            <v>93741.456000000006</v>
          </cell>
          <cell r="CG22">
            <v>139905.08249999999</v>
          </cell>
          <cell r="CH22">
            <v>245465.23499999999</v>
          </cell>
        </row>
        <row r="23">
          <cell r="B23">
            <v>7646</v>
          </cell>
          <cell r="C23">
            <v>18535</v>
          </cell>
          <cell r="D23">
            <v>30564</v>
          </cell>
          <cell r="E23">
            <v>46125</v>
          </cell>
          <cell r="F23">
            <v>78778</v>
          </cell>
          <cell r="G23">
            <v>8814</v>
          </cell>
          <cell r="H23">
            <v>20065</v>
          </cell>
          <cell r="I23">
            <v>32926</v>
          </cell>
          <cell r="J23">
            <v>50800</v>
          </cell>
          <cell r="K23">
            <v>86199</v>
          </cell>
          <cell r="L23">
            <v>9587</v>
          </cell>
          <cell r="M23">
            <v>21052</v>
          </cell>
          <cell r="N23">
            <v>34244</v>
          </cell>
          <cell r="O23">
            <v>54200</v>
          </cell>
          <cell r="P23">
            <v>91559</v>
          </cell>
          <cell r="Q23">
            <v>9924</v>
          </cell>
          <cell r="R23">
            <v>21800</v>
          </cell>
          <cell r="S23">
            <v>36000</v>
          </cell>
          <cell r="T23">
            <v>55352</v>
          </cell>
          <cell r="U23">
            <v>95266</v>
          </cell>
          <cell r="V23">
            <v>13203.775</v>
          </cell>
          <cell r="W23">
            <v>27829.494999999999</v>
          </cell>
          <cell r="X23">
            <v>43674.025000000001</v>
          </cell>
          <cell r="Y23">
            <v>65511.037499999999</v>
          </cell>
          <cell r="Z23">
            <v>104005.12</v>
          </cell>
          <cell r="AA23">
            <v>14359.284900000001</v>
          </cell>
          <cell r="AB23">
            <v>31570.059000000001</v>
          </cell>
          <cell r="AC23">
            <v>49290.027600000001</v>
          </cell>
          <cell r="AD23">
            <v>70574.357699999993</v>
          </cell>
          <cell r="AE23">
            <v>112022.79</v>
          </cell>
          <cell r="AF23">
            <v>12993.24</v>
          </cell>
          <cell r="AG23">
            <v>30684.036</v>
          </cell>
          <cell r="AH23">
            <v>48074.987999999998</v>
          </cell>
          <cell r="AI23">
            <v>69963.600000000006</v>
          </cell>
          <cell r="AJ23">
            <v>115939.68</v>
          </cell>
          <cell r="AK23">
            <v>14106.736000000001</v>
          </cell>
          <cell r="AL23">
            <v>31337.106400000001</v>
          </cell>
          <cell r="AM23">
            <v>49373.576000000001</v>
          </cell>
          <cell r="AN23">
            <v>71541.304000000004</v>
          </cell>
          <cell r="AO23">
            <v>111846.264</v>
          </cell>
          <cell r="AP23">
            <v>13440.7284</v>
          </cell>
          <cell r="AQ23">
            <v>30547.11</v>
          </cell>
          <cell r="AR23">
            <v>48875.375999999997</v>
          </cell>
          <cell r="AS23">
            <v>75349.538</v>
          </cell>
          <cell r="AT23">
            <v>124021.2666</v>
          </cell>
          <cell r="AU23">
            <v>14850.0429</v>
          </cell>
          <cell r="AV23">
            <v>33639.893100000001</v>
          </cell>
          <cell r="AW23">
            <v>51621.577700000002</v>
          </cell>
          <cell r="AX23">
            <v>77785.938999999998</v>
          </cell>
          <cell r="AY23">
            <v>123245.254</v>
          </cell>
          <cell r="AZ23">
            <v>14508.705599999999</v>
          </cell>
          <cell r="BA23">
            <v>33249.116999999998</v>
          </cell>
          <cell r="BB23">
            <v>51183.489200000004</v>
          </cell>
          <cell r="BC23">
            <v>76886.064190000005</v>
          </cell>
          <cell r="BD23">
            <v>125943.625</v>
          </cell>
          <cell r="BE23">
            <v>14521.32</v>
          </cell>
          <cell r="BF23">
            <v>34286.449999999997</v>
          </cell>
          <cell r="BG23">
            <v>52891.891250000001</v>
          </cell>
          <cell r="BH23">
            <v>77648.725000000006</v>
          </cell>
          <cell r="BI23">
            <v>127565.7625</v>
          </cell>
          <cell r="BJ23">
            <v>15018.96</v>
          </cell>
          <cell r="BK23">
            <v>35044.239999999998</v>
          </cell>
          <cell r="BL23">
            <v>53968.1296</v>
          </cell>
          <cell r="BM23">
            <v>79099.856</v>
          </cell>
          <cell r="BN23">
            <v>128562.29760000001</v>
          </cell>
          <cell r="BO23">
            <v>15385.868759999999</v>
          </cell>
          <cell r="BP23">
            <v>35779.44988</v>
          </cell>
          <cell r="BQ23">
            <v>56223.410400000001</v>
          </cell>
          <cell r="BR23">
            <v>82622.216</v>
          </cell>
          <cell r="BS23">
            <v>137334.2444</v>
          </cell>
          <cell r="BT23">
            <v>14733.023730000001</v>
          </cell>
          <cell r="BU23">
            <v>34987.1394</v>
          </cell>
          <cell r="BV23">
            <v>55615.394999999997</v>
          </cell>
          <cell r="BW23">
            <v>83827.568100000004</v>
          </cell>
          <cell r="BX23">
            <v>139533.97010999999</v>
          </cell>
          <cell r="BY23">
            <v>16614.790799999999</v>
          </cell>
          <cell r="BZ23">
            <v>36866.599829999999</v>
          </cell>
          <cell r="CA23">
            <v>59468.793899999997</v>
          </cell>
          <cell r="CB23">
            <v>88605.463619999995</v>
          </cell>
          <cell r="CC23">
            <v>141833.57999999999</v>
          </cell>
          <cell r="CD23">
            <v>18485.6535</v>
          </cell>
          <cell r="CE23">
            <v>40405.800000000003</v>
          </cell>
          <cell r="CF23">
            <v>61618.845000000001</v>
          </cell>
          <cell r="CG23">
            <v>91418.122499999998</v>
          </cell>
          <cell r="CH23">
            <v>149753.99625</v>
          </cell>
        </row>
        <row r="24">
          <cell r="B24">
            <v>10442</v>
          </cell>
          <cell r="C24">
            <v>24018</v>
          </cell>
          <cell r="D24">
            <v>39002</v>
          </cell>
          <cell r="E24">
            <v>58577</v>
          </cell>
          <cell r="F24">
            <v>96671</v>
          </cell>
          <cell r="G24">
            <v>11660</v>
          </cell>
          <cell r="H24">
            <v>26080</v>
          </cell>
          <cell r="I24">
            <v>40895</v>
          </cell>
          <cell r="J24">
            <v>63000</v>
          </cell>
          <cell r="K24">
            <v>105606</v>
          </cell>
          <cell r="L24">
            <v>12500</v>
          </cell>
          <cell r="M24">
            <v>28300</v>
          </cell>
          <cell r="N24">
            <v>45822</v>
          </cell>
          <cell r="O24">
            <v>67850</v>
          </cell>
          <cell r="P24">
            <v>111669</v>
          </cell>
          <cell r="Q24">
            <v>12950</v>
          </cell>
          <cell r="R24">
            <v>29000</v>
          </cell>
          <cell r="S24">
            <v>46000</v>
          </cell>
          <cell r="T24">
            <v>69201</v>
          </cell>
          <cell r="U24">
            <v>119900</v>
          </cell>
          <cell r="V24">
            <v>19500.96</v>
          </cell>
          <cell r="W24">
            <v>40017.595000000001</v>
          </cell>
          <cell r="X24">
            <v>58604.447500000002</v>
          </cell>
          <cell r="Y24">
            <v>82239.204750000004</v>
          </cell>
          <cell r="Z24">
            <v>140163.15</v>
          </cell>
          <cell r="AA24">
            <v>20367.78</v>
          </cell>
          <cell r="AB24">
            <v>43383.371400000004</v>
          </cell>
          <cell r="AC24">
            <v>65075.057099999998</v>
          </cell>
          <cell r="AD24">
            <v>91145.815499999997</v>
          </cell>
          <cell r="AE24">
            <v>145731.46590000001</v>
          </cell>
          <cell r="AF24">
            <v>18990.12</v>
          </cell>
          <cell r="AG24">
            <v>40978.68</v>
          </cell>
          <cell r="AH24">
            <v>63476.974800000004</v>
          </cell>
          <cell r="AI24">
            <v>88453.98</v>
          </cell>
          <cell r="AJ24">
            <v>140736.7788</v>
          </cell>
          <cell r="AK24">
            <v>17633.419999999998</v>
          </cell>
          <cell r="AL24">
            <v>40002.6728</v>
          </cell>
          <cell r="AM24">
            <v>60961.252</v>
          </cell>
          <cell r="AN24">
            <v>85648.04</v>
          </cell>
          <cell r="AO24">
            <v>141067.35999999999</v>
          </cell>
          <cell r="AP24">
            <v>18531.913400000001</v>
          </cell>
          <cell r="AQ24">
            <v>39354.860050000003</v>
          </cell>
          <cell r="AR24">
            <v>63130.694000000003</v>
          </cell>
          <cell r="AS24">
            <v>89604.856</v>
          </cell>
          <cell r="AT24">
            <v>141229.4719</v>
          </cell>
          <cell r="AU24">
            <v>19092.9123</v>
          </cell>
          <cell r="AV24">
            <v>40004.197200000002</v>
          </cell>
          <cell r="AW24">
            <v>65360.392899999999</v>
          </cell>
          <cell r="AX24">
            <v>91524.754199999996</v>
          </cell>
          <cell r="AY24">
            <v>146378.99429999999</v>
          </cell>
          <cell r="AZ24">
            <v>18941.921200000001</v>
          </cell>
          <cell r="BA24">
            <v>40301.96</v>
          </cell>
          <cell r="BB24">
            <v>68110.312399999995</v>
          </cell>
          <cell r="BC24">
            <v>95213.380499999999</v>
          </cell>
          <cell r="BD24">
            <v>151132.35</v>
          </cell>
          <cell r="BE24">
            <v>19563.445</v>
          </cell>
          <cell r="BF24">
            <v>42051.322500000002</v>
          </cell>
          <cell r="BG24">
            <v>68683.826749999993</v>
          </cell>
          <cell r="BH24">
            <v>97534.865999999995</v>
          </cell>
          <cell r="BI24">
            <v>153885.655</v>
          </cell>
          <cell r="BJ24">
            <v>19324.395199999999</v>
          </cell>
          <cell r="BK24">
            <v>44055.616000000002</v>
          </cell>
          <cell r="BL24">
            <v>71289.996799999994</v>
          </cell>
          <cell r="BM24">
            <v>99826.020799999998</v>
          </cell>
          <cell r="BN24">
            <v>165208.56</v>
          </cell>
          <cell r="BO24">
            <v>22066.177199999998</v>
          </cell>
          <cell r="BP24">
            <v>46349.048000000003</v>
          </cell>
          <cell r="BQ24">
            <v>73705.0622</v>
          </cell>
          <cell r="BR24">
            <v>102773.976</v>
          </cell>
          <cell r="BS24">
            <v>168267.196</v>
          </cell>
          <cell r="BT24">
            <v>22751.752499999999</v>
          </cell>
          <cell r="BU24">
            <v>50074.079279999998</v>
          </cell>
          <cell r="BV24">
            <v>73816.797000000006</v>
          </cell>
          <cell r="BW24">
            <v>106174.845</v>
          </cell>
          <cell r="BX24">
            <v>176553.59940000001</v>
          </cell>
          <cell r="BY24">
            <v>24516.947400000001</v>
          </cell>
          <cell r="BZ24">
            <v>51870.566400000003</v>
          </cell>
          <cell r="CA24">
            <v>79426.804799999998</v>
          </cell>
          <cell r="CB24">
            <v>113162.93489999999</v>
          </cell>
          <cell r="CC24">
            <v>182357.46</v>
          </cell>
          <cell r="CD24">
            <v>25253.625</v>
          </cell>
          <cell r="CE24">
            <v>55254.931499999999</v>
          </cell>
          <cell r="CF24">
            <v>82831.89</v>
          </cell>
          <cell r="CG24">
            <v>119298.12450000001</v>
          </cell>
          <cell r="CH24">
            <v>187179.86850000001</v>
          </cell>
        </row>
        <row r="25">
          <cell r="B25">
            <v>104.36781609195403</v>
          </cell>
          <cell r="C25">
            <v>100.075</v>
          </cell>
          <cell r="D25">
            <v>98.824304464602449</v>
          </cell>
          <cell r="E25">
            <v>97.62833333333333</v>
          </cell>
          <cell r="F25">
            <v>96.047650746654213</v>
          </cell>
          <cell r="G25">
            <v>102.28070175438597</v>
          </cell>
          <cell r="H25">
            <v>100.26912725874664</v>
          </cell>
          <cell r="I25">
            <v>95.104651162790702</v>
          </cell>
          <cell r="J25">
            <v>96.554683668464932</v>
          </cell>
          <cell r="K25">
            <v>95.657608695652172</v>
          </cell>
          <cell r="L25">
            <v>103.54539430086149</v>
          </cell>
          <cell r="M25">
            <v>100.20536789179238</v>
          </cell>
          <cell r="N25">
            <v>98.360022324303443</v>
          </cell>
          <cell r="O25">
            <v>94.488079322638143</v>
          </cell>
          <cell r="P25">
            <v>92.162753270333837</v>
          </cell>
          <cell r="Q25">
            <v>106.4266929651545</v>
          </cell>
          <cell r="R25">
            <v>101.3277428371768</v>
          </cell>
          <cell r="S25">
            <v>96.033402922755741</v>
          </cell>
          <cell r="T25">
            <v>93.35590750883631</v>
          </cell>
          <cell r="U25">
            <v>94.788603231824936</v>
          </cell>
          <cell r="V25">
            <v>115.66265060240961</v>
          </cell>
          <cell r="W25">
            <v>107.06521739130437</v>
          </cell>
          <cell r="X25">
            <v>100.17361111111111</v>
          </cell>
          <cell r="Y25">
            <v>95.709219858156033</v>
          </cell>
          <cell r="Z25">
            <v>96.490001398405795</v>
          </cell>
          <cell r="AA25">
            <v>111.1111111111111</v>
          </cell>
          <cell r="AB25">
            <v>106.50000000000001</v>
          </cell>
          <cell r="AC25">
            <v>102.89855072463767</v>
          </cell>
          <cell r="AD25">
            <v>97.707423580786013</v>
          </cell>
          <cell r="AE25">
            <v>92.197667676051807</v>
          </cell>
          <cell r="AF25">
            <v>111.76470588235294</v>
          </cell>
          <cell r="AG25">
            <v>105.39845758354755</v>
          </cell>
          <cell r="AH25">
            <v>104.11475409836066</v>
          </cell>
          <cell r="AI25">
            <v>97.359735973597353</v>
          </cell>
          <cell r="AJ25">
            <v>90.874475637302353</v>
          </cell>
          <cell r="AK25">
            <v>105.42168674698793</v>
          </cell>
          <cell r="AL25">
            <v>105.22130930294196</v>
          </cell>
          <cell r="AM25">
            <v>100.83333333333333</v>
          </cell>
          <cell r="AN25">
            <v>94.444444444444429</v>
          </cell>
          <cell r="AO25">
            <v>91.503267973856197</v>
          </cell>
          <cell r="AP25">
            <v>111.65644171779141</v>
          </cell>
          <cell r="AQ25">
            <v>102.24867724867725</v>
          </cell>
          <cell r="AR25">
            <v>103.33333333333334</v>
          </cell>
          <cell r="AS25">
            <v>96.809680968096814</v>
          </cell>
          <cell r="AT25">
            <v>88.910256410256409</v>
          </cell>
          <cell r="AU25">
            <v>112.5</v>
          </cell>
          <cell r="AV25">
            <v>101.79948586118253</v>
          </cell>
          <cell r="AW25">
            <v>104.35483870967741</v>
          </cell>
          <cell r="AX25">
            <v>96.898395721925127</v>
          </cell>
          <cell r="AY25">
            <v>90.409933237661448</v>
          </cell>
          <cell r="AZ25">
            <v>110.58823529411765</v>
          </cell>
          <cell r="BA25">
            <v>100.25062656641603</v>
          </cell>
          <cell r="BB25">
            <v>106.45669291338582</v>
          </cell>
          <cell r="BC25">
            <v>98.4375</v>
          </cell>
          <cell r="BD25">
            <v>89.820359281437135</v>
          </cell>
          <cell r="BE25">
            <v>108.37988826815644</v>
          </cell>
          <cell r="BF25">
            <v>102.96296296296296</v>
          </cell>
          <cell r="BG25">
            <v>104.62365591397848</v>
          </cell>
          <cell r="BH25">
            <v>97.696969696969688</v>
          </cell>
          <cell r="BI25">
            <v>89.239766081871352</v>
          </cell>
          <cell r="BJ25">
            <v>102.11640211640211</v>
          </cell>
          <cell r="BK25">
            <v>103.77358490566037</v>
          </cell>
          <cell r="BL25">
            <v>104.70588235294116</v>
          </cell>
          <cell r="BM25">
            <v>97.745098039215677</v>
          </cell>
          <cell r="BN25">
            <v>92.178770949720672</v>
          </cell>
          <cell r="BO25">
            <v>110.60606060606059</v>
          </cell>
          <cell r="BP25">
            <v>104.54545454545455</v>
          </cell>
          <cell r="BQ25">
            <v>104.35092724679029</v>
          </cell>
          <cell r="BR25">
            <v>96.958174904942965</v>
          </cell>
          <cell r="BS25">
            <v>90.270270270270274</v>
          </cell>
          <cell r="BT25">
            <v>110.83743842364532</v>
          </cell>
          <cell r="BU25">
            <v>107.65217391304347</v>
          </cell>
          <cell r="BV25">
            <v>100</v>
          </cell>
          <cell r="BW25">
            <v>95.978062157221217</v>
          </cell>
          <cell r="BX25">
            <v>91.413612565445035</v>
          </cell>
          <cell r="BY25">
            <v>114.15094339622642</v>
          </cell>
          <cell r="BZ25">
            <v>107.11297071129708</v>
          </cell>
          <cell r="CA25">
            <v>104.08921933085502</v>
          </cell>
          <cell r="CB25">
            <v>98.849557522123888</v>
          </cell>
          <cell r="CC25">
            <v>90</v>
          </cell>
          <cell r="CD25">
            <v>108.69565217391303</v>
          </cell>
          <cell r="CE25">
            <v>108.10276679841897</v>
          </cell>
          <cell r="CF25">
            <v>102.49999999999999</v>
          </cell>
          <cell r="CG25">
            <v>98.745819397993316</v>
          </cell>
          <cell r="CH25">
            <v>88.660287081339717</v>
          </cell>
        </row>
        <row r="26">
          <cell r="B26">
            <v>14128</v>
          </cell>
          <cell r="C26">
            <v>32592</v>
          </cell>
          <cell r="D26">
            <v>52081</v>
          </cell>
          <cell r="E26">
            <v>73440</v>
          </cell>
          <cell r="F26">
            <v>115850</v>
          </cell>
          <cell r="G26">
            <v>15000</v>
          </cell>
          <cell r="H26">
            <v>34004</v>
          </cell>
          <cell r="I26">
            <v>52112</v>
          </cell>
          <cell r="J26">
            <v>77040</v>
          </cell>
          <cell r="K26">
            <v>120807</v>
          </cell>
          <cell r="L26">
            <v>15726</v>
          </cell>
          <cell r="M26">
            <v>35334</v>
          </cell>
          <cell r="N26">
            <v>54543</v>
          </cell>
          <cell r="O26">
            <v>79597</v>
          </cell>
          <cell r="P26">
            <v>127730</v>
          </cell>
          <cell r="Q26">
            <v>15003</v>
          </cell>
          <cell r="R26">
            <v>34300</v>
          </cell>
          <cell r="S26">
            <v>54706</v>
          </cell>
          <cell r="T26">
            <v>82216</v>
          </cell>
          <cell r="U26">
            <v>128909</v>
          </cell>
          <cell r="V26">
            <v>22547.985000000001</v>
          </cell>
          <cell r="W26">
            <v>45197.537499999999</v>
          </cell>
          <cell r="X26">
            <v>69065.899999999994</v>
          </cell>
          <cell r="Y26">
            <v>95727.368749999994</v>
          </cell>
          <cell r="Z26">
            <v>153062.2225</v>
          </cell>
          <cell r="AA26">
            <v>25667.476355999999</v>
          </cell>
          <cell r="AB26">
            <v>50002.899899999997</v>
          </cell>
          <cell r="AC26">
            <v>78008.597399999999</v>
          </cell>
          <cell r="AD26">
            <v>105708.7782</v>
          </cell>
          <cell r="AE26">
            <v>166404.76259999999</v>
          </cell>
          <cell r="AF26">
            <v>25786.583999999999</v>
          </cell>
          <cell r="AG26">
            <v>54571.608</v>
          </cell>
          <cell r="AH26">
            <v>80558.088000000003</v>
          </cell>
          <cell r="AI26">
            <v>107943.84</v>
          </cell>
          <cell r="AJ26">
            <v>171510.76800000001</v>
          </cell>
          <cell r="AK26">
            <v>21966.2032</v>
          </cell>
          <cell r="AL26">
            <v>51993.398399999998</v>
          </cell>
          <cell r="AM26">
            <v>77788.572799999994</v>
          </cell>
          <cell r="AN26">
            <v>111644.7392</v>
          </cell>
          <cell r="AO26">
            <v>175024.28880000001</v>
          </cell>
          <cell r="AP26">
            <v>23012.156200000001</v>
          </cell>
          <cell r="AQ26">
            <v>52948.324000000001</v>
          </cell>
          <cell r="AR26">
            <v>76978.717199999999</v>
          </cell>
          <cell r="AS26">
            <v>108136.7694</v>
          </cell>
          <cell r="AT26">
            <v>159354.09049999999</v>
          </cell>
          <cell r="AU26">
            <v>23719.660360000002</v>
          </cell>
          <cell r="AV26">
            <v>54551.178</v>
          </cell>
          <cell r="AW26">
            <v>84655.346600000004</v>
          </cell>
          <cell r="AX26">
            <v>117790.13619999999</v>
          </cell>
          <cell r="AY26">
            <v>185069.92240000001</v>
          </cell>
          <cell r="AZ26">
            <v>27606.8426</v>
          </cell>
          <cell r="BA26">
            <v>58437.841999999997</v>
          </cell>
          <cell r="BB26">
            <v>85591.287549999994</v>
          </cell>
          <cell r="BC26">
            <v>123777.39465</v>
          </cell>
          <cell r="BD26">
            <v>177671.19065999999</v>
          </cell>
          <cell r="BE26">
            <v>21076.0825</v>
          </cell>
          <cell r="BF26">
            <v>53789.389499999997</v>
          </cell>
          <cell r="BG26">
            <v>82690.850000000006</v>
          </cell>
          <cell r="BH26">
            <v>115666.3475</v>
          </cell>
          <cell r="BI26">
            <v>191499.9075</v>
          </cell>
          <cell r="BJ26">
            <v>25231.852800000001</v>
          </cell>
          <cell r="BK26">
            <v>54368.635199999997</v>
          </cell>
          <cell r="BL26">
            <v>83905.923200000005</v>
          </cell>
          <cell r="BM26">
            <v>119150.416</v>
          </cell>
          <cell r="BN26">
            <v>188037.3792</v>
          </cell>
          <cell r="BO26">
            <v>26197.288</v>
          </cell>
          <cell r="BP26">
            <v>60455.28</v>
          </cell>
          <cell r="BQ26">
            <v>90793.754679999998</v>
          </cell>
          <cell r="BR26">
            <v>123127.2536</v>
          </cell>
          <cell r="BS26">
            <v>193658.4136</v>
          </cell>
          <cell r="BT26">
            <v>25279.724999999999</v>
          </cell>
          <cell r="BU26">
            <v>58648.962</v>
          </cell>
          <cell r="BV26">
            <v>87063.372900000002</v>
          </cell>
          <cell r="BW26">
            <v>125589.6738</v>
          </cell>
          <cell r="BX26">
            <v>192530.38560000001</v>
          </cell>
          <cell r="BY26">
            <v>27657.5481</v>
          </cell>
          <cell r="BZ26">
            <v>59732.199119999997</v>
          </cell>
          <cell r="CA26">
            <v>89456.465100000001</v>
          </cell>
          <cell r="CB26">
            <v>128865.9384</v>
          </cell>
          <cell r="CC26">
            <v>206671.788</v>
          </cell>
          <cell r="CD26">
            <v>28082.030999999999</v>
          </cell>
          <cell r="CE26">
            <v>60608.7</v>
          </cell>
          <cell r="CF26">
            <v>88892.76</v>
          </cell>
          <cell r="CG26">
            <v>134551.31400000001</v>
          </cell>
          <cell r="CH26">
            <v>232333.35</v>
          </cell>
        </row>
        <row r="27">
          <cell r="B27">
            <v>9300</v>
          </cell>
          <cell r="C27">
            <v>19560</v>
          </cell>
          <cell r="D27">
            <v>31000</v>
          </cell>
          <cell r="E27">
            <v>50020</v>
          </cell>
          <cell r="F27">
            <v>91675</v>
          </cell>
          <cell r="G27">
            <v>11000</v>
          </cell>
          <cell r="H27">
            <v>22752</v>
          </cell>
          <cell r="I27">
            <v>36001</v>
          </cell>
          <cell r="J27">
            <v>57000</v>
          </cell>
          <cell r="K27">
            <v>99476</v>
          </cell>
          <cell r="L27">
            <v>11726</v>
          </cell>
          <cell r="M27">
            <v>26000</v>
          </cell>
          <cell r="N27">
            <v>42000</v>
          </cell>
          <cell r="O27">
            <v>67064</v>
          </cell>
          <cell r="P27">
            <v>111342</v>
          </cell>
          <cell r="Q27">
            <v>12000</v>
          </cell>
          <cell r="R27">
            <v>26912</v>
          </cell>
          <cell r="S27">
            <v>42946</v>
          </cell>
          <cell r="T27">
            <v>67450</v>
          </cell>
          <cell r="U27">
            <v>120186</v>
          </cell>
          <cell r="V27">
            <v>17266.474999999999</v>
          </cell>
          <cell r="W27">
            <v>36056.462500000001</v>
          </cell>
          <cell r="X27">
            <v>55862.125</v>
          </cell>
          <cell r="Y27">
            <v>82239.204750000004</v>
          </cell>
          <cell r="Z27">
            <v>140163.15</v>
          </cell>
          <cell r="AA27">
            <v>18331.002</v>
          </cell>
          <cell r="AB27">
            <v>39004.298699999999</v>
          </cell>
          <cell r="AC27">
            <v>61103.34</v>
          </cell>
          <cell r="AD27">
            <v>87581.453999999998</v>
          </cell>
          <cell r="AE27">
            <v>145731.46590000001</v>
          </cell>
          <cell r="AF27">
            <v>16791.263999999999</v>
          </cell>
          <cell r="AG27">
            <v>36980.76</v>
          </cell>
          <cell r="AH27">
            <v>57969.84</v>
          </cell>
          <cell r="AI27">
            <v>84815.872799999997</v>
          </cell>
          <cell r="AJ27">
            <v>140526.88800000001</v>
          </cell>
          <cell r="AK27">
            <v>15315.8848</v>
          </cell>
          <cell r="AL27">
            <v>35035.086479999998</v>
          </cell>
          <cell r="AM27">
            <v>55419.32</v>
          </cell>
          <cell r="AN27">
            <v>82020.593599999993</v>
          </cell>
          <cell r="AO27">
            <v>141067.35999999999</v>
          </cell>
          <cell r="AP27">
            <v>14662.612800000001</v>
          </cell>
          <cell r="AQ27">
            <v>35231.000200000002</v>
          </cell>
          <cell r="AR27">
            <v>54984.798000000003</v>
          </cell>
          <cell r="AS27">
            <v>83291.786600000007</v>
          </cell>
          <cell r="AT27">
            <v>142247.7089</v>
          </cell>
          <cell r="AU27">
            <v>15456.167100000001</v>
          </cell>
          <cell r="AV27">
            <v>35361.285828</v>
          </cell>
          <cell r="AW27">
            <v>56571.591999999997</v>
          </cell>
          <cell r="AX27">
            <v>85867.595000000001</v>
          </cell>
          <cell r="AY27">
            <v>143550.41469999999</v>
          </cell>
          <cell r="AZ27">
            <v>15113.235000000001</v>
          </cell>
          <cell r="BA27">
            <v>35767.989500000003</v>
          </cell>
          <cell r="BB27">
            <v>57027.273399999998</v>
          </cell>
          <cell r="BC27">
            <v>86649.214000000007</v>
          </cell>
          <cell r="BD27">
            <v>148512.72260000001</v>
          </cell>
          <cell r="BE27">
            <v>16235.6425</v>
          </cell>
          <cell r="BF27">
            <v>37815.9375</v>
          </cell>
          <cell r="BG27">
            <v>60102.13</v>
          </cell>
          <cell r="BH27">
            <v>89749.824999999997</v>
          </cell>
          <cell r="BI27">
            <v>152574.70250000001</v>
          </cell>
          <cell r="BJ27">
            <v>18022.752</v>
          </cell>
          <cell r="BK27">
            <v>39349.675199999998</v>
          </cell>
          <cell r="BL27">
            <v>60776.724800000004</v>
          </cell>
          <cell r="BM27">
            <v>92116.288</v>
          </cell>
          <cell r="BN27">
            <v>158199.712</v>
          </cell>
          <cell r="BO27">
            <v>17330.513599999998</v>
          </cell>
          <cell r="BP27">
            <v>40303.519999999997</v>
          </cell>
          <cell r="BQ27">
            <v>63478.044000000002</v>
          </cell>
          <cell r="BR27">
            <v>95720.86</v>
          </cell>
          <cell r="BS27">
            <v>162826.22080000001</v>
          </cell>
          <cell r="BT27">
            <v>20223.78</v>
          </cell>
          <cell r="BU27">
            <v>44087.840400000001</v>
          </cell>
          <cell r="BV27">
            <v>67749.663</v>
          </cell>
          <cell r="BW27">
            <v>101118.9</v>
          </cell>
          <cell r="BX27">
            <v>171902.13</v>
          </cell>
          <cell r="BY27">
            <v>21376.346699999998</v>
          </cell>
          <cell r="BZ27">
            <v>45589.364999999998</v>
          </cell>
          <cell r="CA27">
            <v>69903.692999999999</v>
          </cell>
          <cell r="CB27">
            <v>102515.28543</v>
          </cell>
          <cell r="CC27">
            <v>178507.69140000001</v>
          </cell>
          <cell r="CD27">
            <v>22657.552350000002</v>
          </cell>
          <cell r="CE27">
            <v>48486.96</v>
          </cell>
          <cell r="CF27">
            <v>73841.599499999997</v>
          </cell>
          <cell r="CG27">
            <v>108691.602</v>
          </cell>
          <cell r="CH27">
            <v>186876.82500000001</v>
          </cell>
        </row>
        <row r="28">
          <cell r="B28">
            <v>9900</v>
          </cell>
          <cell r="C28">
            <v>21793</v>
          </cell>
          <cell r="D28">
            <v>36328</v>
          </cell>
          <cell r="E28">
            <v>58820</v>
          </cell>
          <cell r="F28">
            <v>104896</v>
          </cell>
          <cell r="G28">
            <v>11328</v>
          </cell>
          <cell r="H28">
            <v>24047</v>
          </cell>
          <cell r="I28">
            <v>40000</v>
          </cell>
          <cell r="J28">
            <v>63500</v>
          </cell>
          <cell r="K28">
            <v>113200</v>
          </cell>
          <cell r="L28">
            <v>12500</v>
          </cell>
          <cell r="M28">
            <v>28057</v>
          </cell>
          <cell r="N28">
            <v>47000</v>
          </cell>
          <cell r="O28">
            <v>75000</v>
          </cell>
          <cell r="P28">
            <v>128700</v>
          </cell>
          <cell r="Q28">
            <v>12800</v>
          </cell>
          <cell r="R28">
            <v>28520</v>
          </cell>
          <cell r="S28">
            <v>48420</v>
          </cell>
          <cell r="T28">
            <v>77357</v>
          </cell>
          <cell r="U28">
            <v>135136</v>
          </cell>
          <cell r="V28">
            <v>18079.014999999999</v>
          </cell>
          <cell r="W28">
            <v>40322.297500000001</v>
          </cell>
          <cell r="X28">
            <v>64596.93</v>
          </cell>
          <cell r="Y28">
            <v>97911.07</v>
          </cell>
          <cell r="Z28">
            <v>167586.375</v>
          </cell>
          <cell r="AA28">
            <v>18840.196499999998</v>
          </cell>
          <cell r="AB28">
            <v>42772.338000000003</v>
          </cell>
          <cell r="AC28">
            <v>70065.163199999995</v>
          </cell>
          <cell r="AD28">
            <v>105912.45600000001</v>
          </cell>
          <cell r="AE28">
            <v>183717.3756</v>
          </cell>
          <cell r="AF28">
            <v>17990.64</v>
          </cell>
          <cell r="AG28">
            <v>40978.68</v>
          </cell>
          <cell r="AH28">
            <v>66965.16</v>
          </cell>
          <cell r="AI28">
            <v>101946.96</v>
          </cell>
          <cell r="AJ28">
            <v>176985.91944</v>
          </cell>
          <cell r="AK28">
            <v>17129.608</v>
          </cell>
          <cell r="AL28">
            <v>40002.6728</v>
          </cell>
          <cell r="AM28">
            <v>65495.56</v>
          </cell>
          <cell r="AN28">
            <v>100762.4</v>
          </cell>
          <cell r="AO28">
            <v>177341.82399999999</v>
          </cell>
          <cell r="AP28">
            <v>16902.734199999999</v>
          </cell>
          <cell r="AQ28">
            <v>39354.860050000003</v>
          </cell>
          <cell r="AR28">
            <v>65676.286500000002</v>
          </cell>
          <cell r="AS28">
            <v>101823.7</v>
          </cell>
          <cell r="AT28">
            <v>182264.42300000001</v>
          </cell>
          <cell r="AU28">
            <v>16870.456900000001</v>
          </cell>
          <cell r="AV28">
            <v>40004.197200000002</v>
          </cell>
          <cell r="AW28">
            <v>66471.620599999995</v>
          </cell>
          <cell r="AX28">
            <v>103546.2175</v>
          </cell>
          <cell r="AY28">
            <v>184867.88099999999</v>
          </cell>
          <cell r="AZ28">
            <v>17128.332999999999</v>
          </cell>
          <cell r="BA28">
            <v>40301.96</v>
          </cell>
          <cell r="BB28">
            <v>68513.331999999995</v>
          </cell>
          <cell r="BC28">
            <v>106800.194</v>
          </cell>
          <cell r="BD28">
            <v>193449.408</v>
          </cell>
          <cell r="BE28">
            <v>18151.650000000001</v>
          </cell>
          <cell r="BF28">
            <v>42051.322500000002</v>
          </cell>
          <cell r="BG28">
            <v>70589.75</v>
          </cell>
          <cell r="BH28">
            <v>110926.75</v>
          </cell>
          <cell r="BI28">
            <v>197651.3</v>
          </cell>
          <cell r="BJ28">
            <v>18923.889599999999</v>
          </cell>
          <cell r="BK28">
            <v>44055.616000000002</v>
          </cell>
          <cell r="BL28">
            <v>73793.156799999997</v>
          </cell>
          <cell r="BM28">
            <v>114144.09600000001</v>
          </cell>
          <cell r="BN28">
            <v>205259.12</v>
          </cell>
          <cell r="BO28">
            <v>20151.759999999998</v>
          </cell>
          <cell r="BP28">
            <v>46349.048000000003</v>
          </cell>
          <cell r="BQ28">
            <v>77231.620200000005</v>
          </cell>
          <cell r="BR28">
            <v>120910.56</v>
          </cell>
          <cell r="BS28">
            <v>218596.21660000001</v>
          </cell>
          <cell r="BT28">
            <v>21437.2068</v>
          </cell>
          <cell r="BU28">
            <v>50074.079279999998</v>
          </cell>
          <cell r="BV28">
            <v>81906.308999999994</v>
          </cell>
          <cell r="BW28">
            <v>127106.45729999999</v>
          </cell>
          <cell r="BX28">
            <v>229539.90299999999</v>
          </cell>
          <cell r="BY28">
            <v>22693.372800000001</v>
          </cell>
          <cell r="BZ28">
            <v>52174.495499999997</v>
          </cell>
          <cell r="CA28">
            <v>86153.768880000003</v>
          </cell>
          <cell r="CB28">
            <v>133120.94579999999</v>
          </cell>
          <cell r="CC28">
            <v>240306.6084</v>
          </cell>
          <cell r="CD28">
            <v>24950.5815</v>
          </cell>
          <cell r="CE28">
            <v>56568.12</v>
          </cell>
          <cell r="CF28">
            <v>91115.078999999998</v>
          </cell>
          <cell r="CG28">
            <v>140511.16949999999</v>
          </cell>
          <cell r="CH28">
            <v>252536.25</v>
          </cell>
        </row>
        <row r="29">
          <cell r="B29">
            <v>12000</v>
          </cell>
          <cell r="C29">
            <v>28087</v>
          </cell>
          <cell r="D29">
            <v>45156</v>
          </cell>
          <cell r="E29">
            <v>65000</v>
          </cell>
          <cell r="F29">
            <v>106080</v>
          </cell>
          <cell r="G29">
            <v>15000</v>
          </cell>
          <cell r="H29">
            <v>31000</v>
          </cell>
          <cell r="I29">
            <v>48738</v>
          </cell>
          <cell r="J29">
            <v>72000</v>
          </cell>
          <cell r="K29">
            <v>115500</v>
          </cell>
          <cell r="L29">
            <v>14000</v>
          </cell>
          <cell r="M29">
            <v>31176</v>
          </cell>
          <cell r="N29">
            <v>50300</v>
          </cell>
          <cell r="O29">
            <v>75886</v>
          </cell>
          <cell r="P29">
            <v>128000</v>
          </cell>
          <cell r="Q29">
            <v>14400</v>
          </cell>
          <cell r="R29">
            <v>32388</v>
          </cell>
          <cell r="S29">
            <v>52000</v>
          </cell>
          <cell r="T29">
            <v>78152</v>
          </cell>
          <cell r="U29">
            <v>134476</v>
          </cell>
          <cell r="V29">
            <v>19805.662499999999</v>
          </cell>
          <cell r="W29">
            <v>41642.675000000003</v>
          </cell>
          <cell r="X29">
            <v>65003.199999999997</v>
          </cell>
          <cell r="Y29">
            <v>93442.1</v>
          </cell>
          <cell r="Z29">
            <v>154128.68124999999</v>
          </cell>
          <cell r="AA29">
            <v>20367.78</v>
          </cell>
          <cell r="AB29">
            <v>45827.504999999997</v>
          </cell>
          <cell r="AC29">
            <v>70778.035499999998</v>
          </cell>
          <cell r="AD29">
            <v>101838.9</v>
          </cell>
          <cell r="AE29">
            <v>170070.96299999999</v>
          </cell>
          <cell r="AF29">
            <v>19579.813200000001</v>
          </cell>
          <cell r="AG29">
            <v>44776.703999999998</v>
          </cell>
          <cell r="AH29">
            <v>69763.703999999998</v>
          </cell>
          <cell r="AI29">
            <v>100347.792</v>
          </cell>
          <cell r="AJ29">
            <v>166113.576</v>
          </cell>
          <cell r="AK29">
            <v>19648.668000000001</v>
          </cell>
          <cell r="AL29">
            <v>43126.307200000003</v>
          </cell>
          <cell r="AM29">
            <v>67913.857600000003</v>
          </cell>
          <cell r="AN29">
            <v>99754.775999999998</v>
          </cell>
          <cell r="AO29">
            <v>165250.33600000001</v>
          </cell>
          <cell r="AP29">
            <v>20364.740000000002</v>
          </cell>
          <cell r="AQ29">
            <v>44802.428</v>
          </cell>
          <cell r="AR29">
            <v>69240.115999999995</v>
          </cell>
          <cell r="AS29">
            <v>102434.6422</v>
          </cell>
          <cell r="AT29">
            <v>170045.579</v>
          </cell>
          <cell r="AU29">
            <v>20204.14</v>
          </cell>
          <cell r="AV29">
            <v>45055.232199999999</v>
          </cell>
          <cell r="AW29">
            <v>70714.490000000005</v>
          </cell>
          <cell r="AX29">
            <v>101626.8242</v>
          </cell>
          <cell r="AY29">
            <v>171735.19</v>
          </cell>
          <cell r="AZ29">
            <v>21158.528999999999</v>
          </cell>
          <cell r="BA29">
            <v>46065.14028</v>
          </cell>
          <cell r="BB29">
            <v>72543.528000000006</v>
          </cell>
          <cell r="BC29">
            <v>105591.1352</v>
          </cell>
          <cell r="BD29">
            <v>174839.97797000001</v>
          </cell>
          <cell r="BE29">
            <v>22185.35</v>
          </cell>
          <cell r="BF29">
            <v>48404.4</v>
          </cell>
          <cell r="BG29">
            <v>75692.380499999999</v>
          </cell>
          <cell r="BH29">
            <v>109514.955</v>
          </cell>
          <cell r="BI29">
            <v>186558.625</v>
          </cell>
          <cell r="BJ29">
            <v>24030.335999999999</v>
          </cell>
          <cell r="BK29">
            <v>50063.199999999997</v>
          </cell>
          <cell r="BL29">
            <v>77097.327999999994</v>
          </cell>
          <cell r="BM29">
            <v>112341.8208</v>
          </cell>
          <cell r="BN29">
            <v>190240.16</v>
          </cell>
          <cell r="BO29">
            <v>25290.4588</v>
          </cell>
          <cell r="BP29">
            <v>52495.334799999997</v>
          </cell>
          <cell r="BQ29">
            <v>80607.039999999994</v>
          </cell>
          <cell r="BR29">
            <v>118089.31359999999</v>
          </cell>
          <cell r="BS29">
            <v>199603.18280000001</v>
          </cell>
          <cell r="BT29">
            <v>26290.914000000001</v>
          </cell>
          <cell r="BU29">
            <v>55615.394999999997</v>
          </cell>
          <cell r="BV29">
            <v>85142.113800000006</v>
          </cell>
          <cell r="BW29">
            <v>121646.0367</v>
          </cell>
          <cell r="BX29">
            <v>207293.745</v>
          </cell>
          <cell r="BY29">
            <v>27353.618999999999</v>
          </cell>
          <cell r="BZ29">
            <v>58141.636830000003</v>
          </cell>
          <cell r="CA29">
            <v>88342.058399999994</v>
          </cell>
          <cell r="CB29">
            <v>127447.6026</v>
          </cell>
          <cell r="CC29">
            <v>214270.01550000001</v>
          </cell>
          <cell r="CD29">
            <v>30304.35</v>
          </cell>
          <cell r="CE29">
            <v>63033.048000000003</v>
          </cell>
          <cell r="CF29">
            <v>95963.774999999994</v>
          </cell>
          <cell r="CG29">
            <v>136369.57500000001</v>
          </cell>
          <cell r="CH29">
            <v>232333.35</v>
          </cell>
        </row>
        <row r="30">
          <cell r="B30">
            <v>10280</v>
          </cell>
          <cell r="C30">
            <v>26000</v>
          </cell>
          <cell r="D30">
            <v>42131</v>
          </cell>
          <cell r="E30">
            <v>66202</v>
          </cell>
          <cell r="F30">
            <v>106632</v>
          </cell>
          <cell r="G30">
            <v>11975</v>
          </cell>
          <cell r="H30">
            <v>29262</v>
          </cell>
          <cell r="I30">
            <v>47096</v>
          </cell>
          <cell r="J30">
            <v>74067</v>
          </cell>
          <cell r="K30">
            <v>124212</v>
          </cell>
          <cell r="L30">
            <v>13000</v>
          </cell>
          <cell r="M30">
            <v>31452</v>
          </cell>
          <cell r="N30">
            <v>51415</v>
          </cell>
          <cell r="O30">
            <v>77050</v>
          </cell>
          <cell r="P30">
            <v>128000</v>
          </cell>
          <cell r="Q30">
            <v>14284</v>
          </cell>
          <cell r="R30">
            <v>33200</v>
          </cell>
          <cell r="S30">
            <v>55000</v>
          </cell>
          <cell r="T30">
            <v>83424</v>
          </cell>
          <cell r="U30">
            <v>140528</v>
          </cell>
          <cell r="V30">
            <v>20719.77</v>
          </cell>
          <cell r="W30">
            <v>45705.375</v>
          </cell>
          <cell r="X30">
            <v>69776.872499999998</v>
          </cell>
          <cell r="Y30">
            <v>100654.408175</v>
          </cell>
          <cell r="Z30">
            <v>156718.6525</v>
          </cell>
          <cell r="AA30">
            <v>25052.3694</v>
          </cell>
          <cell r="AB30">
            <v>52141.516799999998</v>
          </cell>
          <cell r="AC30">
            <v>78008.597399999999</v>
          </cell>
          <cell r="AD30">
            <v>107949.234</v>
          </cell>
          <cell r="AE30">
            <v>173166.86556000001</v>
          </cell>
          <cell r="AF30">
            <v>22988.04</v>
          </cell>
          <cell r="AG30">
            <v>47975.040000000001</v>
          </cell>
          <cell r="AH30">
            <v>74961</v>
          </cell>
          <cell r="AI30">
            <v>103845.97199999999</v>
          </cell>
          <cell r="AJ30">
            <v>167113.05600000001</v>
          </cell>
          <cell r="AK30">
            <v>22973.8272</v>
          </cell>
          <cell r="AL30">
            <v>49474.338400000001</v>
          </cell>
          <cell r="AM30">
            <v>76680.186400000006</v>
          </cell>
          <cell r="AN30">
            <v>107815.768</v>
          </cell>
          <cell r="AO30">
            <v>167265.584</v>
          </cell>
          <cell r="AP30">
            <v>21484.8007</v>
          </cell>
          <cell r="AQ30">
            <v>48875.375999999997</v>
          </cell>
          <cell r="AR30">
            <v>74331.301000000007</v>
          </cell>
          <cell r="AS30">
            <v>105896.648</v>
          </cell>
          <cell r="AT30">
            <v>165972.63099999999</v>
          </cell>
          <cell r="AU30">
            <v>20911.284899999999</v>
          </cell>
          <cell r="AV30">
            <v>49924.429940000002</v>
          </cell>
          <cell r="AW30">
            <v>77078.794099999999</v>
          </cell>
          <cell r="AX30">
            <v>109405.4181</v>
          </cell>
          <cell r="AY30">
            <v>174765.81099999999</v>
          </cell>
          <cell r="AZ30">
            <v>24181.175999999999</v>
          </cell>
          <cell r="BA30">
            <v>52513.453880000001</v>
          </cell>
          <cell r="BB30">
            <v>80603.92</v>
          </cell>
          <cell r="BC30">
            <v>116674.17419999999</v>
          </cell>
          <cell r="BD30">
            <v>186396.565</v>
          </cell>
          <cell r="BE30">
            <v>24605.57</v>
          </cell>
          <cell r="BF30">
            <v>54454.95</v>
          </cell>
          <cell r="BG30">
            <v>80674</v>
          </cell>
          <cell r="BH30">
            <v>113115.03225</v>
          </cell>
          <cell r="BI30">
            <v>180830.77100000001</v>
          </cell>
          <cell r="BJ30">
            <v>27134.254400000002</v>
          </cell>
          <cell r="BK30">
            <v>57272.300799999997</v>
          </cell>
          <cell r="BL30">
            <v>84106.176000000007</v>
          </cell>
          <cell r="BM30">
            <v>122154.208</v>
          </cell>
          <cell r="BN30">
            <v>196047.49119999999</v>
          </cell>
          <cell r="BO30">
            <v>26902.599600000001</v>
          </cell>
          <cell r="BP30">
            <v>58520.711040000002</v>
          </cell>
          <cell r="BQ30">
            <v>87660.156000000003</v>
          </cell>
          <cell r="BR30">
            <v>125948.5</v>
          </cell>
          <cell r="BS30">
            <v>212212.13903200001</v>
          </cell>
          <cell r="BT30">
            <v>25077.4872</v>
          </cell>
          <cell r="BU30">
            <v>58345.605300000003</v>
          </cell>
          <cell r="BV30">
            <v>91007.01</v>
          </cell>
          <cell r="BW30">
            <v>126600.8628</v>
          </cell>
          <cell r="BX30">
            <v>203248.989</v>
          </cell>
          <cell r="BY30">
            <v>28366.716</v>
          </cell>
          <cell r="BZ30">
            <v>61394.691296999998</v>
          </cell>
          <cell r="CA30">
            <v>96244.214999999997</v>
          </cell>
          <cell r="CB30">
            <v>135957.61739999999</v>
          </cell>
          <cell r="CC30">
            <v>225920.63099999999</v>
          </cell>
          <cell r="CD30">
            <v>30304.35</v>
          </cell>
          <cell r="CE30">
            <v>64144.207499999997</v>
          </cell>
          <cell r="CF30">
            <v>96771.891000000003</v>
          </cell>
          <cell r="CG30">
            <v>136571.60399999999</v>
          </cell>
          <cell r="CH30">
            <v>218393.34899999999</v>
          </cell>
        </row>
        <row r="31">
          <cell r="B31">
            <v>10857</v>
          </cell>
          <cell r="C31">
            <v>22500</v>
          </cell>
          <cell r="D31">
            <v>36008</v>
          </cell>
          <cell r="E31">
            <v>52070</v>
          </cell>
          <cell r="F31">
            <v>85210</v>
          </cell>
          <cell r="G31">
            <v>11660</v>
          </cell>
          <cell r="H31">
            <v>24210</v>
          </cell>
          <cell r="I31">
            <v>38850</v>
          </cell>
          <cell r="J31">
            <v>56130</v>
          </cell>
          <cell r="K31">
            <v>92425</v>
          </cell>
          <cell r="L31">
            <v>12264</v>
          </cell>
          <cell r="M31">
            <v>26431</v>
          </cell>
          <cell r="N31">
            <v>42576</v>
          </cell>
          <cell r="O31">
            <v>61395</v>
          </cell>
          <cell r="P31">
            <v>99268</v>
          </cell>
          <cell r="Q31">
            <v>14000</v>
          </cell>
          <cell r="R31">
            <v>28736</v>
          </cell>
          <cell r="S31">
            <v>44156</v>
          </cell>
          <cell r="T31">
            <v>64000</v>
          </cell>
          <cell r="U31">
            <v>102922</v>
          </cell>
          <cell r="V31">
            <v>17266.474999999999</v>
          </cell>
          <cell r="W31">
            <v>34532.949999999997</v>
          </cell>
          <cell r="X31">
            <v>52002.559999999998</v>
          </cell>
          <cell r="Y31">
            <v>71605.087499999994</v>
          </cell>
          <cell r="Z31">
            <v>114365.005</v>
          </cell>
          <cell r="AA31">
            <v>18127.324199999999</v>
          </cell>
          <cell r="AB31">
            <v>37374.876300000004</v>
          </cell>
          <cell r="AC31">
            <v>54789.328200000004</v>
          </cell>
          <cell r="AD31">
            <v>76684.691699999996</v>
          </cell>
          <cell r="AE31">
            <v>124243.458</v>
          </cell>
          <cell r="AF31">
            <v>17690.795999999998</v>
          </cell>
          <cell r="AG31">
            <v>34981.800000000003</v>
          </cell>
          <cell r="AH31">
            <v>51473.22</v>
          </cell>
          <cell r="AI31">
            <v>74961</v>
          </cell>
          <cell r="AJ31">
            <v>119937.60000000001</v>
          </cell>
          <cell r="AK31">
            <v>16827.320800000001</v>
          </cell>
          <cell r="AL31">
            <v>34863.790399999998</v>
          </cell>
          <cell r="AM31">
            <v>52597.972800000003</v>
          </cell>
          <cell r="AN31">
            <v>75350.122719999999</v>
          </cell>
          <cell r="AO31">
            <v>121519.4544</v>
          </cell>
          <cell r="AP31">
            <v>17126.746340000002</v>
          </cell>
          <cell r="AQ31">
            <v>36249.237200000003</v>
          </cell>
          <cell r="AR31">
            <v>53966.561000000002</v>
          </cell>
          <cell r="AS31">
            <v>79524.309699999998</v>
          </cell>
          <cell r="AT31">
            <v>125243.151</v>
          </cell>
          <cell r="AU31">
            <v>18183.725999999999</v>
          </cell>
          <cell r="AV31">
            <v>35559.286399999997</v>
          </cell>
          <cell r="AW31">
            <v>55460.364300000001</v>
          </cell>
          <cell r="AX31">
            <v>77785.938999999998</v>
          </cell>
          <cell r="AY31">
            <v>127993.22689999999</v>
          </cell>
          <cell r="AZ31">
            <v>18941.921200000001</v>
          </cell>
          <cell r="BA31">
            <v>37077.803200000002</v>
          </cell>
          <cell r="BB31">
            <v>55415.195</v>
          </cell>
          <cell r="BC31">
            <v>77581.273000000001</v>
          </cell>
          <cell r="BD31">
            <v>125943.625</v>
          </cell>
          <cell r="BE31">
            <v>18605.44125</v>
          </cell>
          <cell r="BF31">
            <v>38622.677499999998</v>
          </cell>
          <cell r="BG31">
            <v>58589.4925</v>
          </cell>
          <cell r="BH31">
            <v>82690.850000000006</v>
          </cell>
          <cell r="BI31">
            <v>138053.38250000001</v>
          </cell>
          <cell r="BJ31">
            <v>18323.1312</v>
          </cell>
          <cell r="BK31">
            <v>39850.307200000003</v>
          </cell>
          <cell r="BL31">
            <v>60276.092799999999</v>
          </cell>
          <cell r="BM31">
            <v>87310.220799999996</v>
          </cell>
          <cell r="BN31">
            <v>135971.65119999999</v>
          </cell>
          <cell r="BO31">
            <v>20151.759999999998</v>
          </cell>
          <cell r="BP31">
            <v>42217.9372</v>
          </cell>
          <cell r="BQ31">
            <v>63629.182200000003</v>
          </cell>
          <cell r="BR31">
            <v>90682.92</v>
          </cell>
          <cell r="BS31">
            <v>150130.61199999999</v>
          </cell>
          <cell r="BT31">
            <v>22751.752499999999</v>
          </cell>
          <cell r="BU31">
            <v>43177.770299999996</v>
          </cell>
          <cell r="BV31">
            <v>63098.193599999999</v>
          </cell>
          <cell r="BW31">
            <v>91007.01</v>
          </cell>
          <cell r="BX31">
            <v>146925.7617</v>
          </cell>
          <cell r="BY31">
            <v>22592.063099999999</v>
          </cell>
          <cell r="BZ31">
            <v>43765.790399999998</v>
          </cell>
          <cell r="CA31">
            <v>65851.304999999993</v>
          </cell>
          <cell r="CB31">
            <v>94218.020999999993</v>
          </cell>
          <cell r="CC31">
            <v>160271.9454</v>
          </cell>
          <cell r="CD31">
            <v>25253.625</v>
          </cell>
          <cell r="CE31">
            <v>50507.25</v>
          </cell>
          <cell r="CF31">
            <v>73235.512499999997</v>
          </cell>
          <cell r="CG31">
            <v>104671.2249</v>
          </cell>
          <cell r="CH31">
            <v>170209.4325</v>
          </cell>
        </row>
        <row r="32">
          <cell r="B32">
            <v>9156</v>
          </cell>
          <cell r="C32">
            <v>20000</v>
          </cell>
          <cell r="D32">
            <v>32900</v>
          </cell>
          <cell r="E32">
            <v>47947</v>
          </cell>
          <cell r="F32">
            <v>76614</v>
          </cell>
          <cell r="G32">
            <v>9100</v>
          </cell>
          <cell r="H32">
            <v>20607</v>
          </cell>
          <cell r="I32">
            <v>35004</v>
          </cell>
          <cell r="J32">
            <v>51659</v>
          </cell>
          <cell r="K32">
            <v>84098</v>
          </cell>
          <cell r="L32">
            <v>10000</v>
          </cell>
          <cell r="M32">
            <v>22303</v>
          </cell>
          <cell r="N32">
            <v>37689</v>
          </cell>
          <cell r="O32">
            <v>55072</v>
          </cell>
          <cell r="P32">
            <v>89100</v>
          </cell>
          <cell r="Q32">
            <v>10000</v>
          </cell>
          <cell r="R32">
            <v>23108</v>
          </cell>
          <cell r="S32">
            <v>37004</v>
          </cell>
          <cell r="T32">
            <v>56549</v>
          </cell>
          <cell r="U32">
            <v>89000</v>
          </cell>
          <cell r="V32">
            <v>17266.474999999999</v>
          </cell>
          <cell r="W32">
            <v>34533.965674999999</v>
          </cell>
          <cell r="X32">
            <v>50011.837</v>
          </cell>
          <cell r="Y32">
            <v>69980.007500000007</v>
          </cell>
          <cell r="Z32">
            <v>108474.09</v>
          </cell>
          <cell r="AA32">
            <v>17414.4519</v>
          </cell>
          <cell r="AB32">
            <v>37680.392999999996</v>
          </cell>
          <cell r="AC32">
            <v>58251.8508</v>
          </cell>
          <cell r="AD32">
            <v>81196.154970000003</v>
          </cell>
          <cell r="AE32">
            <v>132390.57</v>
          </cell>
          <cell r="AF32">
            <v>17291.004000000001</v>
          </cell>
          <cell r="AG32">
            <v>36680.915999999997</v>
          </cell>
          <cell r="AH32">
            <v>55621.061999999998</v>
          </cell>
          <cell r="AI32">
            <v>79858.452000000005</v>
          </cell>
          <cell r="AJ32">
            <v>121936.56</v>
          </cell>
          <cell r="AK32">
            <v>17633.419999999998</v>
          </cell>
          <cell r="AL32">
            <v>35468.364800000003</v>
          </cell>
          <cell r="AM32">
            <v>56426.944000000003</v>
          </cell>
          <cell r="AN32">
            <v>81012.969599999997</v>
          </cell>
          <cell r="AO32">
            <v>130386.5456</v>
          </cell>
          <cell r="AP32">
            <v>18531.913400000001</v>
          </cell>
          <cell r="AQ32">
            <v>37471.121599999999</v>
          </cell>
          <cell r="AR32">
            <v>57021.271999999997</v>
          </cell>
          <cell r="AS32">
            <v>79829.780799999993</v>
          </cell>
          <cell r="AT32">
            <v>129316.099</v>
          </cell>
          <cell r="AU32">
            <v>19092.9123</v>
          </cell>
          <cell r="AV32">
            <v>37882.762499999997</v>
          </cell>
          <cell r="AW32">
            <v>58592.006000000001</v>
          </cell>
          <cell r="AX32">
            <v>82836.974000000002</v>
          </cell>
          <cell r="AY32">
            <v>131326.91</v>
          </cell>
          <cell r="AZ32">
            <v>15117.265196</v>
          </cell>
          <cell r="BA32">
            <v>40100.450199999999</v>
          </cell>
          <cell r="BB32">
            <v>60452.94</v>
          </cell>
          <cell r="BC32">
            <v>85440.155199999994</v>
          </cell>
          <cell r="BD32">
            <v>141056.85999999999</v>
          </cell>
          <cell r="BE32">
            <v>19563.445</v>
          </cell>
          <cell r="BF32">
            <v>39933.629999999997</v>
          </cell>
          <cell r="BG32">
            <v>60303.815000000002</v>
          </cell>
          <cell r="BH32">
            <v>85716.125</v>
          </cell>
          <cell r="BI32">
            <v>150275.49350000001</v>
          </cell>
          <cell r="BJ32">
            <v>19024.016</v>
          </cell>
          <cell r="BK32">
            <v>40951.6976</v>
          </cell>
          <cell r="BL32">
            <v>64281.148800000003</v>
          </cell>
          <cell r="BM32">
            <v>90113.76</v>
          </cell>
          <cell r="BN32">
            <v>150189.6</v>
          </cell>
          <cell r="BO32">
            <v>21763.900799999999</v>
          </cell>
          <cell r="BP32">
            <v>43326.284</v>
          </cell>
          <cell r="BQ32">
            <v>65795.496400000004</v>
          </cell>
          <cell r="BR32">
            <v>92698.096000000005</v>
          </cell>
          <cell r="BS32">
            <v>150432.8884</v>
          </cell>
          <cell r="BT32">
            <v>22246.157999999999</v>
          </cell>
          <cell r="BU32">
            <v>45503.504999999997</v>
          </cell>
          <cell r="BV32">
            <v>69165.327600000004</v>
          </cell>
          <cell r="BW32">
            <v>101118.9</v>
          </cell>
          <cell r="BX32">
            <v>155723.106</v>
          </cell>
          <cell r="BY32">
            <v>24516.947400000001</v>
          </cell>
          <cell r="BZ32">
            <v>47716.868699999999</v>
          </cell>
          <cell r="CA32">
            <v>68890.596000000005</v>
          </cell>
          <cell r="CB32">
            <v>99283.505999999994</v>
          </cell>
          <cell r="CC32">
            <v>168883.26990000001</v>
          </cell>
          <cell r="CD32">
            <v>22627.248</v>
          </cell>
          <cell r="CE32">
            <v>48082.902000000002</v>
          </cell>
          <cell r="CF32">
            <v>71417.251499999998</v>
          </cell>
          <cell r="CG32">
            <v>104044.935</v>
          </cell>
          <cell r="CH32">
            <v>164350.59150000001</v>
          </cell>
        </row>
        <row r="33">
          <cell r="B33">
            <v>12100</v>
          </cell>
          <cell r="C33">
            <v>25936</v>
          </cell>
          <cell r="D33">
            <v>40039.5</v>
          </cell>
          <cell r="E33">
            <v>57800</v>
          </cell>
          <cell r="F33">
            <v>96671</v>
          </cell>
          <cell r="G33">
            <v>13824</v>
          </cell>
          <cell r="H33">
            <v>28034</v>
          </cell>
          <cell r="I33">
            <v>42438</v>
          </cell>
          <cell r="J33">
            <v>63000</v>
          </cell>
          <cell r="K33">
            <v>110000</v>
          </cell>
          <cell r="L33">
            <v>15080</v>
          </cell>
          <cell r="M33">
            <v>30000</v>
          </cell>
          <cell r="N33">
            <v>45822</v>
          </cell>
          <cell r="O33">
            <v>67850</v>
          </cell>
          <cell r="P33">
            <v>112500</v>
          </cell>
          <cell r="Q33">
            <v>15000</v>
          </cell>
          <cell r="R33">
            <v>29000</v>
          </cell>
          <cell r="S33">
            <v>46000</v>
          </cell>
          <cell r="T33">
            <v>69201</v>
          </cell>
          <cell r="U33">
            <v>117200</v>
          </cell>
          <cell r="V33">
            <v>20313.5</v>
          </cell>
          <cell r="W33">
            <v>40627</v>
          </cell>
          <cell r="X33">
            <v>60940.5</v>
          </cell>
          <cell r="Y33">
            <v>85926.104999999996</v>
          </cell>
          <cell r="Z33">
            <v>141178.82500000001</v>
          </cell>
          <cell r="AA33">
            <v>21488.007900000001</v>
          </cell>
          <cell r="AB33">
            <v>43383.371400000004</v>
          </cell>
          <cell r="AC33">
            <v>65075.057099999998</v>
          </cell>
          <cell r="AD33">
            <v>91655.01</v>
          </cell>
          <cell r="AE33">
            <v>145935.14369999999</v>
          </cell>
          <cell r="AF33">
            <v>18990.12</v>
          </cell>
          <cell r="AG33">
            <v>39579.408000000003</v>
          </cell>
          <cell r="AH33">
            <v>60318.618000000002</v>
          </cell>
          <cell r="AI33">
            <v>87554.448000000004</v>
          </cell>
          <cell r="AJ33">
            <v>139927.20000000001</v>
          </cell>
          <cell r="AK33">
            <v>17129.608</v>
          </cell>
          <cell r="AL33">
            <v>37695.213839999997</v>
          </cell>
          <cell r="AM33">
            <v>60155.152800000003</v>
          </cell>
          <cell r="AN33">
            <v>84841.940799999997</v>
          </cell>
          <cell r="AO33">
            <v>138044.48800000001</v>
          </cell>
          <cell r="AP33">
            <v>17004.5579</v>
          </cell>
          <cell r="AQ33">
            <v>36860.179400000001</v>
          </cell>
          <cell r="AR33">
            <v>56003.035000000003</v>
          </cell>
          <cell r="AS33">
            <v>83699.081399999995</v>
          </cell>
          <cell r="AT33">
            <v>140516.70600000001</v>
          </cell>
          <cell r="AU33">
            <v>17274.539700000001</v>
          </cell>
          <cell r="AV33">
            <v>37781.741800000003</v>
          </cell>
          <cell r="AW33">
            <v>58086.902499999997</v>
          </cell>
          <cell r="AX33">
            <v>84857.388000000006</v>
          </cell>
          <cell r="AY33">
            <v>140923.87650000001</v>
          </cell>
          <cell r="AZ33">
            <v>17229.087899999999</v>
          </cell>
          <cell r="BA33">
            <v>38689.881600000001</v>
          </cell>
          <cell r="BB33">
            <v>58542.627095999997</v>
          </cell>
          <cell r="BC33">
            <v>86649.214000000007</v>
          </cell>
          <cell r="BD33">
            <v>141459.87959999999</v>
          </cell>
          <cell r="BE33">
            <v>19059.232499999998</v>
          </cell>
          <cell r="BF33">
            <v>39842.871749999998</v>
          </cell>
          <cell r="BG33">
            <v>60505.5</v>
          </cell>
          <cell r="BH33">
            <v>88237.1875</v>
          </cell>
          <cell r="BI33">
            <v>146221.625</v>
          </cell>
          <cell r="BJ33">
            <v>17722.372800000001</v>
          </cell>
          <cell r="BK33">
            <v>40050.559999999998</v>
          </cell>
          <cell r="BL33">
            <v>62078.368000000002</v>
          </cell>
          <cell r="BM33">
            <v>90113.76</v>
          </cell>
          <cell r="BN33">
            <v>151190.864</v>
          </cell>
          <cell r="BO33">
            <v>19446.448400000001</v>
          </cell>
          <cell r="BP33">
            <v>42318.696000000004</v>
          </cell>
          <cell r="BQ33">
            <v>65493.22</v>
          </cell>
          <cell r="BR33">
            <v>95720.86</v>
          </cell>
          <cell r="BS33">
            <v>155168.552</v>
          </cell>
          <cell r="BT33">
            <v>21437.2068</v>
          </cell>
          <cell r="BU33">
            <v>45301.267200000002</v>
          </cell>
          <cell r="BV33">
            <v>67749.663</v>
          </cell>
          <cell r="BW33">
            <v>99399.878700000001</v>
          </cell>
          <cell r="BX33">
            <v>161790.24</v>
          </cell>
          <cell r="BY33">
            <v>21680.275799999999</v>
          </cell>
          <cell r="BZ33">
            <v>46298.532899999998</v>
          </cell>
          <cell r="CA33">
            <v>70987.706789999997</v>
          </cell>
          <cell r="CB33">
            <v>102322.79700000001</v>
          </cell>
          <cell r="CC33">
            <v>176380.18770000001</v>
          </cell>
          <cell r="CD33">
            <v>23233.334999999999</v>
          </cell>
          <cell r="CE33">
            <v>49093.046999999999</v>
          </cell>
          <cell r="CF33">
            <v>75760.875</v>
          </cell>
          <cell r="CG33">
            <v>108489.573</v>
          </cell>
          <cell r="CH33">
            <v>181826.1</v>
          </cell>
        </row>
        <row r="34">
          <cell r="B34">
            <v>7600</v>
          </cell>
          <cell r="C34">
            <v>18079</v>
          </cell>
          <cell r="D34">
            <v>29600</v>
          </cell>
          <cell r="E34">
            <v>47100</v>
          </cell>
          <cell r="F34">
            <v>78865</v>
          </cell>
          <cell r="G34">
            <v>8916</v>
          </cell>
          <cell r="H34">
            <v>20200</v>
          </cell>
          <cell r="I34">
            <v>34338.5</v>
          </cell>
          <cell r="J34">
            <v>53895</v>
          </cell>
          <cell r="K34">
            <v>84824</v>
          </cell>
          <cell r="L34">
            <v>9100</v>
          </cell>
          <cell r="M34">
            <v>21060</v>
          </cell>
          <cell r="N34">
            <v>35998</v>
          </cell>
          <cell r="O34">
            <v>55000</v>
          </cell>
          <cell r="P34">
            <v>91808</v>
          </cell>
          <cell r="Q34">
            <v>10316</v>
          </cell>
          <cell r="R34">
            <v>22815</v>
          </cell>
          <cell r="S34">
            <v>38000</v>
          </cell>
          <cell r="T34">
            <v>59993</v>
          </cell>
          <cell r="U34">
            <v>102620</v>
          </cell>
          <cell r="V34">
            <v>12899.0725</v>
          </cell>
          <cell r="W34">
            <v>30470.25</v>
          </cell>
          <cell r="X34">
            <v>47025.752500000002</v>
          </cell>
          <cell r="Y34">
            <v>72112.925000000003</v>
          </cell>
          <cell r="Z34">
            <v>121881</v>
          </cell>
          <cell r="AA34">
            <v>14970.318300000001</v>
          </cell>
          <cell r="AB34">
            <v>32282.9313</v>
          </cell>
          <cell r="AC34">
            <v>51937.839</v>
          </cell>
          <cell r="AD34">
            <v>80452.731</v>
          </cell>
          <cell r="AE34">
            <v>135954.93150000001</v>
          </cell>
          <cell r="AF34">
            <v>14892.252</v>
          </cell>
          <cell r="AG34">
            <v>32183.256000000001</v>
          </cell>
          <cell r="AH34">
            <v>52572.648000000001</v>
          </cell>
          <cell r="AI34">
            <v>79618.576799999995</v>
          </cell>
          <cell r="AJ34">
            <v>129432.66</v>
          </cell>
          <cell r="AK34">
            <v>13099.111999999999</v>
          </cell>
          <cell r="AL34">
            <v>30228.720000000001</v>
          </cell>
          <cell r="AM34">
            <v>50713.715920000002</v>
          </cell>
          <cell r="AN34">
            <v>78594.672000000006</v>
          </cell>
          <cell r="AO34">
            <v>131797.21919999999</v>
          </cell>
          <cell r="AP34">
            <v>12829.7862</v>
          </cell>
          <cell r="AQ34">
            <v>30547.11</v>
          </cell>
          <cell r="AR34">
            <v>51420.968500000003</v>
          </cell>
          <cell r="AS34">
            <v>80033.428199999995</v>
          </cell>
          <cell r="AT34">
            <v>139498.46900000001</v>
          </cell>
          <cell r="AU34">
            <v>12122.484</v>
          </cell>
          <cell r="AV34">
            <v>30306.21</v>
          </cell>
          <cell r="AW34">
            <v>50611.370699999999</v>
          </cell>
          <cell r="AX34">
            <v>80816.56</v>
          </cell>
          <cell r="AY34">
            <v>136377.94500000001</v>
          </cell>
          <cell r="AZ34">
            <v>12896.627200000001</v>
          </cell>
          <cell r="BA34">
            <v>32241.567999999999</v>
          </cell>
          <cell r="BB34">
            <v>54407.646000000001</v>
          </cell>
          <cell r="BC34">
            <v>83928.831699999995</v>
          </cell>
          <cell r="BD34">
            <v>142330.40193600001</v>
          </cell>
          <cell r="BE34">
            <v>13008.682500000001</v>
          </cell>
          <cell r="BF34">
            <v>33278.025000000001</v>
          </cell>
          <cell r="BG34">
            <v>54454.95</v>
          </cell>
          <cell r="BH34">
            <v>82690.850000000006</v>
          </cell>
          <cell r="BI34">
            <v>140171.07500000001</v>
          </cell>
          <cell r="BJ34">
            <v>15018.96</v>
          </cell>
          <cell r="BK34">
            <v>33141.838400000001</v>
          </cell>
          <cell r="BL34">
            <v>55069.52</v>
          </cell>
          <cell r="BM34">
            <v>84406.555200000003</v>
          </cell>
          <cell r="BN34">
            <v>147185.80799999999</v>
          </cell>
          <cell r="BO34">
            <v>14710.784799999999</v>
          </cell>
          <cell r="BP34">
            <v>35114.441800000001</v>
          </cell>
          <cell r="BQ34">
            <v>56122.651599999997</v>
          </cell>
          <cell r="BR34">
            <v>86854.085600000006</v>
          </cell>
          <cell r="BS34">
            <v>149223.78279999999</v>
          </cell>
          <cell r="BT34">
            <v>14358.8838</v>
          </cell>
          <cell r="BU34">
            <v>35391.614999999998</v>
          </cell>
          <cell r="BV34">
            <v>58345.605300000003</v>
          </cell>
          <cell r="BW34">
            <v>89995.820999999996</v>
          </cell>
          <cell r="BX34">
            <v>151678.35</v>
          </cell>
          <cell r="BY34">
            <v>13879.428900000001</v>
          </cell>
          <cell r="BZ34">
            <v>34343.988299999997</v>
          </cell>
          <cell r="CA34">
            <v>57746.529000000002</v>
          </cell>
          <cell r="CB34">
            <v>87430.271099999998</v>
          </cell>
          <cell r="CC34">
            <v>155003.84099999999</v>
          </cell>
          <cell r="CD34">
            <v>16667.392500000002</v>
          </cell>
          <cell r="CE34">
            <v>40405.800000000003</v>
          </cell>
          <cell r="CF34">
            <v>64447.250999999997</v>
          </cell>
          <cell r="CG34">
            <v>95357.687999999995</v>
          </cell>
          <cell r="CH34">
            <v>165057.693</v>
          </cell>
        </row>
        <row r="35">
          <cell r="B35">
            <v>10193</v>
          </cell>
          <cell r="C35">
            <v>23000</v>
          </cell>
          <cell r="D35">
            <v>39002</v>
          </cell>
          <cell r="E35">
            <v>58577</v>
          </cell>
          <cell r="F35">
            <v>100149</v>
          </cell>
          <cell r="G35">
            <v>10800</v>
          </cell>
          <cell r="H35">
            <v>25000</v>
          </cell>
          <cell r="I35">
            <v>40895</v>
          </cell>
          <cell r="J35">
            <v>61160</v>
          </cell>
          <cell r="K35">
            <v>102520</v>
          </cell>
          <cell r="L35">
            <v>12000</v>
          </cell>
          <cell r="M35">
            <v>27000</v>
          </cell>
          <cell r="N35">
            <v>43500</v>
          </cell>
          <cell r="O35">
            <v>66000</v>
          </cell>
          <cell r="P35">
            <v>110198</v>
          </cell>
          <cell r="Q35">
            <v>11720</v>
          </cell>
          <cell r="R35">
            <v>27000</v>
          </cell>
          <cell r="S35">
            <v>44000</v>
          </cell>
          <cell r="T35">
            <v>68924</v>
          </cell>
          <cell r="U35">
            <v>112600</v>
          </cell>
          <cell r="V35">
            <v>17469.61</v>
          </cell>
          <cell r="W35">
            <v>37275.272499999999</v>
          </cell>
          <cell r="X35">
            <v>55862.125</v>
          </cell>
          <cell r="Y35">
            <v>80238.324999999997</v>
          </cell>
          <cell r="Z35">
            <v>132037.75</v>
          </cell>
          <cell r="AA35">
            <v>18331.002</v>
          </cell>
          <cell r="AB35">
            <v>39717.171000000002</v>
          </cell>
          <cell r="AC35">
            <v>61103.34</v>
          </cell>
          <cell r="AD35">
            <v>87785.131800000003</v>
          </cell>
          <cell r="AE35">
            <v>142584.64389000001</v>
          </cell>
          <cell r="AF35">
            <v>17291.004000000001</v>
          </cell>
          <cell r="AG35">
            <v>38449.995600000002</v>
          </cell>
          <cell r="AH35">
            <v>59868.851999999999</v>
          </cell>
          <cell r="AI35">
            <v>86455.02</v>
          </cell>
          <cell r="AJ35">
            <v>140736.7788</v>
          </cell>
          <cell r="AK35">
            <v>17028.845600000001</v>
          </cell>
          <cell r="AL35">
            <v>36274.464</v>
          </cell>
          <cell r="AM35">
            <v>56930.756000000001</v>
          </cell>
          <cell r="AN35">
            <v>83632.792000000001</v>
          </cell>
          <cell r="AO35">
            <v>138044.48800000001</v>
          </cell>
          <cell r="AP35">
            <v>16597.2631</v>
          </cell>
          <cell r="AQ35">
            <v>37674.769</v>
          </cell>
          <cell r="AR35">
            <v>59057.745999999999</v>
          </cell>
          <cell r="AS35">
            <v>84513.671000000002</v>
          </cell>
          <cell r="AT35">
            <v>141229.4719</v>
          </cell>
          <cell r="AU35">
            <v>16971.477599999998</v>
          </cell>
          <cell r="AV35">
            <v>38084.803899999999</v>
          </cell>
          <cell r="AW35">
            <v>59602.213000000003</v>
          </cell>
          <cell r="AX35">
            <v>87888.009000000005</v>
          </cell>
          <cell r="AY35">
            <v>142843.26980000001</v>
          </cell>
          <cell r="AZ35">
            <v>17732.862400000002</v>
          </cell>
          <cell r="BA35">
            <v>39395.1659</v>
          </cell>
          <cell r="BB35">
            <v>61460.489000000001</v>
          </cell>
          <cell r="BC35">
            <v>90175.635500000004</v>
          </cell>
          <cell r="BD35">
            <v>146396.86970000001</v>
          </cell>
          <cell r="BE35">
            <v>18151.650000000001</v>
          </cell>
          <cell r="BF35">
            <v>40337</v>
          </cell>
          <cell r="BG35">
            <v>62522.35</v>
          </cell>
          <cell r="BH35">
            <v>93380.154999999999</v>
          </cell>
          <cell r="BI35">
            <v>159532.83499999999</v>
          </cell>
          <cell r="BJ35">
            <v>19324.395199999999</v>
          </cell>
          <cell r="BK35">
            <v>42553.72</v>
          </cell>
          <cell r="BL35">
            <v>66584.055999999997</v>
          </cell>
          <cell r="BM35">
            <v>97122.607999999993</v>
          </cell>
          <cell r="BN35">
            <v>165208.56</v>
          </cell>
          <cell r="BO35">
            <v>22066.177199999998</v>
          </cell>
          <cell r="BP35">
            <v>45341.46</v>
          </cell>
          <cell r="BQ35">
            <v>70027.365999999995</v>
          </cell>
          <cell r="BR35">
            <v>102773.976</v>
          </cell>
          <cell r="BS35">
            <v>178846.87</v>
          </cell>
          <cell r="BT35">
            <v>22246.157999999999</v>
          </cell>
          <cell r="BU35">
            <v>48334.834199999998</v>
          </cell>
          <cell r="BV35">
            <v>73311.202499999999</v>
          </cell>
          <cell r="BW35">
            <v>106174.845</v>
          </cell>
          <cell r="BX35">
            <v>181326.41148000001</v>
          </cell>
          <cell r="BY35">
            <v>24314.328000000001</v>
          </cell>
          <cell r="BZ35">
            <v>51161.398500000003</v>
          </cell>
          <cell r="CA35">
            <v>79426.804799999998</v>
          </cell>
          <cell r="CB35">
            <v>115290.43859999999</v>
          </cell>
          <cell r="CC35">
            <v>195527.72099999999</v>
          </cell>
          <cell r="CD35">
            <v>26465.798999999999</v>
          </cell>
          <cell r="CE35">
            <v>54143.771999999997</v>
          </cell>
          <cell r="CF35">
            <v>82831.89</v>
          </cell>
          <cell r="CG35">
            <v>119298.12450000001</v>
          </cell>
          <cell r="CH35">
            <v>197786.391</v>
          </cell>
        </row>
        <row r="36">
          <cell r="B36">
            <v>14120</v>
          </cell>
          <cell r="C36">
            <v>30150</v>
          </cell>
          <cell r="D36">
            <v>44656</v>
          </cell>
          <cell r="E36">
            <v>60805</v>
          </cell>
          <cell r="F36">
            <v>95883</v>
          </cell>
          <cell r="G36">
            <v>14346</v>
          </cell>
          <cell r="H36">
            <v>32334</v>
          </cell>
          <cell r="I36">
            <v>48800</v>
          </cell>
          <cell r="J36">
            <v>67616</v>
          </cell>
          <cell r="K36">
            <v>105606</v>
          </cell>
          <cell r="L36">
            <v>15005</v>
          </cell>
          <cell r="M36">
            <v>34000</v>
          </cell>
          <cell r="N36">
            <v>51910</v>
          </cell>
          <cell r="O36">
            <v>73430</v>
          </cell>
          <cell r="P36">
            <v>111669</v>
          </cell>
          <cell r="Q36">
            <v>15382</v>
          </cell>
          <cell r="R36">
            <v>35029</v>
          </cell>
          <cell r="S36">
            <v>51363</v>
          </cell>
          <cell r="T36">
            <v>73540</v>
          </cell>
          <cell r="U36">
            <v>119900</v>
          </cell>
          <cell r="V36">
            <v>20313.5</v>
          </cell>
          <cell r="W36">
            <v>40017.595000000001</v>
          </cell>
          <cell r="X36">
            <v>58604.447500000002</v>
          </cell>
          <cell r="Y36">
            <v>81254</v>
          </cell>
          <cell r="Z36">
            <v>129600.13</v>
          </cell>
          <cell r="AA36">
            <v>23321.108100000001</v>
          </cell>
          <cell r="AB36">
            <v>44809.116000000002</v>
          </cell>
          <cell r="AC36">
            <v>64158.506999999998</v>
          </cell>
          <cell r="AD36">
            <v>90331.104300000006</v>
          </cell>
          <cell r="AE36">
            <v>142625.37945000001</v>
          </cell>
          <cell r="AF36">
            <v>21988.560000000001</v>
          </cell>
          <cell r="AG36">
            <v>43567.333200000001</v>
          </cell>
          <cell r="AH36">
            <v>63476.974800000004</v>
          </cell>
          <cell r="AI36">
            <v>88453.98</v>
          </cell>
          <cell r="AJ36">
            <v>142825.69200000001</v>
          </cell>
          <cell r="AK36">
            <v>19950.9552</v>
          </cell>
          <cell r="AL36">
            <v>41413.346400000002</v>
          </cell>
          <cell r="AM36">
            <v>60961.252</v>
          </cell>
          <cell r="AN36">
            <v>85648.04</v>
          </cell>
          <cell r="AO36">
            <v>137036.864</v>
          </cell>
          <cell r="AP36">
            <v>19855.621500000001</v>
          </cell>
          <cell r="AQ36">
            <v>42358.659200000002</v>
          </cell>
          <cell r="AR36">
            <v>63130.694000000003</v>
          </cell>
          <cell r="AS36">
            <v>89604.856</v>
          </cell>
          <cell r="AT36">
            <v>139702.1164</v>
          </cell>
          <cell r="AU36">
            <v>21113.326300000001</v>
          </cell>
          <cell r="AV36">
            <v>44449.108</v>
          </cell>
          <cell r="AW36">
            <v>65360.392899999999</v>
          </cell>
          <cell r="AX36">
            <v>91524.754199999996</v>
          </cell>
          <cell r="AY36">
            <v>146378.99429999999</v>
          </cell>
          <cell r="AZ36">
            <v>21662.303500000002</v>
          </cell>
          <cell r="BA36">
            <v>45339.705000000002</v>
          </cell>
          <cell r="BB36">
            <v>68110.312399999995</v>
          </cell>
          <cell r="BC36">
            <v>95213.380499999999</v>
          </cell>
          <cell r="BD36">
            <v>151132.35</v>
          </cell>
          <cell r="BE36">
            <v>23496.302500000002</v>
          </cell>
          <cell r="BF36">
            <v>47799.345000000001</v>
          </cell>
          <cell r="BG36">
            <v>68683.826749999993</v>
          </cell>
          <cell r="BH36">
            <v>97534.865999999995</v>
          </cell>
          <cell r="BI36">
            <v>153885.655</v>
          </cell>
          <cell r="BJ36">
            <v>24030.335999999999</v>
          </cell>
          <cell r="BK36">
            <v>48561.303999999996</v>
          </cell>
          <cell r="BL36">
            <v>71289.996799999994</v>
          </cell>
          <cell r="BM36">
            <v>99826.020799999998</v>
          </cell>
          <cell r="BN36">
            <v>165348.73696000001</v>
          </cell>
          <cell r="BO36">
            <v>25189.7</v>
          </cell>
          <cell r="BP36">
            <v>50782.4352</v>
          </cell>
          <cell r="BQ36">
            <v>74057.717999999993</v>
          </cell>
          <cell r="BR36">
            <v>102773.976</v>
          </cell>
          <cell r="BS36">
            <v>168267.196</v>
          </cell>
          <cell r="BT36">
            <v>26290.914000000001</v>
          </cell>
          <cell r="BU36">
            <v>53593.017</v>
          </cell>
          <cell r="BV36">
            <v>77355.958499999993</v>
          </cell>
          <cell r="BW36">
            <v>108702.8175</v>
          </cell>
          <cell r="BX36">
            <v>176553.59940000001</v>
          </cell>
          <cell r="BY36">
            <v>29278.5033</v>
          </cell>
          <cell r="BZ36">
            <v>55720.334999999999</v>
          </cell>
          <cell r="CA36">
            <v>81199.724549999999</v>
          </cell>
          <cell r="CB36">
            <v>113162.93489999999</v>
          </cell>
          <cell r="CC36">
            <v>182357.46</v>
          </cell>
          <cell r="CD36">
            <v>29900.292000000001</v>
          </cell>
          <cell r="CE36">
            <v>60305.656499999997</v>
          </cell>
          <cell r="CF36">
            <v>85993.643849999993</v>
          </cell>
          <cell r="CG36">
            <v>120510.2985</v>
          </cell>
          <cell r="CH36">
            <v>187179.86850000001</v>
          </cell>
        </row>
        <row r="37">
          <cell r="B37">
            <v>10978</v>
          </cell>
          <cell r="C37">
            <v>28155</v>
          </cell>
          <cell r="D37">
            <v>45000</v>
          </cell>
          <cell r="E37">
            <v>64634</v>
          </cell>
          <cell r="F37">
            <v>110398</v>
          </cell>
          <cell r="G37">
            <v>12420</v>
          </cell>
          <cell r="H37">
            <v>29600</v>
          </cell>
          <cell r="I37">
            <v>47053.5</v>
          </cell>
          <cell r="J37">
            <v>69610</v>
          </cell>
          <cell r="K37">
            <v>113600</v>
          </cell>
          <cell r="L37">
            <v>12052</v>
          </cell>
          <cell r="M37">
            <v>28300</v>
          </cell>
          <cell r="N37">
            <v>46004</v>
          </cell>
          <cell r="O37">
            <v>71450</v>
          </cell>
          <cell r="P37">
            <v>118200</v>
          </cell>
          <cell r="Q37">
            <v>12210</v>
          </cell>
          <cell r="R37">
            <v>30000</v>
          </cell>
          <cell r="S37">
            <v>50556</v>
          </cell>
          <cell r="T37">
            <v>78317</v>
          </cell>
          <cell r="U37">
            <v>128000</v>
          </cell>
          <cell r="V37">
            <v>20313.5</v>
          </cell>
          <cell r="W37">
            <v>41642.675000000003</v>
          </cell>
          <cell r="X37">
            <v>63682.822500000002</v>
          </cell>
          <cell r="Y37">
            <v>90415.388500000001</v>
          </cell>
          <cell r="Z37">
            <v>146257.20000000001</v>
          </cell>
          <cell r="AA37">
            <v>21386.169000000002</v>
          </cell>
          <cell r="AB37">
            <v>46845.894</v>
          </cell>
          <cell r="AC37">
            <v>70778.035499999998</v>
          </cell>
          <cell r="AD37">
            <v>99802.122000000003</v>
          </cell>
          <cell r="AE37">
            <v>161485.94373</v>
          </cell>
          <cell r="AF37">
            <v>20389.392</v>
          </cell>
          <cell r="AG37">
            <v>44576.807999999997</v>
          </cell>
          <cell r="AH37">
            <v>67964.639999999999</v>
          </cell>
          <cell r="AI37">
            <v>99848.051999999996</v>
          </cell>
          <cell r="AJ37">
            <v>158917.32</v>
          </cell>
          <cell r="AK37">
            <v>19447.143199999999</v>
          </cell>
          <cell r="AL37">
            <v>44335.455999999998</v>
          </cell>
          <cell r="AM37">
            <v>67510.808000000005</v>
          </cell>
          <cell r="AN37">
            <v>96731.903999999995</v>
          </cell>
          <cell r="AO37">
            <v>156685.53200000001</v>
          </cell>
          <cell r="AP37">
            <v>19407.59722</v>
          </cell>
          <cell r="AQ37">
            <v>44598.780599999998</v>
          </cell>
          <cell r="AR37">
            <v>68527.350099999996</v>
          </cell>
          <cell r="AS37">
            <v>100601.8156</v>
          </cell>
          <cell r="AT37">
            <v>162917.92000000001</v>
          </cell>
          <cell r="AU37">
            <v>20205.150206999999</v>
          </cell>
          <cell r="AV37">
            <v>45459.315000000002</v>
          </cell>
          <cell r="AW37">
            <v>70613.469299999997</v>
          </cell>
          <cell r="AX37">
            <v>102536.0105</v>
          </cell>
          <cell r="AY37">
            <v>170724.98300000001</v>
          </cell>
          <cell r="AZ37">
            <v>20352.489799999999</v>
          </cell>
          <cell r="BA37">
            <v>46044.989300000001</v>
          </cell>
          <cell r="BB37">
            <v>71535.979000000007</v>
          </cell>
          <cell r="BC37">
            <v>104785.09600000001</v>
          </cell>
          <cell r="BD37">
            <v>175414.28090000001</v>
          </cell>
          <cell r="BE37">
            <v>21176.924999999999</v>
          </cell>
          <cell r="BF37">
            <v>48303.557500000003</v>
          </cell>
          <cell r="BG37">
            <v>74623.45</v>
          </cell>
          <cell r="BH37">
            <v>108506.53</v>
          </cell>
          <cell r="BI37">
            <v>183533.35</v>
          </cell>
          <cell r="BJ37">
            <v>23429.577600000001</v>
          </cell>
          <cell r="BK37">
            <v>50063.199999999997</v>
          </cell>
          <cell r="BL37">
            <v>76997.2016</v>
          </cell>
          <cell r="BM37">
            <v>112642.2</v>
          </cell>
          <cell r="BN37">
            <v>192242.68799999999</v>
          </cell>
          <cell r="BO37">
            <v>24282.870800000001</v>
          </cell>
          <cell r="BP37">
            <v>52797.611199999999</v>
          </cell>
          <cell r="BQ37">
            <v>80607.039999999994</v>
          </cell>
          <cell r="BR37">
            <v>118069.16184</v>
          </cell>
          <cell r="BS37">
            <v>201517.6</v>
          </cell>
          <cell r="BT37">
            <v>25886.438399999999</v>
          </cell>
          <cell r="BU37">
            <v>55615.394999999997</v>
          </cell>
          <cell r="BV37">
            <v>84939.876000000004</v>
          </cell>
          <cell r="BW37">
            <v>123870.6525</v>
          </cell>
          <cell r="BX37">
            <v>212349.69</v>
          </cell>
          <cell r="BY37">
            <v>27353.618999999999</v>
          </cell>
          <cell r="BZ37">
            <v>58253.077499999999</v>
          </cell>
          <cell r="CA37">
            <v>88139.438999999998</v>
          </cell>
          <cell r="CB37">
            <v>129575.1063</v>
          </cell>
          <cell r="CC37">
            <v>219031.57139999999</v>
          </cell>
          <cell r="CD37">
            <v>28587.103500000001</v>
          </cell>
          <cell r="CE37">
            <v>61416.815999999999</v>
          </cell>
          <cell r="CF37">
            <v>94953.63</v>
          </cell>
          <cell r="CG37">
            <v>137379.72</v>
          </cell>
          <cell r="CH37">
            <v>232636.39350000001</v>
          </cell>
        </row>
        <row r="38">
          <cell r="B38">
            <v>10442</v>
          </cell>
          <cell r="C38">
            <v>24018</v>
          </cell>
          <cell r="D38">
            <v>37203</v>
          </cell>
          <cell r="E38">
            <v>53712</v>
          </cell>
          <cell r="F38">
            <v>85180</v>
          </cell>
          <cell r="G38">
            <v>11615</v>
          </cell>
          <cell r="H38">
            <v>26080</v>
          </cell>
          <cell r="I38">
            <v>40265.5</v>
          </cell>
          <cell r="J38">
            <v>58000</v>
          </cell>
          <cell r="K38">
            <v>91322</v>
          </cell>
          <cell r="L38">
            <v>13000</v>
          </cell>
          <cell r="M38">
            <v>28734</v>
          </cell>
          <cell r="N38">
            <v>44000</v>
          </cell>
          <cell r="O38">
            <v>62630</v>
          </cell>
          <cell r="P38">
            <v>96819</v>
          </cell>
          <cell r="Q38">
            <v>12950</v>
          </cell>
          <cell r="R38">
            <v>29574</v>
          </cell>
          <cell r="S38">
            <v>46000</v>
          </cell>
          <cell r="T38">
            <v>67020</v>
          </cell>
          <cell r="U38">
            <v>102000</v>
          </cell>
          <cell r="V38">
            <v>19500.96</v>
          </cell>
          <cell r="W38">
            <v>38494.082499999997</v>
          </cell>
          <cell r="X38">
            <v>57284.07</v>
          </cell>
          <cell r="Y38">
            <v>81050.865000000005</v>
          </cell>
          <cell r="Z38">
            <v>126959.375</v>
          </cell>
          <cell r="AA38">
            <v>20775.135600000001</v>
          </cell>
          <cell r="AB38">
            <v>43790.726999999999</v>
          </cell>
          <cell r="AC38">
            <v>66195.285000000003</v>
          </cell>
          <cell r="AD38">
            <v>91145.815499999997</v>
          </cell>
          <cell r="AE38">
            <v>141556.071</v>
          </cell>
          <cell r="AF38">
            <v>23887.572</v>
          </cell>
          <cell r="AG38">
            <v>44976.6</v>
          </cell>
          <cell r="AH38">
            <v>66365.471999999994</v>
          </cell>
          <cell r="AI38">
            <v>90352.991999999998</v>
          </cell>
          <cell r="AJ38">
            <v>136329.07199999999</v>
          </cell>
          <cell r="AK38">
            <v>22530.47264</v>
          </cell>
          <cell r="AL38">
            <v>48365.951999999997</v>
          </cell>
          <cell r="AM38">
            <v>67510.808000000005</v>
          </cell>
          <cell r="AN38">
            <v>94615.893599999996</v>
          </cell>
          <cell r="AO38">
            <v>143082.60800000001</v>
          </cell>
          <cell r="AP38">
            <v>21382.976999999999</v>
          </cell>
          <cell r="AQ38">
            <v>43987.838400000001</v>
          </cell>
          <cell r="AR38">
            <v>69240.115999999995</v>
          </cell>
          <cell r="AS38">
            <v>94746.952850000001</v>
          </cell>
          <cell r="AT38">
            <v>138480.23199999999</v>
          </cell>
          <cell r="AU38">
            <v>20608.2228</v>
          </cell>
          <cell r="AV38">
            <v>45459.315000000002</v>
          </cell>
          <cell r="AW38">
            <v>68391.013900000005</v>
          </cell>
          <cell r="AX38">
            <v>92332.919800000003</v>
          </cell>
          <cell r="AY38">
            <v>146884.09779999999</v>
          </cell>
          <cell r="AZ38">
            <v>24181.175999999999</v>
          </cell>
          <cell r="BA38">
            <v>48362.351999999999</v>
          </cell>
          <cell r="BB38">
            <v>72543.528000000006</v>
          </cell>
          <cell r="BC38">
            <v>100654.14509999999</v>
          </cell>
          <cell r="BD38">
            <v>155162.546</v>
          </cell>
          <cell r="BE38">
            <v>20975.24</v>
          </cell>
          <cell r="BF38">
            <v>47395.974999999999</v>
          </cell>
          <cell r="BG38">
            <v>73857.047000000006</v>
          </cell>
          <cell r="BH38">
            <v>101850.925</v>
          </cell>
          <cell r="BI38">
            <v>153280.6</v>
          </cell>
          <cell r="BJ38">
            <v>26052.889279999999</v>
          </cell>
          <cell r="BK38">
            <v>52065.728000000003</v>
          </cell>
          <cell r="BL38">
            <v>75094.8</v>
          </cell>
          <cell r="BM38">
            <v>104982.5304</v>
          </cell>
          <cell r="BN38">
            <v>150189.6</v>
          </cell>
          <cell r="BO38">
            <v>24988.182400000002</v>
          </cell>
          <cell r="BP38">
            <v>47255.877200000003</v>
          </cell>
          <cell r="BQ38">
            <v>73705.0622</v>
          </cell>
          <cell r="BR38">
            <v>101564.8704</v>
          </cell>
          <cell r="BS38">
            <v>150130.61199999999</v>
          </cell>
          <cell r="BT38">
            <v>24369.654900000001</v>
          </cell>
          <cell r="BU38">
            <v>50276.317080000001</v>
          </cell>
          <cell r="BV38">
            <v>73816.797000000006</v>
          </cell>
          <cell r="BW38">
            <v>103343.51579999999</v>
          </cell>
          <cell r="BX38">
            <v>153801.8469</v>
          </cell>
          <cell r="BY38">
            <v>25732.663799999998</v>
          </cell>
          <cell r="BZ38">
            <v>51870.566400000003</v>
          </cell>
          <cell r="CA38">
            <v>79122.875700000004</v>
          </cell>
          <cell r="CB38">
            <v>109414.476</v>
          </cell>
          <cell r="CC38">
            <v>169693.7475</v>
          </cell>
          <cell r="CD38">
            <v>25253.625</v>
          </cell>
          <cell r="CE38">
            <v>55254.931499999999</v>
          </cell>
          <cell r="CF38">
            <v>80710.585500000001</v>
          </cell>
          <cell r="CG38">
            <v>109196.67449999999</v>
          </cell>
          <cell r="CH38">
            <v>171825.66450000001</v>
          </cell>
        </row>
        <row r="39">
          <cell r="B39">
            <v>11448</v>
          </cell>
          <cell r="C39">
            <v>26108.5</v>
          </cell>
          <cell r="D39">
            <v>42050</v>
          </cell>
          <cell r="E39">
            <v>59337.5</v>
          </cell>
          <cell r="F39">
            <v>95028.5</v>
          </cell>
          <cell r="G39">
            <v>12768</v>
          </cell>
          <cell r="H39">
            <v>29221.5</v>
          </cell>
          <cell r="I39">
            <v>46125</v>
          </cell>
          <cell r="J39">
            <v>65117.5</v>
          </cell>
          <cell r="K39">
            <v>103562</v>
          </cell>
          <cell r="L39">
            <v>13094.5</v>
          </cell>
          <cell r="M39">
            <v>30025</v>
          </cell>
          <cell r="N39">
            <v>48133.5</v>
          </cell>
          <cell r="O39">
            <v>71756</v>
          </cell>
          <cell r="P39">
            <v>116365</v>
          </cell>
          <cell r="Q39">
            <v>12823.5</v>
          </cell>
          <cell r="R39">
            <v>30034</v>
          </cell>
          <cell r="S39">
            <v>49436</v>
          </cell>
          <cell r="T39">
            <v>73177</v>
          </cell>
          <cell r="U39">
            <v>117106</v>
          </cell>
          <cell r="V39">
            <v>18282.150000000001</v>
          </cell>
          <cell r="W39">
            <v>37759.749475000004</v>
          </cell>
          <cell r="X39">
            <v>55912.908750000002</v>
          </cell>
          <cell r="Y39">
            <v>79943.779249999992</v>
          </cell>
          <cell r="Z39">
            <v>125943.7</v>
          </cell>
          <cell r="AA39">
            <v>19960.4244</v>
          </cell>
          <cell r="AB39">
            <v>42110.385150000002</v>
          </cell>
          <cell r="AC39">
            <v>61612.534500000002</v>
          </cell>
          <cell r="AD39">
            <v>86664.903900000005</v>
          </cell>
          <cell r="AE39">
            <v>136209.52875</v>
          </cell>
          <cell r="AF39">
            <v>18590.328000000001</v>
          </cell>
          <cell r="AG39">
            <v>40079.148000000001</v>
          </cell>
          <cell r="AH39">
            <v>60968.28</v>
          </cell>
          <cell r="AI39">
            <v>84206.19</v>
          </cell>
          <cell r="AJ39">
            <v>135879.30600000001</v>
          </cell>
          <cell r="AK39">
            <v>19346.380799999999</v>
          </cell>
          <cell r="AL39">
            <v>40571.980360000001</v>
          </cell>
          <cell r="AM39">
            <v>60558.202400000002</v>
          </cell>
          <cell r="AN39">
            <v>84791.559600000008</v>
          </cell>
          <cell r="AO39">
            <v>135525.42800000001</v>
          </cell>
          <cell r="AP39">
            <v>19651.974099999999</v>
          </cell>
          <cell r="AQ39">
            <v>40729.480000000003</v>
          </cell>
          <cell r="AR39">
            <v>63079.782149999999</v>
          </cell>
          <cell r="AS39">
            <v>88332.05975</v>
          </cell>
          <cell r="AT39">
            <v>141331.29560000001</v>
          </cell>
          <cell r="AU39">
            <v>20456.691749999998</v>
          </cell>
          <cell r="AV39">
            <v>41923.590500000006</v>
          </cell>
          <cell r="AW39">
            <v>64299.67555</v>
          </cell>
          <cell r="AX39">
            <v>90494.343059999999</v>
          </cell>
          <cell r="AY39">
            <v>143954.4975</v>
          </cell>
          <cell r="AZ39">
            <v>20055.262844999997</v>
          </cell>
          <cell r="BA39">
            <v>42317.057999999997</v>
          </cell>
          <cell r="BB39">
            <v>64281.626199999999</v>
          </cell>
          <cell r="BC39">
            <v>91686.959000000003</v>
          </cell>
          <cell r="BD39">
            <v>149621.02650000001</v>
          </cell>
          <cell r="BE39">
            <v>19916.393749999999</v>
          </cell>
          <cell r="BF39">
            <v>43765.645000000004</v>
          </cell>
          <cell r="BG39">
            <v>66354.364999999991</v>
          </cell>
          <cell r="BH39">
            <v>94439.001250000001</v>
          </cell>
          <cell r="BI39">
            <v>152574.70250000001</v>
          </cell>
          <cell r="BJ39">
            <v>21376.986400000002</v>
          </cell>
          <cell r="BK39">
            <v>46058.144</v>
          </cell>
          <cell r="BL39">
            <v>68886.963199999998</v>
          </cell>
          <cell r="BM39">
            <v>97448.018799999991</v>
          </cell>
          <cell r="BN39">
            <v>157699.08000000002</v>
          </cell>
          <cell r="BO39">
            <v>22267.694800000001</v>
          </cell>
          <cell r="BP39">
            <v>47810.050600000002</v>
          </cell>
          <cell r="BQ39">
            <v>71538.747999999992</v>
          </cell>
          <cell r="BR39">
            <v>101615.24979999999</v>
          </cell>
          <cell r="BS39">
            <v>164126.00932000001</v>
          </cell>
          <cell r="BT39">
            <v>22650.633600000001</v>
          </cell>
          <cell r="BU39">
            <v>50053.855499999998</v>
          </cell>
          <cell r="BV39">
            <v>74170.713149999996</v>
          </cell>
          <cell r="BW39">
            <v>103646.8725</v>
          </cell>
          <cell r="BX39">
            <v>166441.70939999999</v>
          </cell>
          <cell r="BY39">
            <v>23047.956749999998</v>
          </cell>
          <cell r="BZ39">
            <v>49743.062699999995</v>
          </cell>
          <cell r="CA39">
            <v>75475.72649999999</v>
          </cell>
          <cell r="CB39">
            <v>106121.91075000001</v>
          </cell>
          <cell r="CC39">
            <v>173847.44520000002</v>
          </cell>
          <cell r="CD39">
            <v>25354.639499999997</v>
          </cell>
          <cell r="CE39">
            <v>52275.003750000003</v>
          </cell>
          <cell r="CF39">
            <v>78710.498400000011</v>
          </cell>
          <cell r="CG39">
            <v>111115.95</v>
          </cell>
          <cell r="CH39">
            <v>181321.0275</v>
          </cell>
        </row>
        <row r="40">
          <cell r="B40">
            <v>114.42278860569715</v>
          </cell>
          <cell r="C40">
            <v>108.78541666666666</v>
          </cell>
          <cell r="D40">
            <v>106.54740789540365</v>
          </cell>
          <cell r="E40">
            <v>98.895833333333343</v>
          </cell>
          <cell r="F40">
            <v>94.415741835487694</v>
          </cell>
          <cell r="G40">
            <v>112.00000000000001</v>
          </cell>
          <cell r="H40">
            <v>112.34717416378317</v>
          </cell>
          <cell r="I40">
            <v>107.26744186046511</v>
          </cell>
          <cell r="J40">
            <v>99.799993869543897</v>
          </cell>
          <cell r="K40">
            <v>93.806159420289859</v>
          </cell>
          <cell r="L40">
            <v>108.47001325381046</v>
          </cell>
          <cell r="M40">
            <v>106.31329225975496</v>
          </cell>
          <cell r="N40">
            <v>103.32181342034087</v>
          </cell>
          <cell r="O40">
            <v>99.927584670231724</v>
          </cell>
          <cell r="P40">
            <v>96.038459951306066</v>
          </cell>
          <cell r="Q40">
            <v>105.38708086785009</v>
          </cell>
          <cell r="R40">
            <v>104.94060097833682</v>
          </cell>
          <cell r="S40">
            <v>103.20668058455115</v>
          </cell>
          <cell r="T40">
            <v>98.719747457032625</v>
          </cell>
          <cell r="U40">
            <v>92.579767890459479</v>
          </cell>
          <cell r="V40">
            <v>108.43373493975903</v>
          </cell>
          <cell r="W40">
            <v>101.02445652173915</v>
          </cell>
          <cell r="X40">
            <v>95.572916666666671</v>
          </cell>
          <cell r="Y40">
            <v>93.03782505910165</v>
          </cell>
          <cell r="Z40">
            <v>86.701160676828408</v>
          </cell>
          <cell r="AA40">
            <v>108.88888888888889</v>
          </cell>
          <cell r="AB40">
            <v>103.37500000000001</v>
          </cell>
          <cell r="AC40">
            <v>97.423510466988745</v>
          </cell>
          <cell r="AD40">
            <v>92.903930131004358</v>
          </cell>
          <cell r="AE40">
            <v>86.173571290509628</v>
          </cell>
          <cell r="AF40">
            <v>109.41176470588236</v>
          </cell>
          <cell r="AG40">
            <v>103.08483290488432</v>
          </cell>
          <cell r="AH40">
            <v>100</v>
          </cell>
          <cell r="AI40">
            <v>92.684268426842692</v>
          </cell>
          <cell r="AJ40">
            <v>87.737979993546304</v>
          </cell>
          <cell r="AK40">
            <v>115.66265060240961</v>
          </cell>
          <cell r="AL40">
            <v>106.71879141266898</v>
          </cell>
          <cell r="AM40">
            <v>100.16666666666667</v>
          </cell>
          <cell r="AN40">
            <v>93.5</v>
          </cell>
          <cell r="AO40">
            <v>87.908496732026151</v>
          </cell>
          <cell r="AP40">
            <v>118.40490797546013</v>
          </cell>
          <cell r="AQ40">
            <v>105.82010582010584</v>
          </cell>
          <cell r="AR40">
            <v>103.25</v>
          </cell>
          <cell r="AS40">
            <v>95.43454345434543</v>
          </cell>
          <cell r="AT40">
            <v>88.974358974358978</v>
          </cell>
          <cell r="AU40">
            <v>120.53571428571428</v>
          </cell>
          <cell r="AV40">
            <v>106.68380462724936</v>
          </cell>
          <cell r="AW40">
            <v>102.66129032258064</v>
          </cell>
          <cell r="AX40">
            <v>95.807486631016033</v>
          </cell>
          <cell r="AY40">
            <v>88.91246022337306</v>
          </cell>
          <cell r="AZ40">
            <v>117.08823529411765</v>
          </cell>
          <cell r="BA40">
            <v>105.26315789473684</v>
          </cell>
          <cell r="BB40">
            <v>100.47244094488188</v>
          </cell>
          <cell r="BC40">
            <v>94.791666666666671</v>
          </cell>
          <cell r="BD40">
            <v>88.922155688622766</v>
          </cell>
          <cell r="BE40">
            <v>110.33519553072625</v>
          </cell>
          <cell r="BF40">
            <v>107.16049382716051</v>
          </cell>
          <cell r="BG40">
            <v>101.07526881720428</v>
          </cell>
          <cell r="BH40">
            <v>94.595959595959599</v>
          </cell>
          <cell r="BI40">
            <v>88.479532163742704</v>
          </cell>
          <cell r="BJ40">
            <v>112.96296296296298</v>
          </cell>
          <cell r="BK40">
            <v>108.49056603773586</v>
          </cell>
          <cell r="BL40">
            <v>101.17647058823529</v>
          </cell>
          <cell r="BM40">
            <v>95.416666666666657</v>
          </cell>
          <cell r="BN40">
            <v>87.988826815642469</v>
          </cell>
          <cell r="BO40">
            <v>111.61616161616163</v>
          </cell>
          <cell r="BP40">
            <v>107.84090909090909</v>
          </cell>
          <cell r="BQ40">
            <v>101.28388017118401</v>
          </cell>
          <cell r="BR40">
            <v>95.865019011406844</v>
          </cell>
          <cell r="BS40">
            <v>88.048648648648651</v>
          </cell>
          <cell r="BT40">
            <v>110.34482758620692</v>
          </cell>
          <cell r="BU40">
            <v>107.60869565217391</v>
          </cell>
          <cell r="BV40">
            <v>100.47945205479452</v>
          </cell>
          <cell r="BW40">
            <v>93.692870201096895</v>
          </cell>
          <cell r="BX40">
            <v>86.178010471204189</v>
          </cell>
          <cell r="BY40">
            <v>107.31132075471696</v>
          </cell>
          <cell r="BZ40">
            <v>102.71966527196652</v>
          </cell>
          <cell r="CA40">
            <v>98.911311736590534</v>
          </cell>
          <cell r="CB40">
            <v>92.699115044247804</v>
          </cell>
          <cell r="CC40">
            <v>85.800000000000011</v>
          </cell>
          <cell r="CD40">
            <v>109.13043478260869</v>
          </cell>
          <cell r="CE40">
            <v>102.27272727272727</v>
          </cell>
          <cell r="CF40">
            <v>97.4</v>
          </cell>
          <cell r="CG40">
            <v>91.973244147157189</v>
          </cell>
          <cell r="CH40">
            <v>85.885167464114829</v>
          </cell>
        </row>
        <row r="41">
          <cell r="B41">
            <v>11980</v>
          </cell>
          <cell r="C41">
            <v>28211</v>
          </cell>
          <cell r="D41">
            <v>45678</v>
          </cell>
          <cell r="E41">
            <v>67704</v>
          </cell>
          <cell r="F41">
            <v>110605</v>
          </cell>
          <cell r="G41">
            <v>13176</v>
          </cell>
          <cell r="H41">
            <v>30832</v>
          </cell>
          <cell r="I41">
            <v>50040</v>
          </cell>
          <cell r="J41">
            <v>73889</v>
          </cell>
          <cell r="K41">
            <v>120600</v>
          </cell>
          <cell r="L41">
            <v>13000</v>
          </cell>
          <cell r="M41">
            <v>30500</v>
          </cell>
          <cell r="N41">
            <v>51010</v>
          </cell>
          <cell r="O41">
            <v>75786</v>
          </cell>
          <cell r="P41">
            <v>123632</v>
          </cell>
          <cell r="Q41">
            <v>12500</v>
          </cell>
          <cell r="R41">
            <v>30368</v>
          </cell>
          <cell r="S41">
            <v>51116</v>
          </cell>
          <cell r="T41">
            <v>77615</v>
          </cell>
          <cell r="U41">
            <v>128000</v>
          </cell>
          <cell r="V41">
            <v>18282.150000000001</v>
          </cell>
          <cell r="W41">
            <v>40627</v>
          </cell>
          <cell r="X41">
            <v>62971.85</v>
          </cell>
          <cell r="Y41">
            <v>91410.75</v>
          </cell>
          <cell r="Z41">
            <v>152351.25</v>
          </cell>
          <cell r="AA41">
            <v>19553.068800000001</v>
          </cell>
          <cell r="AB41">
            <v>44401.760399999999</v>
          </cell>
          <cell r="AC41">
            <v>68395.005239999999</v>
          </cell>
          <cell r="AD41">
            <v>99017.962469999999</v>
          </cell>
          <cell r="AE41">
            <v>167830.50719999999</v>
          </cell>
          <cell r="AF41">
            <v>18190.536</v>
          </cell>
          <cell r="AG41">
            <v>41978.16</v>
          </cell>
          <cell r="AH41">
            <v>66165.576000000001</v>
          </cell>
          <cell r="AI41">
            <v>96949.56</v>
          </cell>
          <cell r="AJ41">
            <v>162915.24</v>
          </cell>
          <cell r="AK41">
            <v>18338.756799999999</v>
          </cell>
          <cell r="AL41">
            <v>41111.059200000003</v>
          </cell>
          <cell r="AM41">
            <v>65495.56</v>
          </cell>
          <cell r="AN41">
            <v>96238.168239999999</v>
          </cell>
          <cell r="AO41">
            <v>161421.36480000001</v>
          </cell>
          <cell r="AP41">
            <v>18022.794900000001</v>
          </cell>
          <cell r="AQ41">
            <v>40729.480000000003</v>
          </cell>
          <cell r="AR41">
            <v>65676.286500000002</v>
          </cell>
          <cell r="AS41">
            <v>97750.751999999993</v>
          </cell>
          <cell r="AT41">
            <v>168009.10500000001</v>
          </cell>
          <cell r="AU41">
            <v>18183.725999999999</v>
          </cell>
          <cell r="AV41">
            <v>42428.694000000003</v>
          </cell>
          <cell r="AW41">
            <v>68896.117400000003</v>
          </cell>
          <cell r="AX41">
            <v>101020.7</v>
          </cell>
          <cell r="AY41">
            <v>171735.19</v>
          </cell>
          <cell r="AZ41">
            <v>18941.921200000001</v>
          </cell>
          <cell r="BA41">
            <v>43727.626600000003</v>
          </cell>
          <cell r="BB41">
            <v>69520.880999999994</v>
          </cell>
          <cell r="BC41">
            <v>102870.75290000001</v>
          </cell>
          <cell r="BD41">
            <v>177328.62400000001</v>
          </cell>
          <cell r="BE41">
            <v>18958.39</v>
          </cell>
          <cell r="BF41">
            <v>45379.125</v>
          </cell>
          <cell r="BG41">
            <v>72001.544999999998</v>
          </cell>
          <cell r="BH41">
            <v>106893.05</v>
          </cell>
          <cell r="BI41">
            <v>181113.13</v>
          </cell>
          <cell r="BJ41">
            <v>20025.28</v>
          </cell>
          <cell r="BK41">
            <v>45958.017599999999</v>
          </cell>
          <cell r="BL41">
            <v>73893.283200000005</v>
          </cell>
          <cell r="BM41">
            <v>110139.04</v>
          </cell>
          <cell r="BN41">
            <v>190240.16</v>
          </cell>
          <cell r="BO41">
            <v>20151.759999999998</v>
          </cell>
          <cell r="BP41">
            <v>47457.394800000002</v>
          </cell>
          <cell r="BQ41">
            <v>76878.964399999997</v>
          </cell>
          <cell r="BR41">
            <v>113857.444</v>
          </cell>
          <cell r="BS41">
            <v>196177.3836</v>
          </cell>
          <cell r="BT41">
            <v>21234.969000000001</v>
          </cell>
          <cell r="BU41">
            <v>50053.855499999998</v>
          </cell>
          <cell r="BV41">
            <v>78569.385299999994</v>
          </cell>
          <cell r="BW41">
            <v>116691.21060000001</v>
          </cell>
          <cell r="BX41">
            <v>200215.42199999999</v>
          </cell>
          <cell r="BY41">
            <v>22794.682499999999</v>
          </cell>
          <cell r="BZ41">
            <v>50654.85</v>
          </cell>
          <cell r="CA41">
            <v>81047.759999999995</v>
          </cell>
          <cell r="CB41">
            <v>121571.64</v>
          </cell>
          <cell r="CC41">
            <v>210318.93719999999</v>
          </cell>
          <cell r="CD41">
            <v>25253.625</v>
          </cell>
          <cell r="CE41">
            <v>54951.887999999999</v>
          </cell>
          <cell r="CF41">
            <v>87074.498999999996</v>
          </cell>
          <cell r="CG41">
            <v>129298.56</v>
          </cell>
          <cell r="CH41">
            <v>222231.9</v>
          </cell>
        </row>
        <row r="42">
          <cell r="B42">
            <v>11886</v>
          </cell>
          <cell r="C42">
            <v>27500</v>
          </cell>
          <cell r="D42">
            <v>42000</v>
          </cell>
          <cell r="E42">
            <v>57144</v>
          </cell>
          <cell r="F42">
            <v>92123</v>
          </cell>
          <cell r="G42">
            <v>13150</v>
          </cell>
          <cell r="H42">
            <v>29751</v>
          </cell>
          <cell r="I42">
            <v>45050</v>
          </cell>
          <cell r="J42">
            <v>63203</v>
          </cell>
          <cell r="K42">
            <v>102412</v>
          </cell>
          <cell r="L42">
            <v>13538</v>
          </cell>
          <cell r="M42">
            <v>30000</v>
          </cell>
          <cell r="N42">
            <v>47092</v>
          </cell>
          <cell r="O42">
            <v>70024</v>
          </cell>
          <cell r="P42">
            <v>120000</v>
          </cell>
          <cell r="Q42">
            <v>13374</v>
          </cell>
          <cell r="R42">
            <v>30000</v>
          </cell>
          <cell r="S42">
            <v>47916</v>
          </cell>
          <cell r="T42">
            <v>72280</v>
          </cell>
          <cell r="U42">
            <v>121704</v>
          </cell>
          <cell r="V42">
            <v>18282.150000000001</v>
          </cell>
          <cell r="W42">
            <v>37376.839999999997</v>
          </cell>
          <cell r="X42">
            <v>55862.125</v>
          </cell>
          <cell r="Y42">
            <v>78308.542499999996</v>
          </cell>
          <cell r="Z42">
            <v>121881</v>
          </cell>
          <cell r="AA42">
            <v>18331.002</v>
          </cell>
          <cell r="AB42">
            <v>39106.137600000002</v>
          </cell>
          <cell r="AC42">
            <v>59473.917600000001</v>
          </cell>
          <cell r="AD42">
            <v>84322.609200000006</v>
          </cell>
          <cell r="AE42">
            <v>132390.57</v>
          </cell>
          <cell r="AF42">
            <v>16791.263999999999</v>
          </cell>
          <cell r="AG42">
            <v>37080.707999999999</v>
          </cell>
          <cell r="AH42">
            <v>56470.62</v>
          </cell>
          <cell r="AI42">
            <v>80058.347999999998</v>
          </cell>
          <cell r="AJ42">
            <v>126993.92879999999</v>
          </cell>
          <cell r="AK42">
            <v>17129.608</v>
          </cell>
          <cell r="AL42">
            <v>35871.414400000001</v>
          </cell>
          <cell r="AM42">
            <v>55419.32</v>
          </cell>
          <cell r="AN42">
            <v>80609.919999999998</v>
          </cell>
          <cell r="AO42">
            <v>127968.24800000001</v>
          </cell>
          <cell r="AP42">
            <v>16291.791999999999</v>
          </cell>
          <cell r="AQ42">
            <v>36962.003100000002</v>
          </cell>
          <cell r="AR42">
            <v>57021.271999999997</v>
          </cell>
          <cell r="AS42">
            <v>81560.7837</v>
          </cell>
          <cell r="AT42">
            <v>130368.956058</v>
          </cell>
          <cell r="AU42">
            <v>17173.519</v>
          </cell>
          <cell r="AV42">
            <v>37983.783199999998</v>
          </cell>
          <cell r="AW42">
            <v>58389.964599999999</v>
          </cell>
          <cell r="AX42">
            <v>83645.139599999995</v>
          </cell>
          <cell r="AY42">
            <v>135367.73800000001</v>
          </cell>
          <cell r="AZ42">
            <v>17057.80457</v>
          </cell>
          <cell r="BA42">
            <v>38387.616900000001</v>
          </cell>
          <cell r="BB42">
            <v>59344.636100000003</v>
          </cell>
          <cell r="BC42">
            <v>84734.870899999994</v>
          </cell>
          <cell r="BD42">
            <v>136019.11499999999</v>
          </cell>
          <cell r="BE42">
            <v>17748.28</v>
          </cell>
          <cell r="BF42">
            <v>40337</v>
          </cell>
          <cell r="BG42">
            <v>60505.5</v>
          </cell>
          <cell r="BH42">
            <v>87632.132500000007</v>
          </cell>
          <cell r="BI42">
            <v>141179.5</v>
          </cell>
          <cell r="BJ42">
            <v>19324.395199999999</v>
          </cell>
          <cell r="BK42">
            <v>41352.203200000004</v>
          </cell>
          <cell r="BL42">
            <v>63079.631999999998</v>
          </cell>
          <cell r="BM42">
            <v>91115.024000000005</v>
          </cell>
          <cell r="BN42">
            <v>148187.07199999999</v>
          </cell>
          <cell r="BO42">
            <v>20151.759999999998</v>
          </cell>
          <cell r="BP42">
            <v>43326.284</v>
          </cell>
          <cell r="BQ42">
            <v>65493.22</v>
          </cell>
          <cell r="BR42">
            <v>94108.719200000007</v>
          </cell>
          <cell r="BS42">
            <v>153153.37599999999</v>
          </cell>
          <cell r="BT42">
            <v>20729.374500000002</v>
          </cell>
          <cell r="BU42">
            <v>44573.21112</v>
          </cell>
          <cell r="BV42">
            <v>68093.467260000005</v>
          </cell>
          <cell r="BW42">
            <v>97377.500700000004</v>
          </cell>
          <cell r="BX42">
            <v>158251.0785</v>
          </cell>
          <cell r="BY42">
            <v>21376.346699999998</v>
          </cell>
          <cell r="BZ42">
            <v>46501.152300000002</v>
          </cell>
          <cell r="CA42">
            <v>70410.241500000004</v>
          </cell>
          <cell r="CB42">
            <v>99283.505999999994</v>
          </cell>
          <cell r="CC42">
            <v>159258.84839999999</v>
          </cell>
          <cell r="CD42">
            <v>24223.277099999999</v>
          </cell>
          <cell r="CE42">
            <v>49497.105000000003</v>
          </cell>
          <cell r="CF42">
            <v>74174.947350000002</v>
          </cell>
          <cell r="CG42">
            <v>105964.2105</v>
          </cell>
          <cell r="CH42">
            <v>171744.8529</v>
          </cell>
        </row>
        <row r="43">
          <cell r="B43">
            <v>12600</v>
          </cell>
          <cell r="C43">
            <v>25402</v>
          </cell>
          <cell r="D43">
            <v>39048</v>
          </cell>
          <cell r="E43">
            <v>55325</v>
          </cell>
          <cell r="F43">
            <v>92511</v>
          </cell>
          <cell r="G43">
            <v>13278</v>
          </cell>
          <cell r="H43">
            <v>27500</v>
          </cell>
          <cell r="I43">
            <v>44325</v>
          </cell>
          <cell r="J43">
            <v>63300</v>
          </cell>
          <cell r="K43">
            <v>103808</v>
          </cell>
          <cell r="L43">
            <v>14000</v>
          </cell>
          <cell r="M43">
            <v>29640</v>
          </cell>
          <cell r="N43">
            <v>47738</v>
          </cell>
          <cell r="O43">
            <v>67395</v>
          </cell>
          <cell r="P43">
            <v>106900</v>
          </cell>
          <cell r="Q43">
            <v>13500</v>
          </cell>
          <cell r="R43">
            <v>30203</v>
          </cell>
          <cell r="S43">
            <v>49548</v>
          </cell>
          <cell r="T43">
            <v>70201</v>
          </cell>
          <cell r="U43">
            <v>109700</v>
          </cell>
          <cell r="V43">
            <v>19602.5275</v>
          </cell>
          <cell r="W43">
            <v>37579.974999999999</v>
          </cell>
          <cell r="X43">
            <v>55862.125</v>
          </cell>
          <cell r="Y43">
            <v>78003.839999999997</v>
          </cell>
          <cell r="Z43">
            <v>121881</v>
          </cell>
          <cell r="AA43">
            <v>20775.135600000001</v>
          </cell>
          <cell r="AB43">
            <v>42466.821300000003</v>
          </cell>
          <cell r="AC43">
            <v>61918.051200000002</v>
          </cell>
          <cell r="AD43">
            <v>85544.676000000007</v>
          </cell>
          <cell r="AE43">
            <v>134427.348</v>
          </cell>
          <cell r="AF43">
            <v>20289.444</v>
          </cell>
          <cell r="AG43">
            <v>42078.108</v>
          </cell>
          <cell r="AH43">
            <v>62167.656000000003</v>
          </cell>
          <cell r="AI43">
            <v>84955.8</v>
          </cell>
          <cell r="AJ43">
            <v>130082.322</v>
          </cell>
          <cell r="AK43">
            <v>19648.668000000001</v>
          </cell>
          <cell r="AL43">
            <v>40808.771999999997</v>
          </cell>
          <cell r="AM43">
            <v>60658.964800000002</v>
          </cell>
          <cell r="AN43">
            <v>84741.178400000004</v>
          </cell>
          <cell r="AO43">
            <v>133711.70480000001</v>
          </cell>
          <cell r="AP43">
            <v>20364.740000000002</v>
          </cell>
          <cell r="AQ43">
            <v>42664.130299999997</v>
          </cell>
          <cell r="AR43">
            <v>63130.694000000003</v>
          </cell>
          <cell r="AS43">
            <v>87772.029399999999</v>
          </cell>
          <cell r="AT43">
            <v>139294.8216</v>
          </cell>
          <cell r="AU43">
            <v>20810.264200000001</v>
          </cell>
          <cell r="AV43">
            <v>43944.004500000003</v>
          </cell>
          <cell r="AW43">
            <v>65057.330800000003</v>
          </cell>
          <cell r="AX43">
            <v>90918.63</v>
          </cell>
          <cell r="AY43">
            <v>142338.16630000001</v>
          </cell>
          <cell r="AZ43">
            <v>21158.528999999999</v>
          </cell>
          <cell r="BA43">
            <v>43929.136400000003</v>
          </cell>
          <cell r="BB43">
            <v>65389.930099999998</v>
          </cell>
          <cell r="BC43">
            <v>91686.959000000003</v>
          </cell>
          <cell r="BD43">
            <v>144079.50700000001</v>
          </cell>
          <cell r="BE43">
            <v>22084.5075</v>
          </cell>
          <cell r="BF43">
            <v>44774.07</v>
          </cell>
          <cell r="BG43">
            <v>68764.500750000007</v>
          </cell>
          <cell r="BH43">
            <v>95800.375</v>
          </cell>
          <cell r="BI43">
            <v>152877.23000000001</v>
          </cell>
          <cell r="BJ43">
            <v>21126.670399999999</v>
          </cell>
          <cell r="BK43">
            <v>47139.509120000002</v>
          </cell>
          <cell r="BL43">
            <v>69087.216</v>
          </cell>
          <cell r="BM43">
            <v>96521.849600000001</v>
          </cell>
          <cell r="BN43">
            <v>153193.39199999999</v>
          </cell>
          <cell r="BO43">
            <v>25189.7</v>
          </cell>
          <cell r="BP43">
            <v>49371.811999999998</v>
          </cell>
          <cell r="BQ43">
            <v>74218.932079999999</v>
          </cell>
          <cell r="BR43">
            <v>103761.41224000001</v>
          </cell>
          <cell r="BS43">
            <v>164015.17464000001</v>
          </cell>
          <cell r="BT43">
            <v>24875.249400000001</v>
          </cell>
          <cell r="BU43">
            <v>50559.45</v>
          </cell>
          <cell r="BV43">
            <v>75303.244829999996</v>
          </cell>
          <cell r="BW43">
            <v>105568.13159999999</v>
          </cell>
          <cell r="BX43">
            <v>163357.58295000001</v>
          </cell>
          <cell r="BY43">
            <v>24314.328000000001</v>
          </cell>
          <cell r="BZ43">
            <v>50654.85</v>
          </cell>
          <cell r="CA43">
            <v>76083.584700000007</v>
          </cell>
          <cell r="CB43">
            <v>106881.7335</v>
          </cell>
          <cell r="CC43">
            <v>170200.296</v>
          </cell>
          <cell r="CD43">
            <v>25253.625</v>
          </cell>
          <cell r="CE43">
            <v>51517.394999999997</v>
          </cell>
          <cell r="CF43">
            <v>78286.237500000003</v>
          </cell>
          <cell r="CG43">
            <v>108085.515</v>
          </cell>
          <cell r="CH43">
            <v>175765.23</v>
          </cell>
        </row>
        <row r="44">
          <cell r="B44">
            <v>11206</v>
          </cell>
          <cell r="C44">
            <v>24653</v>
          </cell>
          <cell r="D44">
            <v>40162</v>
          </cell>
          <cell r="E44">
            <v>59550</v>
          </cell>
          <cell r="F44">
            <v>101250</v>
          </cell>
          <cell r="G44">
            <v>11913</v>
          </cell>
          <cell r="H44">
            <v>26300</v>
          </cell>
          <cell r="I44">
            <v>43300</v>
          </cell>
          <cell r="J44">
            <v>61433</v>
          </cell>
          <cell r="K44">
            <v>102500</v>
          </cell>
          <cell r="L44">
            <v>13000</v>
          </cell>
          <cell r="M44">
            <v>29324</v>
          </cell>
          <cell r="N44">
            <v>48217</v>
          </cell>
          <cell r="O44">
            <v>71448</v>
          </cell>
          <cell r="P44">
            <v>116465</v>
          </cell>
          <cell r="Q44">
            <v>12848</v>
          </cell>
          <cell r="R44">
            <v>30068</v>
          </cell>
          <cell r="S44">
            <v>49324</v>
          </cell>
          <cell r="T44">
            <v>73330</v>
          </cell>
          <cell r="U44">
            <v>116150</v>
          </cell>
          <cell r="V44">
            <v>18282.150000000001</v>
          </cell>
          <cell r="W44">
            <v>37884.677499999998</v>
          </cell>
          <cell r="X44">
            <v>57284.07</v>
          </cell>
          <cell r="Y44">
            <v>81254</v>
          </cell>
          <cell r="Z44">
            <v>131123.64249999999</v>
          </cell>
          <cell r="AA44">
            <v>20367.78</v>
          </cell>
          <cell r="AB44">
            <v>41753.949000000001</v>
          </cell>
          <cell r="AC44">
            <v>62783.681850000001</v>
          </cell>
          <cell r="AD44">
            <v>88905.359700000001</v>
          </cell>
          <cell r="AE44">
            <v>144611.23800000001</v>
          </cell>
          <cell r="AF44">
            <v>19989.599999999999</v>
          </cell>
          <cell r="AG44">
            <v>40179.095999999998</v>
          </cell>
          <cell r="AH44">
            <v>61967.76</v>
          </cell>
          <cell r="AI44">
            <v>87654.395999999993</v>
          </cell>
          <cell r="AJ44">
            <v>144924.6</v>
          </cell>
          <cell r="AK44">
            <v>19144.856</v>
          </cell>
          <cell r="AL44">
            <v>41312.584000000003</v>
          </cell>
          <cell r="AM44">
            <v>60558.202400000002</v>
          </cell>
          <cell r="AN44">
            <v>86655.664000000004</v>
          </cell>
          <cell r="AO44">
            <v>140261.26079999999</v>
          </cell>
          <cell r="AP44">
            <v>19957.445199999998</v>
          </cell>
          <cell r="AQ44">
            <v>40729.480000000003</v>
          </cell>
          <cell r="AR44">
            <v>61094.22</v>
          </cell>
          <cell r="AS44">
            <v>89604.856</v>
          </cell>
          <cell r="AT44">
            <v>142960.4748</v>
          </cell>
          <cell r="AU44">
            <v>20204.14</v>
          </cell>
          <cell r="AV44">
            <v>41418.487000000001</v>
          </cell>
          <cell r="AW44">
            <v>64855.289400000001</v>
          </cell>
          <cell r="AX44">
            <v>91140.875539999994</v>
          </cell>
          <cell r="AY44">
            <v>148500.429</v>
          </cell>
          <cell r="AZ44">
            <v>19959.545689999999</v>
          </cell>
          <cell r="BA44">
            <v>42317.057999999997</v>
          </cell>
          <cell r="BB44">
            <v>63677.096799999999</v>
          </cell>
          <cell r="BC44">
            <v>91686.959000000003</v>
          </cell>
          <cell r="BD44">
            <v>153419.48623000001</v>
          </cell>
          <cell r="BE44">
            <v>20168.5</v>
          </cell>
          <cell r="BF44">
            <v>42353.85</v>
          </cell>
          <cell r="BG44">
            <v>65547.625</v>
          </cell>
          <cell r="BH44">
            <v>94791.95</v>
          </cell>
          <cell r="BI44">
            <v>157717.67000000001</v>
          </cell>
          <cell r="BJ44">
            <v>22027.808000000001</v>
          </cell>
          <cell r="BK44">
            <v>46158.270400000001</v>
          </cell>
          <cell r="BL44">
            <v>68686.710399999996</v>
          </cell>
          <cell r="BM44">
            <v>100176.4632</v>
          </cell>
          <cell r="BN44">
            <v>162204.76800000001</v>
          </cell>
          <cell r="BO44">
            <v>22166.936000000002</v>
          </cell>
          <cell r="BP44">
            <v>46852.841999999997</v>
          </cell>
          <cell r="BQ44">
            <v>70531.16</v>
          </cell>
          <cell r="BR44">
            <v>101262.594</v>
          </cell>
          <cell r="BS44">
            <v>164236.84400000001</v>
          </cell>
          <cell r="BT44">
            <v>24066.298200000001</v>
          </cell>
          <cell r="BU44">
            <v>48537.072</v>
          </cell>
          <cell r="BV44">
            <v>71996.656799999997</v>
          </cell>
          <cell r="BW44">
            <v>103141.27800000001</v>
          </cell>
          <cell r="BX44">
            <v>165834.99600000001</v>
          </cell>
          <cell r="BY44">
            <v>23301.231</v>
          </cell>
          <cell r="BZ44">
            <v>48932.585099999997</v>
          </cell>
          <cell r="CA44">
            <v>74969.178</v>
          </cell>
          <cell r="CB44">
            <v>107388.28200000001</v>
          </cell>
          <cell r="CC44">
            <v>180331.266</v>
          </cell>
          <cell r="CD44">
            <v>25455.653999999999</v>
          </cell>
          <cell r="CE44">
            <v>52022.467499999999</v>
          </cell>
          <cell r="CF44">
            <v>78528.672300000006</v>
          </cell>
          <cell r="CG44">
            <v>111115.95</v>
          </cell>
          <cell r="CH44">
            <v>180815.95499999999</v>
          </cell>
        </row>
        <row r="45">
          <cell r="B45">
            <v>11616</v>
          </cell>
          <cell r="C45">
            <v>27711</v>
          </cell>
          <cell r="D45">
            <v>45766</v>
          </cell>
          <cell r="E45">
            <v>67169</v>
          </cell>
          <cell r="F45">
            <v>107825</v>
          </cell>
          <cell r="G45">
            <v>12716</v>
          </cell>
          <cell r="H45">
            <v>30402</v>
          </cell>
          <cell r="I45">
            <v>50642</v>
          </cell>
          <cell r="J45">
            <v>74755</v>
          </cell>
          <cell r="K45">
            <v>123800</v>
          </cell>
          <cell r="L45">
            <v>12800</v>
          </cell>
          <cell r="M45">
            <v>30203</v>
          </cell>
          <cell r="N45">
            <v>51024</v>
          </cell>
          <cell r="O45">
            <v>77180</v>
          </cell>
          <cell r="P45">
            <v>125380</v>
          </cell>
          <cell r="Q45">
            <v>12156</v>
          </cell>
          <cell r="R45">
            <v>29599</v>
          </cell>
          <cell r="S45">
            <v>50000</v>
          </cell>
          <cell r="T45">
            <v>77224</v>
          </cell>
          <cell r="U45">
            <v>125440</v>
          </cell>
          <cell r="V45">
            <v>16504.71875</v>
          </cell>
          <cell r="W45">
            <v>37732.326249999998</v>
          </cell>
          <cell r="X45">
            <v>57893.474999999999</v>
          </cell>
          <cell r="Y45">
            <v>83305.663499999995</v>
          </cell>
          <cell r="Z45">
            <v>134069.1</v>
          </cell>
          <cell r="AA45">
            <v>17312.613000000001</v>
          </cell>
          <cell r="AB45">
            <v>39309.815399999999</v>
          </cell>
          <cell r="AC45">
            <v>60797.823299999996</v>
          </cell>
          <cell r="AD45">
            <v>87683.2929</v>
          </cell>
          <cell r="AE45">
            <v>142879.9767</v>
          </cell>
          <cell r="AF45">
            <v>15991.68</v>
          </cell>
          <cell r="AG45">
            <v>36680.915999999997</v>
          </cell>
          <cell r="AH45">
            <v>56970.36</v>
          </cell>
          <cell r="AI45">
            <v>83456.58</v>
          </cell>
          <cell r="AJ45">
            <v>136928.76</v>
          </cell>
          <cell r="AK45">
            <v>16021.221600000001</v>
          </cell>
          <cell r="AL45">
            <v>36778.275999999998</v>
          </cell>
          <cell r="AM45">
            <v>56426.944000000003</v>
          </cell>
          <cell r="AN45">
            <v>82625.168000000005</v>
          </cell>
          <cell r="AO45">
            <v>138346.7752</v>
          </cell>
          <cell r="AP45">
            <v>15497.567139999999</v>
          </cell>
          <cell r="AQ45">
            <v>36809.267549999997</v>
          </cell>
          <cell r="AR45">
            <v>58039.508999999998</v>
          </cell>
          <cell r="AS45">
            <v>85379.172449999998</v>
          </cell>
          <cell r="AT45">
            <v>142553.18</v>
          </cell>
          <cell r="AU45">
            <v>15456.167100000001</v>
          </cell>
          <cell r="AV45">
            <v>37377.659</v>
          </cell>
          <cell r="AW45">
            <v>58895.068099999997</v>
          </cell>
          <cell r="AX45">
            <v>86271.677800000005</v>
          </cell>
          <cell r="AY45">
            <v>143449.394</v>
          </cell>
          <cell r="AZ45">
            <v>16120.784</v>
          </cell>
          <cell r="BA45">
            <v>38699.957090000004</v>
          </cell>
          <cell r="BB45">
            <v>60452.94</v>
          </cell>
          <cell r="BC45">
            <v>89671.861000000004</v>
          </cell>
          <cell r="BD45">
            <v>151132.35</v>
          </cell>
          <cell r="BE45">
            <v>17143.224999999999</v>
          </cell>
          <cell r="BF45">
            <v>40337</v>
          </cell>
          <cell r="BG45">
            <v>62522.35</v>
          </cell>
          <cell r="BH45">
            <v>91928.023000000001</v>
          </cell>
          <cell r="BI45">
            <v>153583.1275</v>
          </cell>
          <cell r="BJ45">
            <v>17822.499199999998</v>
          </cell>
          <cell r="BK45">
            <v>41051.824000000001</v>
          </cell>
          <cell r="BL45">
            <v>63730.453600000001</v>
          </cell>
          <cell r="BM45">
            <v>95019.953599999993</v>
          </cell>
          <cell r="BN45">
            <v>158199.712</v>
          </cell>
          <cell r="BO45">
            <v>19547.207200000001</v>
          </cell>
          <cell r="BP45">
            <v>43729.319199999998</v>
          </cell>
          <cell r="BQ45">
            <v>68012.19</v>
          </cell>
          <cell r="BR45">
            <v>100758.8</v>
          </cell>
          <cell r="BS45">
            <v>165244.432</v>
          </cell>
          <cell r="BT45">
            <v>20223.78</v>
          </cell>
          <cell r="BU45">
            <v>45503.504999999997</v>
          </cell>
          <cell r="BV45">
            <v>69270.491255999994</v>
          </cell>
          <cell r="BW45">
            <v>101118.9</v>
          </cell>
          <cell r="BX45">
            <v>171902.13</v>
          </cell>
          <cell r="BY45">
            <v>21275.037</v>
          </cell>
          <cell r="BZ45">
            <v>46399.842600000004</v>
          </cell>
          <cell r="CA45">
            <v>71929.887000000002</v>
          </cell>
          <cell r="CB45">
            <v>105159.46859999999</v>
          </cell>
          <cell r="CC45">
            <v>177291.97500000001</v>
          </cell>
          <cell r="CD45">
            <v>22829.276999999998</v>
          </cell>
          <cell r="CE45">
            <v>49699.133999999998</v>
          </cell>
          <cell r="CF45">
            <v>76063.9185</v>
          </cell>
          <cell r="CG45">
            <v>111115.95</v>
          </cell>
          <cell r="CH45">
            <v>184856.535</v>
          </cell>
        </row>
        <row r="46">
          <cell r="B46">
            <v>12230</v>
          </cell>
          <cell r="C46">
            <v>29863</v>
          </cell>
          <cell r="D46">
            <v>47758</v>
          </cell>
          <cell r="E46">
            <v>69038</v>
          </cell>
          <cell r="F46">
            <v>104451</v>
          </cell>
          <cell r="G46">
            <v>15000</v>
          </cell>
          <cell r="H46">
            <v>33500</v>
          </cell>
          <cell r="I46">
            <v>54046</v>
          </cell>
          <cell r="J46">
            <v>76351</v>
          </cell>
          <cell r="K46">
            <v>120100</v>
          </cell>
          <cell r="L46">
            <v>16749</v>
          </cell>
          <cell r="M46">
            <v>37110</v>
          </cell>
          <cell r="N46">
            <v>59326</v>
          </cell>
          <cell r="O46">
            <v>83500</v>
          </cell>
          <cell r="P46">
            <v>131715</v>
          </cell>
          <cell r="Q46">
            <v>16728</v>
          </cell>
          <cell r="R46">
            <v>38159</v>
          </cell>
          <cell r="S46">
            <v>61070</v>
          </cell>
          <cell r="T46">
            <v>87277</v>
          </cell>
          <cell r="U46">
            <v>140200</v>
          </cell>
          <cell r="V46">
            <v>21532.31</v>
          </cell>
          <cell r="W46">
            <v>45705.375</v>
          </cell>
          <cell r="X46">
            <v>66607.966499999995</v>
          </cell>
          <cell r="Y46">
            <v>92426.425000000003</v>
          </cell>
          <cell r="Z46">
            <v>148694.82</v>
          </cell>
          <cell r="AA46">
            <v>23626.624800000001</v>
          </cell>
          <cell r="AB46">
            <v>48882.671999999999</v>
          </cell>
          <cell r="AC46">
            <v>71898.263399999996</v>
          </cell>
          <cell r="AD46">
            <v>99802.122000000003</v>
          </cell>
          <cell r="AE46">
            <v>163145.9178</v>
          </cell>
          <cell r="AF46">
            <v>21988.560000000001</v>
          </cell>
          <cell r="AG46">
            <v>46975.56</v>
          </cell>
          <cell r="AH46">
            <v>69963.600000000006</v>
          </cell>
          <cell r="AI46">
            <v>96949.56</v>
          </cell>
          <cell r="AJ46">
            <v>157218.204</v>
          </cell>
          <cell r="AK46">
            <v>21966.2032</v>
          </cell>
          <cell r="AL46">
            <v>47025.812080000003</v>
          </cell>
          <cell r="AM46">
            <v>70533.679999999993</v>
          </cell>
          <cell r="AN46">
            <v>97941.052800000005</v>
          </cell>
          <cell r="AO46">
            <v>159305.35440000001</v>
          </cell>
          <cell r="AP46">
            <v>21993.9192</v>
          </cell>
          <cell r="AQ46">
            <v>47857.139000000003</v>
          </cell>
          <cell r="AR46">
            <v>71276.59</v>
          </cell>
          <cell r="AS46">
            <v>100907.2867</v>
          </cell>
          <cell r="AT46">
            <v>160066.85639999999</v>
          </cell>
          <cell r="AU46">
            <v>23133.740300000001</v>
          </cell>
          <cell r="AV46">
            <v>48996.049706999998</v>
          </cell>
          <cell r="AW46">
            <v>73745.111000000004</v>
          </cell>
          <cell r="AX46">
            <v>103344.1761</v>
          </cell>
          <cell r="AY46">
            <v>168704.56899999999</v>
          </cell>
          <cell r="AZ46">
            <v>23375.1368</v>
          </cell>
          <cell r="BA46">
            <v>49873.675499999998</v>
          </cell>
          <cell r="BB46">
            <v>74558.626000000004</v>
          </cell>
          <cell r="BC46">
            <v>106195.6646</v>
          </cell>
          <cell r="BD46">
            <v>174708.99660000001</v>
          </cell>
          <cell r="BE46">
            <v>24202.2</v>
          </cell>
          <cell r="BF46">
            <v>51429.675000000003</v>
          </cell>
          <cell r="BG46">
            <v>77951.252500000002</v>
          </cell>
          <cell r="BH46">
            <v>109414.1125</v>
          </cell>
          <cell r="BI46">
            <v>178491.22500000001</v>
          </cell>
          <cell r="BJ46">
            <v>26032.864000000001</v>
          </cell>
          <cell r="BK46">
            <v>52466.2336</v>
          </cell>
          <cell r="BL46">
            <v>80101.119999999995</v>
          </cell>
          <cell r="BM46">
            <v>111340.55680000001</v>
          </cell>
          <cell r="BN46">
            <v>185634.3456</v>
          </cell>
          <cell r="BO46">
            <v>26902.599600000001</v>
          </cell>
          <cell r="BP46">
            <v>55115.063600000001</v>
          </cell>
          <cell r="BQ46">
            <v>82622.216</v>
          </cell>
          <cell r="BR46">
            <v>117988.5548</v>
          </cell>
          <cell r="BS46">
            <v>197084.21280000001</v>
          </cell>
          <cell r="BT46">
            <v>28313.292000000001</v>
          </cell>
          <cell r="BU46">
            <v>57840.010799999996</v>
          </cell>
          <cell r="BV46">
            <v>85951.065000000002</v>
          </cell>
          <cell r="BW46">
            <v>121342.68</v>
          </cell>
          <cell r="BX46">
            <v>202237.8</v>
          </cell>
          <cell r="BY46">
            <v>28366.716</v>
          </cell>
          <cell r="BZ46">
            <v>58253.077499999999</v>
          </cell>
          <cell r="CA46">
            <v>88139.438999999998</v>
          </cell>
          <cell r="CB46">
            <v>126130.5765</v>
          </cell>
          <cell r="CC46">
            <v>207684.88500000001</v>
          </cell>
          <cell r="CD46">
            <v>30304.35</v>
          </cell>
          <cell r="CE46">
            <v>63437.106</v>
          </cell>
          <cell r="CF46">
            <v>93135.369000000006</v>
          </cell>
          <cell r="CG46">
            <v>131621.89350000001</v>
          </cell>
          <cell r="CH46">
            <v>216171.03</v>
          </cell>
        </row>
        <row r="47">
          <cell r="B47">
            <v>11280</v>
          </cell>
          <cell r="C47">
            <v>26144</v>
          </cell>
          <cell r="D47">
            <v>42100</v>
          </cell>
          <cell r="E47">
            <v>59125</v>
          </cell>
          <cell r="F47">
            <v>93457</v>
          </cell>
          <cell r="G47">
            <v>12820</v>
          </cell>
          <cell r="H47">
            <v>30100</v>
          </cell>
          <cell r="I47">
            <v>47200</v>
          </cell>
          <cell r="J47">
            <v>66293</v>
          </cell>
          <cell r="K47">
            <v>103316</v>
          </cell>
          <cell r="L47">
            <v>13200</v>
          </cell>
          <cell r="M47">
            <v>30232</v>
          </cell>
          <cell r="N47">
            <v>48500</v>
          </cell>
          <cell r="O47">
            <v>72064</v>
          </cell>
          <cell r="P47">
            <v>112000</v>
          </cell>
          <cell r="Q47">
            <v>12799</v>
          </cell>
          <cell r="R47">
            <v>29298</v>
          </cell>
          <cell r="S47">
            <v>48760</v>
          </cell>
          <cell r="T47">
            <v>72395</v>
          </cell>
          <cell r="U47">
            <v>115265</v>
          </cell>
          <cell r="V47">
            <v>15844.53</v>
          </cell>
          <cell r="W47">
            <v>35122.041499999999</v>
          </cell>
          <cell r="X47">
            <v>52815.1</v>
          </cell>
          <cell r="Y47">
            <v>76175.625</v>
          </cell>
          <cell r="Z47">
            <v>124928.02499999999</v>
          </cell>
          <cell r="AA47">
            <v>17618.129700000001</v>
          </cell>
          <cell r="AB47">
            <v>37680.392999999996</v>
          </cell>
          <cell r="AC47">
            <v>57844.495199999998</v>
          </cell>
          <cell r="AD47">
            <v>83304.220199999996</v>
          </cell>
          <cell r="AE47">
            <v>135853.0926</v>
          </cell>
          <cell r="AF47">
            <v>15991.68</v>
          </cell>
          <cell r="AG47">
            <v>36181.175999999999</v>
          </cell>
          <cell r="AH47">
            <v>56070.828000000001</v>
          </cell>
          <cell r="AI47">
            <v>80957.88</v>
          </cell>
          <cell r="AJ47">
            <v>133930.32</v>
          </cell>
          <cell r="AK47">
            <v>16827.320800000001</v>
          </cell>
          <cell r="AL47">
            <v>36274.464</v>
          </cell>
          <cell r="AM47">
            <v>56426.944000000003</v>
          </cell>
          <cell r="AN47">
            <v>81819.068799999994</v>
          </cell>
          <cell r="AO47">
            <v>135021.61600000001</v>
          </cell>
          <cell r="AP47">
            <v>15986.320900000001</v>
          </cell>
          <cell r="AQ47">
            <v>36656.531999999999</v>
          </cell>
          <cell r="AR47">
            <v>56715.800900000002</v>
          </cell>
          <cell r="AS47">
            <v>83495.433999999994</v>
          </cell>
          <cell r="AT47">
            <v>140109.4112</v>
          </cell>
          <cell r="AU47">
            <v>16264.332700000001</v>
          </cell>
          <cell r="AV47">
            <v>37074.596899999997</v>
          </cell>
          <cell r="AW47">
            <v>57076.695500000002</v>
          </cell>
          <cell r="AX47">
            <v>83645.139599999995</v>
          </cell>
          <cell r="AY47">
            <v>140317.75229999999</v>
          </cell>
          <cell r="AZ47">
            <v>16926.823199999999</v>
          </cell>
          <cell r="BA47">
            <v>37883.842400000001</v>
          </cell>
          <cell r="BB47">
            <v>58437.841999999997</v>
          </cell>
          <cell r="BC47">
            <v>85641.664999999994</v>
          </cell>
          <cell r="BD47">
            <v>146094.60500000001</v>
          </cell>
          <cell r="BE47">
            <v>17818.869750000002</v>
          </cell>
          <cell r="BF47">
            <v>39933.629999999997</v>
          </cell>
          <cell r="BG47">
            <v>61191.228999999999</v>
          </cell>
          <cell r="BH47">
            <v>89265.781000000003</v>
          </cell>
          <cell r="BI47">
            <v>149246.9</v>
          </cell>
          <cell r="BJ47">
            <v>19224.268800000002</v>
          </cell>
          <cell r="BK47">
            <v>40851.571199999998</v>
          </cell>
          <cell r="BL47">
            <v>63279.8848</v>
          </cell>
          <cell r="BM47">
            <v>93117.551999999996</v>
          </cell>
          <cell r="BN47">
            <v>154194.65599999999</v>
          </cell>
          <cell r="BO47">
            <v>19345.689600000002</v>
          </cell>
          <cell r="BP47">
            <v>42318.696000000004</v>
          </cell>
          <cell r="BQ47">
            <v>65493.22</v>
          </cell>
          <cell r="BR47">
            <v>95720.86</v>
          </cell>
          <cell r="BS47">
            <v>161214.07999999999</v>
          </cell>
          <cell r="BT47">
            <v>20223.78</v>
          </cell>
          <cell r="BU47">
            <v>43986.7215</v>
          </cell>
          <cell r="BV47">
            <v>66738.474000000002</v>
          </cell>
          <cell r="BW47">
            <v>97984.214099999997</v>
          </cell>
          <cell r="BX47">
            <v>162801.429</v>
          </cell>
          <cell r="BY47">
            <v>21781.585500000001</v>
          </cell>
          <cell r="BZ47">
            <v>44576.267999999996</v>
          </cell>
          <cell r="CA47">
            <v>68890.596000000005</v>
          </cell>
          <cell r="CB47">
            <v>101309.7</v>
          </cell>
          <cell r="CC47">
            <v>171446.40531</v>
          </cell>
          <cell r="CD47">
            <v>22223.19</v>
          </cell>
          <cell r="CE47">
            <v>48284.930999999997</v>
          </cell>
          <cell r="CF47">
            <v>73336.527000000002</v>
          </cell>
          <cell r="CG47">
            <v>106368.26850000001</v>
          </cell>
          <cell r="CH47">
            <v>172734.79500000001</v>
          </cell>
        </row>
        <row r="48">
          <cell r="B48">
            <v>11000</v>
          </cell>
          <cell r="C48">
            <v>24371</v>
          </cell>
          <cell r="D48">
            <v>39000</v>
          </cell>
          <cell r="E48">
            <v>58400</v>
          </cell>
          <cell r="F48">
            <v>91999</v>
          </cell>
          <cell r="G48">
            <v>11653</v>
          </cell>
          <cell r="H48">
            <v>26048</v>
          </cell>
          <cell r="I48">
            <v>42790</v>
          </cell>
          <cell r="J48">
            <v>63942</v>
          </cell>
          <cell r="K48">
            <v>99868</v>
          </cell>
          <cell r="L48">
            <v>13189</v>
          </cell>
          <cell r="M48">
            <v>30050</v>
          </cell>
          <cell r="N48">
            <v>47859</v>
          </cell>
          <cell r="O48">
            <v>70324</v>
          </cell>
          <cell r="P48">
            <v>110686</v>
          </cell>
          <cell r="Q48">
            <v>13409</v>
          </cell>
          <cell r="R48">
            <v>30199</v>
          </cell>
          <cell r="S48">
            <v>50500</v>
          </cell>
          <cell r="T48">
            <v>74104</v>
          </cell>
          <cell r="U48">
            <v>118062</v>
          </cell>
          <cell r="V48">
            <v>18789.987499999999</v>
          </cell>
          <cell r="W48">
            <v>38392.514999999999</v>
          </cell>
          <cell r="X48">
            <v>55862.125</v>
          </cell>
          <cell r="Y48">
            <v>79141.395999999993</v>
          </cell>
          <cell r="Z48">
            <v>124420.1875</v>
          </cell>
          <cell r="AA48">
            <v>21793.524600000001</v>
          </cell>
          <cell r="AB48">
            <v>42772.338000000003</v>
          </cell>
          <cell r="AC48">
            <v>61307.017800000001</v>
          </cell>
          <cell r="AD48">
            <v>84017.092499999999</v>
          </cell>
          <cell r="AE48">
            <v>132390.57</v>
          </cell>
          <cell r="AF48">
            <v>18990.12</v>
          </cell>
          <cell r="AG48">
            <v>39979.199999999997</v>
          </cell>
          <cell r="AH48">
            <v>59968.800000000003</v>
          </cell>
          <cell r="AI48">
            <v>81957.36</v>
          </cell>
          <cell r="AJ48">
            <v>132535.04592</v>
          </cell>
          <cell r="AK48">
            <v>20354.004799999999</v>
          </cell>
          <cell r="AL48">
            <v>40308.990495999999</v>
          </cell>
          <cell r="AM48">
            <v>60487.668720000001</v>
          </cell>
          <cell r="AN48">
            <v>84841.940799999997</v>
          </cell>
          <cell r="AO48">
            <v>130991.12</v>
          </cell>
          <cell r="AP48">
            <v>20364.740000000002</v>
          </cell>
          <cell r="AQ48">
            <v>43071.4251</v>
          </cell>
          <cell r="AR48">
            <v>64148.930999999997</v>
          </cell>
          <cell r="AS48">
            <v>89808.503400000001</v>
          </cell>
          <cell r="AT48">
            <v>145302.41990000001</v>
          </cell>
          <cell r="AU48">
            <v>21214.347000000002</v>
          </cell>
          <cell r="AV48">
            <v>42933.797500000001</v>
          </cell>
          <cell r="AW48">
            <v>63744.061699999998</v>
          </cell>
          <cell r="AX48">
            <v>90070.056119999994</v>
          </cell>
          <cell r="AY48">
            <v>146480.01500000001</v>
          </cell>
          <cell r="AZ48">
            <v>20856.264299999999</v>
          </cell>
          <cell r="BA48">
            <v>43828.381500000003</v>
          </cell>
          <cell r="BB48">
            <v>64886.155599999998</v>
          </cell>
          <cell r="BC48">
            <v>92896.017800000001</v>
          </cell>
          <cell r="BD48">
            <v>146094.60500000001</v>
          </cell>
          <cell r="BE48">
            <v>22185.35</v>
          </cell>
          <cell r="BF48">
            <v>45883.337500000001</v>
          </cell>
          <cell r="BG48">
            <v>67564.475000000006</v>
          </cell>
          <cell r="BH48">
            <v>95800.375</v>
          </cell>
          <cell r="BI48">
            <v>150255.32500000001</v>
          </cell>
          <cell r="BJ48">
            <v>21627.3024</v>
          </cell>
          <cell r="BK48">
            <v>47159.534399999997</v>
          </cell>
          <cell r="BL48">
            <v>72091.008000000002</v>
          </cell>
          <cell r="BM48">
            <v>100126.39999999999</v>
          </cell>
          <cell r="BN48">
            <v>160202.23999999999</v>
          </cell>
          <cell r="BO48">
            <v>24292.946680000001</v>
          </cell>
          <cell r="BP48">
            <v>48162.706400000003</v>
          </cell>
          <cell r="BQ48">
            <v>72546.335999999996</v>
          </cell>
          <cell r="BR48">
            <v>101967.9056</v>
          </cell>
          <cell r="BS48">
            <v>166252.01999999999</v>
          </cell>
          <cell r="BT48">
            <v>24976.368299999998</v>
          </cell>
          <cell r="BU48">
            <v>50053.855499999998</v>
          </cell>
          <cell r="BV48">
            <v>74827.986000000004</v>
          </cell>
          <cell r="BW48">
            <v>104152.467</v>
          </cell>
          <cell r="BX48">
            <v>162599.1912</v>
          </cell>
          <cell r="BY48">
            <v>24314.328000000001</v>
          </cell>
          <cell r="BZ48">
            <v>50553.540300000001</v>
          </cell>
          <cell r="CA48">
            <v>75982.274999999994</v>
          </cell>
          <cell r="CB48">
            <v>104348.99099999999</v>
          </cell>
          <cell r="CC48">
            <v>171213.39300000001</v>
          </cell>
          <cell r="CD48">
            <v>26465.798999999999</v>
          </cell>
          <cell r="CE48">
            <v>52527.54</v>
          </cell>
          <cell r="CF48">
            <v>78892.324500000002</v>
          </cell>
          <cell r="CG48">
            <v>110105.80499999999</v>
          </cell>
          <cell r="CH48">
            <v>179805.81</v>
          </cell>
        </row>
        <row r="49">
          <cell r="B49">
            <v>10635</v>
          </cell>
          <cell r="C49">
            <v>23152</v>
          </cell>
          <cell r="D49">
            <v>37187</v>
          </cell>
          <cell r="E49">
            <v>53452</v>
          </cell>
          <cell r="F49">
            <v>81815</v>
          </cell>
          <cell r="G49">
            <v>10595</v>
          </cell>
          <cell r="H49">
            <v>22526</v>
          </cell>
          <cell r="I49">
            <v>37364</v>
          </cell>
          <cell r="J49">
            <v>56100</v>
          </cell>
          <cell r="K49">
            <v>86104</v>
          </cell>
          <cell r="L49">
            <v>11000</v>
          </cell>
          <cell r="M49">
            <v>25441</v>
          </cell>
          <cell r="N49">
            <v>41197</v>
          </cell>
          <cell r="O49">
            <v>60640</v>
          </cell>
          <cell r="P49">
            <v>93400</v>
          </cell>
          <cell r="Q49">
            <v>12111</v>
          </cell>
          <cell r="R49">
            <v>27806</v>
          </cell>
          <cell r="S49">
            <v>44719</v>
          </cell>
          <cell r="T49">
            <v>64550</v>
          </cell>
          <cell r="U49">
            <v>101708</v>
          </cell>
          <cell r="V49">
            <v>18282.150000000001</v>
          </cell>
          <cell r="W49">
            <v>37579.974999999999</v>
          </cell>
          <cell r="X49">
            <v>55862.125</v>
          </cell>
          <cell r="Y49">
            <v>76317.819499999998</v>
          </cell>
          <cell r="Z49">
            <v>113207.1355</v>
          </cell>
          <cell r="AA49">
            <v>20367.78</v>
          </cell>
          <cell r="AB49">
            <v>42568.660199999998</v>
          </cell>
          <cell r="AC49">
            <v>62223.567900000002</v>
          </cell>
          <cell r="AD49">
            <v>87683.2929</v>
          </cell>
          <cell r="AE49">
            <v>132390.57</v>
          </cell>
          <cell r="AF49">
            <v>22988.04</v>
          </cell>
          <cell r="AG49">
            <v>44576.807999999997</v>
          </cell>
          <cell r="AH49">
            <v>64546.418400000002</v>
          </cell>
          <cell r="AI49">
            <v>89703.33</v>
          </cell>
          <cell r="AJ49">
            <v>140626.83600000001</v>
          </cell>
          <cell r="AK49">
            <v>20152.48</v>
          </cell>
          <cell r="AL49">
            <v>42118.683199999999</v>
          </cell>
          <cell r="AM49">
            <v>63480.311999999998</v>
          </cell>
          <cell r="AN49">
            <v>85648.04</v>
          </cell>
          <cell r="AO49">
            <v>129681.20879999999</v>
          </cell>
          <cell r="AP49">
            <v>20364.740000000002</v>
          </cell>
          <cell r="AQ49">
            <v>45820.665000000001</v>
          </cell>
          <cell r="AR49">
            <v>67203.642000000007</v>
          </cell>
          <cell r="AS49">
            <v>96528.867599999998</v>
          </cell>
          <cell r="AT49">
            <v>146218.83319999999</v>
          </cell>
          <cell r="AU49">
            <v>22224.554</v>
          </cell>
          <cell r="AV49">
            <v>46065.439200000001</v>
          </cell>
          <cell r="AW49">
            <v>70714.490000000005</v>
          </cell>
          <cell r="AX49">
            <v>101849.06974000001</v>
          </cell>
          <cell r="AY49">
            <v>170927.02439999999</v>
          </cell>
          <cell r="AZ49">
            <v>23072.872100000001</v>
          </cell>
          <cell r="BA49">
            <v>47354.803</v>
          </cell>
          <cell r="BB49">
            <v>71535.979000000007</v>
          </cell>
          <cell r="BC49">
            <v>100754.9</v>
          </cell>
          <cell r="BD49">
            <v>157782.1734</v>
          </cell>
          <cell r="BE49">
            <v>23193.775000000001</v>
          </cell>
          <cell r="BF49">
            <v>50421.25</v>
          </cell>
          <cell r="BG49">
            <v>73615.024999999994</v>
          </cell>
          <cell r="BH49">
            <v>100842.5</v>
          </cell>
          <cell r="BI49">
            <v>172743.20250000001</v>
          </cell>
          <cell r="BJ49">
            <v>24030.335999999999</v>
          </cell>
          <cell r="BK49">
            <v>50063.199999999997</v>
          </cell>
          <cell r="BL49">
            <v>79099.856</v>
          </cell>
          <cell r="BM49">
            <v>110038.9136</v>
          </cell>
          <cell r="BN49">
            <v>170214.88</v>
          </cell>
          <cell r="BO49">
            <v>25189.7</v>
          </cell>
          <cell r="BP49">
            <v>52787.535320000003</v>
          </cell>
          <cell r="BQ49">
            <v>78491.105200000005</v>
          </cell>
          <cell r="BR49">
            <v>110834.68</v>
          </cell>
          <cell r="BS49">
            <v>166655.0552</v>
          </cell>
          <cell r="BT49">
            <v>25279.724999999999</v>
          </cell>
          <cell r="BU49">
            <v>56424.3462</v>
          </cell>
          <cell r="BV49">
            <v>80895.12</v>
          </cell>
          <cell r="BW49">
            <v>112039.7412</v>
          </cell>
          <cell r="BX49">
            <v>175643.52929999999</v>
          </cell>
          <cell r="BY49">
            <v>28366.716</v>
          </cell>
          <cell r="BZ49">
            <v>56632.122300000003</v>
          </cell>
          <cell r="CA49">
            <v>87126.342000000004</v>
          </cell>
          <cell r="CB49">
            <v>121875.56909999999</v>
          </cell>
          <cell r="CC49">
            <v>197249.9859</v>
          </cell>
          <cell r="CD49">
            <v>27273.915000000001</v>
          </cell>
          <cell r="CE49">
            <v>57376.235999999997</v>
          </cell>
          <cell r="CF49">
            <v>88892.76</v>
          </cell>
          <cell r="CG49">
            <v>122884.13924999999</v>
          </cell>
          <cell r="CH49">
            <v>211120.30499999999</v>
          </cell>
        </row>
        <row r="50">
          <cell r="B50">
            <v>10640</v>
          </cell>
          <cell r="C50">
            <v>26073</v>
          </cell>
          <cell r="D50">
            <v>43598</v>
          </cell>
          <cell r="E50">
            <v>65000</v>
          </cell>
          <cell r="F50">
            <v>103470</v>
          </cell>
          <cell r="G50">
            <v>12000</v>
          </cell>
          <cell r="H50">
            <v>28692</v>
          </cell>
          <cell r="I50">
            <v>47437</v>
          </cell>
          <cell r="J50">
            <v>69404</v>
          </cell>
          <cell r="K50">
            <v>113866</v>
          </cell>
          <cell r="L50">
            <v>12826</v>
          </cell>
          <cell r="M50">
            <v>30000</v>
          </cell>
          <cell r="N50">
            <v>48050</v>
          </cell>
          <cell r="O50">
            <v>72374</v>
          </cell>
          <cell r="P50">
            <v>119828</v>
          </cell>
          <cell r="Q50">
            <v>12319</v>
          </cell>
          <cell r="R50">
            <v>30000</v>
          </cell>
          <cell r="S50">
            <v>48994</v>
          </cell>
          <cell r="T50">
            <v>74000</v>
          </cell>
          <cell r="U50">
            <v>122610</v>
          </cell>
          <cell r="V50">
            <v>16250.8</v>
          </cell>
          <cell r="W50">
            <v>36564.300000000003</v>
          </cell>
          <cell r="X50">
            <v>55963.692499999997</v>
          </cell>
          <cell r="Y50">
            <v>80746.162500000006</v>
          </cell>
          <cell r="Z50">
            <v>130006.39999999999</v>
          </cell>
          <cell r="AA50">
            <v>17312.613000000001</v>
          </cell>
          <cell r="AB50">
            <v>39493.125419999997</v>
          </cell>
          <cell r="AC50">
            <v>59901.640979999996</v>
          </cell>
          <cell r="AD50">
            <v>85646.514899999995</v>
          </cell>
          <cell r="AE50">
            <v>140537.682</v>
          </cell>
          <cell r="AF50">
            <v>15991.68</v>
          </cell>
          <cell r="AG50">
            <v>37280.603999999999</v>
          </cell>
          <cell r="AH50">
            <v>57070.307999999997</v>
          </cell>
          <cell r="AI50">
            <v>82656.995999999999</v>
          </cell>
          <cell r="AJ50">
            <v>134829.85200000001</v>
          </cell>
          <cell r="AK50">
            <v>15618.172</v>
          </cell>
          <cell r="AL50">
            <v>36274.464</v>
          </cell>
          <cell r="AM50">
            <v>56930.756000000001</v>
          </cell>
          <cell r="AN50">
            <v>82625.168000000005</v>
          </cell>
          <cell r="AO50">
            <v>136029.24</v>
          </cell>
          <cell r="AP50">
            <v>15579.026099999999</v>
          </cell>
          <cell r="AQ50">
            <v>37257.291830000002</v>
          </cell>
          <cell r="AR50">
            <v>59057.745999999999</v>
          </cell>
          <cell r="AS50">
            <v>85124.613200000007</v>
          </cell>
          <cell r="AT50">
            <v>138989.3505</v>
          </cell>
          <cell r="AU50">
            <v>16062.291300000001</v>
          </cell>
          <cell r="AV50">
            <v>38387.866000000002</v>
          </cell>
          <cell r="AW50">
            <v>59844.662680000001</v>
          </cell>
          <cell r="AX50">
            <v>86645.454389999999</v>
          </cell>
          <cell r="AY50">
            <v>144459.601</v>
          </cell>
          <cell r="AZ50">
            <v>16926.823199999999</v>
          </cell>
          <cell r="BA50">
            <v>38790.636500000001</v>
          </cell>
          <cell r="BB50">
            <v>60452.94</v>
          </cell>
          <cell r="BC50">
            <v>89671.861000000004</v>
          </cell>
          <cell r="BD50">
            <v>151132.35</v>
          </cell>
          <cell r="BE50">
            <v>17143.224999999999</v>
          </cell>
          <cell r="BF50">
            <v>40337</v>
          </cell>
          <cell r="BG50">
            <v>62421.5075</v>
          </cell>
          <cell r="BH50">
            <v>91867.517500000002</v>
          </cell>
          <cell r="BI50">
            <v>152272.17499999999</v>
          </cell>
          <cell r="BJ50">
            <v>18022.752</v>
          </cell>
          <cell r="BK50">
            <v>41452.329599999997</v>
          </cell>
          <cell r="BL50">
            <v>65082.16</v>
          </cell>
          <cell r="BM50">
            <v>94619.448000000004</v>
          </cell>
          <cell r="BN50">
            <v>157198.448</v>
          </cell>
          <cell r="BO50">
            <v>18640.378000000001</v>
          </cell>
          <cell r="BP50">
            <v>43326.284</v>
          </cell>
          <cell r="BQ50">
            <v>66500.808000000005</v>
          </cell>
          <cell r="BR50">
            <v>97736.035999999993</v>
          </cell>
          <cell r="BS50">
            <v>161314.8388</v>
          </cell>
          <cell r="BT50">
            <v>20223.78</v>
          </cell>
          <cell r="BU50">
            <v>44492.315999999999</v>
          </cell>
          <cell r="BV50">
            <v>69519.243749999994</v>
          </cell>
          <cell r="BW50">
            <v>101118.9</v>
          </cell>
          <cell r="BX50">
            <v>166846.185</v>
          </cell>
          <cell r="BY50">
            <v>20667.178800000002</v>
          </cell>
          <cell r="BZ50">
            <v>46095.913500000002</v>
          </cell>
          <cell r="CA50">
            <v>72254.078039999993</v>
          </cell>
          <cell r="CB50">
            <v>105362.088</v>
          </cell>
          <cell r="CC50">
            <v>174252.68400000001</v>
          </cell>
          <cell r="CD50">
            <v>22223.19</v>
          </cell>
          <cell r="CE50">
            <v>48891.017999999996</v>
          </cell>
          <cell r="CF50">
            <v>74952.759000000005</v>
          </cell>
          <cell r="CG50">
            <v>109125.96434999999</v>
          </cell>
          <cell r="CH50">
            <v>183149.38995000001</v>
          </cell>
        </row>
        <row r="51">
          <cell r="B51">
            <v>10386</v>
          </cell>
          <cell r="C51">
            <v>23944</v>
          </cell>
          <cell r="D51">
            <v>35999</v>
          </cell>
          <cell r="E51">
            <v>52767</v>
          </cell>
          <cell r="F51">
            <v>91542</v>
          </cell>
          <cell r="G51">
            <v>12234</v>
          </cell>
          <cell r="H51">
            <v>26480</v>
          </cell>
          <cell r="I51">
            <v>41001</v>
          </cell>
          <cell r="J51">
            <v>60200</v>
          </cell>
          <cell r="K51">
            <v>97500</v>
          </cell>
          <cell r="L51">
            <v>12400</v>
          </cell>
          <cell r="M51">
            <v>28800</v>
          </cell>
          <cell r="N51">
            <v>44720</v>
          </cell>
          <cell r="O51">
            <v>63034</v>
          </cell>
          <cell r="P51">
            <v>96481</v>
          </cell>
          <cell r="Q51">
            <v>11000</v>
          </cell>
          <cell r="R51">
            <v>27840</v>
          </cell>
          <cell r="S51">
            <v>45071</v>
          </cell>
          <cell r="T51">
            <v>65016</v>
          </cell>
          <cell r="U51">
            <v>102769</v>
          </cell>
          <cell r="V51">
            <v>17266.474999999999</v>
          </cell>
          <cell r="W51">
            <v>37787.172700000003</v>
          </cell>
          <cell r="X51">
            <v>53830.775000000001</v>
          </cell>
          <cell r="Y51">
            <v>74652.112500000003</v>
          </cell>
          <cell r="Z51">
            <v>118630.84</v>
          </cell>
          <cell r="AA51">
            <v>18331.002</v>
          </cell>
          <cell r="AB51">
            <v>40328.204400000002</v>
          </cell>
          <cell r="AC51">
            <v>58353.689700000003</v>
          </cell>
          <cell r="AD51">
            <v>79434.342000000004</v>
          </cell>
          <cell r="AE51">
            <v>124243.458</v>
          </cell>
          <cell r="AF51">
            <v>16631.3472</v>
          </cell>
          <cell r="AG51">
            <v>38080.188000000002</v>
          </cell>
          <cell r="AH51">
            <v>56970.36</v>
          </cell>
          <cell r="AI51">
            <v>77959.44</v>
          </cell>
          <cell r="AJ51">
            <v>127733.54399999999</v>
          </cell>
          <cell r="AK51">
            <v>19547.905599999998</v>
          </cell>
          <cell r="AL51">
            <v>40506.484799999998</v>
          </cell>
          <cell r="AM51">
            <v>60558.202400000002</v>
          </cell>
          <cell r="AN51">
            <v>84641.423624000003</v>
          </cell>
          <cell r="AO51">
            <v>130991.12</v>
          </cell>
          <cell r="AP51">
            <v>20364.740000000002</v>
          </cell>
          <cell r="AQ51">
            <v>42765.953999999998</v>
          </cell>
          <cell r="AR51">
            <v>63639.8125</v>
          </cell>
          <cell r="AS51">
            <v>87161.087199999994</v>
          </cell>
          <cell r="AT51">
            <v>139498.46900000001</v>
          </cell>
          <cell r="AU51">
            <v>20709.2435</v>
          </cell>
          <cell r="AV51">
            <v>40812.362800000003</v>
          </cell>
          <cell r="AW51">
            <v>62026.709799999997</v>
          </cell>
          <cell r="AX51">
            <v>86594.944039998227</v>
          </cell>
          <cell r="AY51">
            <v>135064.6759</v>
          </cell>
          <cell r="AZ51">
            <v>20292.03686</v>
          </cell>
          <cell r="BA51">
            <v>40301.96</v>
          </cell>
          <cell r="BB51">
            <v>60452.94</v>
          </cell>
          <cell r="BC51">
            <v>84634.115999999995</v>
          </cell>
          <cell r="BD51">
            <v>142850.29722000001</v>
          </cell>
          <cell r="BE51">
            <v>19664.287499999999</v>
          </cell>
          <cell r="BF51">
            <v>43664.802499999998</v>
          </cell>
          <cell r="BG51">
            <v>65850.152499999997</v>
          </cell>
          <cell r="BH51">
            <v>91766.675000000003</v>
          </cell>
          <cell r="BI51">
            <v>146221.625</v>
          </cell>
          <cell r="BJ51">
            <v>21827.555199999999</v>
          </cell>
          <cell r="BK51">
            <v>44856.627200000003</v>
          </cell>
          <cell r="BL51">
            <v>67084.687999999995</v>
          </cell>
          <cell r="BM51">
            <v>90614.392000000007</v>
          </cell>
          <cell r="BN51">
            <v>149192.341056</v>
          </cell>
          <cell r="BO51">
            <v>22368.453600000001</v>
          </cell>
          <cell r="BP51">
            <v>48364.224000000002</v>
          </cell>
          <cell r="BQ51">
            <v>70531.16</v>
          </cell>
          <cell r="BR51">
            <v>95821.618799999997</v>
          </cell>
          <cell r="BS51">
            <v>152145.788</v>
          </cell>
          <cell r="BT51">
            <v>21234.969000000001</v>
          </cell>
          <cell r="BU51">
            <v>50053.855499999998</v>
          </cell>
          <cell r="BV51">
            <v>73513.440300000002</v>
          </cell>
          <cell r="BW51">
            <v>103141.27800000001</v>
          </cell>
          <cell r="BX51">
            <v>166037.23379999999</v>
          </cell>
          <cell r="BY51">
            <v>22288.133999999998</v>
          </cell>
          <cell r="BZ51">
            <v>46602.462</v>
          </cell>
          <cell r="CA51">
            <v>71929.887000000002</v>
          </cell>
          <cell r="CB51">
            <v>99891.364199999996</v>
          </cell>
          <cell r="CC51">
            <v>155307.77009999999</v>
          </cell>
          <cell r="CD51">
            <v>27880.002</v>
          </cell>
          <cell r="CE51">
            <v>54547.83</v>
          </cell>
          <cell r="CF51">
            <v>79599.426000000007</v>
          </cell>
          <cell r="CG51">
            <v>111115.95</v>
          </cell>
          <cell r="CH51">
            <v>171724.65</v>
          </cell>
        </row>
        <row r="52">
          <cell r="B52">
            <v>13013</v>
          </cell>
          <cell r="C52">
            <v>28815</v>
          </cell>
          <cell r="D52">
            <v>45156</v>
          </cell>
          <cell r="E52">
            <v>63720</v>
          </cell>
          <cell r="F52">
            <v>96600</v>
          </cell>
          <cell r="G52">
            <v>13489</v>
          </cell>
          <cell r="H52">
            <v>30277</v>
          </cell>
          <cell r="I52">
            <v>50000</v>
          </cell>
          <cell r="J52">
            <v>71700</v>
          </cell>
          <cell r="K52">
            <v>111000</v>
          </cell>
          <cell r="L52">
            <v>14910</v>
          </cell>
          <cell r="M52">
            <v>32000</v>
          </cell>
          <cell r="N52">
            <v>51140</v>
          </cell>
          <cell r="O52">
            <v>73550</v>
          </cell>
          <cell r="P52">
            <v>116265</v>
          </cell>
          <cell r="Q52">
            <v>14000</v>
          </cell>
          <cell r="R52">
            <v>30862</v>
          </cell>
          <cell r="S52">
            <v>50100</v>
          </cell>
          <cell r="T52">
            <v>73024</v>
          </cell>
          <cell r="U52">
            <v>112164</v>
          </cell>
          <cell r="V52">
            <v>20110.365000000002</v>
          </cell>
          <cell r="W52">
            <v>40627</v>
          </cell>
          <cell r="X52">
            <v>60432.662499999999</v>
          </cell>
          <cell r="Y52">
            <v>83082.214999999997</v>
          </cell>
          <cell r="Z52">
            <v>126959.375</v>
          </cell>
          <cell r="AA52">
            <v>22506.3969</v>
          </cell>
          <cell r="AB52">
            <v>44198.082600000002</v>
          </cell>
          <cell r="AC52">
            <v>65889.768299999996</v>
          </cell>
          <cell r="AD52">
            <v>89618.232000000004</v>
          </cell>
          <cell r="AE52">
            <v>136565.96489999999</v>
          </cell>
          <cell r="AF52">
            <v>19789.704000000002</v>
          </cell>
          <cell r="AG52">
            <v>41978.16</v>
          </cell>
          <cell r="AH52">
            <v>62567.447999999997</v>
          </cell>
          <cell r="AI52">
            <v>87263.599320000241</v>
          </cell>
          <cell r="AJ52">
            <v>136928.76</v>
          </cell>
          <cell r="AK52">
            <v>19547.905599999998</v>
          </cell>
          <cell r="AL52">
            <v>40637.475919999997</v>
          </cell>
          <cell r="AM52">
            <v>61868.113599999997</v>
          </cell>
          <cell r="AN52">
            <v>87562.525599999994</v>
          </cell>
          <cell r="AO52">
            <v>138649.0624</v>
          </cell>
          <cell r="AP52">
            <v>19346.503000000001</v>
          </cell>
          <cell r="AQ52">
            <v>40729.480000000003</v>
          </cell>
          <cell r="AR52">
            <v>63028.870300000002</v>
          </cell>
          <cell r="AS52">
            <v>88892.090100000001</v>
          </cell>
          <cell r="AT52">
            <v>139702.1164</v>
          </cell>
          <cell r="AU52">
            <v>20709.2435</v>
          </cell>
          <cell r="AV52">
            <v>43236.859600000003</v>
          </cell>
          <cell r="AW52">
            <v>64855.289400000001</v>
          </cell>
          <cell r="AX52">
            <v>90918.63</v>
          </cell>
          <cell r="AY52">
            <v>142439.18700000001</v>
          </cell>
          <cell r="AZ52">
            <v>20150.98</v>
          </cell>
          <cell r="BA52">
            <v>42317.057999999997</v>
          </cell>
          <cell r="BB52">
            <v>65490.684999999998</v>
          </cell>
          <cell r="BC52">
            <v>92795.262900000002</v>
          </cell>
          <cell r="BD52">
            <v>148109.70300000001</v>
          </cell>
          <cell r="BE52">
            <v>20168.5</v>
          </cell>
          <cell r="BF52">
            <v>43866.487500000003</v>
          </cell>
          <cell r="BG52">
            <v>66858.577499999999</v>
          </cell>
          <cell r="BH52">
            <v>94086.052500000005</v>
          </cell>
          <cell r="BI52">
            <v>151263.75</v>
          </cell>
          <cell r="BJ52">
            <v>23429.577600000001</v>
          </cell>
          <cell r="BK52">
            <v>47489.951520000002</v>
          </cell>
          <cell r="BL52">
            <v>70589.111999999994</v>
          </cell>
          <cell r="BM52">
            <v>98374.187999999995</v>
          </cell>
          <cell r="BN52">
            <v>153794.15040000001</v>
          </cell>
          <cell r="BO52">
            <v>22670.73</v>
          </cell>
          <cell r="BP52">
            <v>48364.224000000002</v>
          </cell>
          <cell r="BQ52">
            <v>72848.612399999998</v>
          </cell>
          <cell r="BR52">
            <v>101967.9056</v>
          </cell>
          <cell r="BS52">
            <v>163420.69772</v>
          </cell>
          <cell r="BT52">
            <v>24470.773799999999</v>
          </cell>
          <cell r="BU52">
            <v>50559.45</v>
          </cell>
          <cell r="BV52">
            <v>75839.175000000003</v>
          </cell>
          <cell r="BW52">
            <v>106174.845</v>
          </cell>
          <cell r="BX52">
            <v>171396.5355</v>
          </cell>
          <cell r="BY52">
            <v>25327.424999999999</v>
          </cell>
          <cell r="BZ52">
            <v>51667.947</v>
          </cell>
          <cell r="CA52">
            <v>77805.849600000001</v>
          </cell>
          <cell r="CB52">
            <v>109414.476</v>
          </cell>
          <cell r="CC52">
            <v>173442.2064</v>
          </cell>
          <cell r="CD52">
            <v>27546.654149999998</v>
          </cell>
          <cell r="CE52">
            <v>55962.033000000003</v>
          </cell>
          <cell r="CF52">
            <v>82427.831999999995</v>
          </cell>
          <cell r="CG52">
            <v>113742.327</v>
          </cell>
          <cell r="CH52">
            <v>181826.1</v>
          </cell>
        </row>
        <row r="53">
          <cell r="B53">
            <v>11245</v>
          </cell>
          <cell r="C53">
            <v>26340</v>
          </cell>
          <cell r="D53">
            <v>43300</v>
          </cell>
          <cell r="E53">
            <v>64008</v>
          </cell>
          <cell r="F53">
            <v>108438</v>
          </cell>
          <cell r="G53">
            <v>12420</v>
          </cell>
          <cell r="H53">
            <v>27642</v>
          </cell>
          <cell r="I53">
            <v>47996.5</v>
          </cell>
          <cell r="J53">
            <v>71405</v>
          </cell>
          <cell r="K53">
            <v>119207</v>
          </cell>
          <cell r="L53">
            <v>13000</v>
          </cell>
          <cell r="M53">
            <v>31003</v>
          </cell>
          <cell r="N53">
            <v>51164</v>
          </cell>
          <cell r="O53">
            <v>78323</v>
          </cell>
          <cell r="P53">
            <v>129012</v>
          </cell>
          <cell r="Q53">
            <v>13250</v>
          </cell>
          <cell r="R53">
            <v>30463</v>
          </cell>
          <cell r="S53">
            <v>51040</v>
          </cell>
          <cell r="T53">
            <v>79050</v>
          </cell>
          <cell r="U53">
            <v>134144</v>
          </cell>
          <cell r="V53">
            <v>19399.392500000002</v>
          </cell>
          <cell r="W53">
            <v>43338.852250000004</v>
          </cell>
          <cell r="X53">
            <v>64596.93</v>
          </cell>
          <cell r="Y53">
            <v>93442.1</v>
          </cell>
          <cell r="Z53">
            <v>153468.49249999999</v>
          </cell>
          <cell r="AA53">
            <v>22200.8802</v>
          </cell>
          <cell r="AB53">
            <v>45827.504999999997</v>
          </cell>
          <cell r="AC53">
            <v>72305.619000000006</v>
          </cell>
          <cell r="AD53">
            <v>103366.4835</v>
          </cell>
          <cell r="AE53">
            <v>169093.30955999999</v>
          </cell>
          <cell r="AF53">
            <v>20329.423200000001</v>
          </cell>
          <cell r="AG53">
            <v>43977.120000000003</v>
          </cell>
          <cell r="AH53">
            <v>68364.432000000001</v>
          </cell>
          <cell r="AI53">
            <v>101946.96</v>
          </cell>
          <cell r="AJ53">
            <v>164914.20000000001</v>
          </cell>
          <cell r="AK53">
            <v>20152.48</v>
          </cell>
          <cell r="AL53">
            <v>42592.266479999998</v>
          </cell>
          <cell r="AM53">
            <v>67510.808000000005</v>
          </cell>
          <cell r="AN53">
            <v>101266.212</v>
          </cell>
          <cell r="AO53">
            <v>162227.46400000001</v>
          </cell>
          <cell r="AP53">
            <v>20059.268899999999</v>
          </cell>
          <cell r="AQ53">
            <v>46248.324540000001</v>
          </cell>
          <cell r="AR53">
            <v>69036.468599999993</v>
          </cell>
          <cell r="AS53">
            <v>103351.0555</v>
          </cell>
          <cell r="AT53">
            <v>176155.00099999999</v>
          </cell>
          <cell r="AU53">
            <v>20204.14</v>
          </cell>
          <cell r="AV53">
            <v>45459.315000000002</v>
          </cell>
          <cell r="AW53">
            <v>71926.738400000002</v>
          </cell>
          <cell r="AX53">
            <v>105061.52800000001</v>
          </cell>
          <cell r="AY53">
            <v>182645.42559999999</v>
          </cell>
          <cell r="AZ53">
            <v>20553.999599999999</v>
          </cell>
          <cell r="BA53">
            <v>45339.705000000002</v>
          </cell>
          <cell r="BB53">
            <v>71535.979000000007</v>
          </cell>
          <cell r="BC53">
            <v>107404.7234</v>
          </cell>
          <cell r="BD53">
            <v>178336.17300000001</v>
          </cell>
          <cell r="BE53">
            <v>21781.98</v>
          </cell>
          <cell r="BF53">
            <v>45379.125</v>
          </cell>
          <cell r="BG53">
            <v>71194.804999999993</v>
          </cell>
          <cell r="BH53">
            <v>110926.75</v>
          </cell>
          <cell r="BI53">
            <v>189583.9</v>
          </cell>
          <cell r="BJ53">
            <v>22928.945599999999</v>
          </cell>
          <cell r="BK53">
            <v>49362.315199999997</v>
          </cell>
          <cell r="BL53">
            <v>76096.063999999998</v>
          </cell>
          <cell r="BM53">
            <v>113142.83199999999</v>
          </cell>
          <cell r="BN53">
            <v>200252.79999999999</v>
          </cell>
          <cell r="BO53">
            <v>22973.006399999998</v>
          </cell>
          <cell r="BP53">
            <v>51185.470399999998</v>
          </cell>
          <cell r="BQ53">
            <v>78591.864000000001</v>
          </cell>
          <cell r="BR53">
            <v>118895.38400000001</v>
          </cell>
          <cell r="BS53">
            <v>206454.7812</v>
          </cell>
          <cell r="BT53">
            <v>24976.368299999998</v>
          </cell>
          <cell r="BU53">
            <v>53593.017</v>
          </cell>
          <cell r="BV53">
            <v>83928.687000000005</v>
          </cell>
          <cell r="BW53">
            <v>123365.058</v>
          </cell>
          <cell r="BX53">
            <v>207546.54225</v>
          </cell>
          <cell r="BY53">
            <v>26340.522000000001</v>
          </cell>
          <cell r="BZ53">
            <v>55315.0962</v>
          </cell>
          <cell r="CA53">
            <v>84289.670400000003</v>
          </cell>
          <cell r="CB53">
            <v>127852.8414</v>
          </cell>
          <cell r="CC53">
            <v>216296.2095</v>
          </cell>
          <cell r="CD53">
            <v>26263.77</v>
          </cell>
          <cell r="CE53">
            <v>57881.308499999999</v>
          </cell>
          <cell r="CF53">
            <v>89902.904999999999</v>
          </cell>
          <cell r="CG53">
            <v>137278.70550000001</v>
          </cell>
          <cell r="CH53">
            <v>221221.755</v>
          </cell>
        </row>
        <row r="54">
          <cell r="B54">
            <v>112.39380309845077</v>
          </cell>
          <cell r="C54">
            <v>109.74999999999999</v>
          </cell>
          <cell r="D54">
            <v>109.71469112653931</v>
          </cell>
          <cell r="E54">
            <v>106.67999999999999</v>
          </cell>
          <cell r="F54">
            <v>107.73877534799155</v>
          </cell>
          <cell r="G54">
            <v>108.94736842105263</v>
          </cell>
          <cell r="H54">
            <v>106.27450980392157</v>
          </cell>
          <cell r="I54">
            <v>111.61976744186046</v>
          </cell>
          <cell r="J54">
            <v>109.43630456105934</v>
          </cell>
          <cell r="K54">
            <v>107.97735507246378</v>
          </cell>
          <cell r="L54">
            <v>107.68721007289597</v>
          </cell>
          <cell r="M54">
            <v>109.77621981446073</v>
          </cell>
          <cell r="N54">
            <v>109.82698664834929</v>
          </cell>
          <cell r="O54">
            <v>109.07280525846703</v>
          </cell>
          <cell r="P54">
            <v>106.4762926587711</v>
          </cell>
          <cell r="Q54">
            <v>108.8921761998685</v>
          </cell>
          <cell r="R54">
            <v>106.43955276030748</v>
          </cell>
          <cell r="S54">
            <v>106.55532359081418</v>
          </cell>
          <cell r="T54">
            <v>106.64274343685076</v>
          </cell>
          <cell r="U54">
            <v>106.04939442810613</v>
          </cell>
          <cell r="V54">
            <v>115.06024096385541</v>
          </cell>
          <cell r="W54">
            <v>115.95108695652176</v>
          </cell>
          <cell r="X54">
            <v>110.41666666666667</v>
          </cell>
          <cell r="Y54">
            <v>108.74704491725768</v>
          </cell>
          <cell r="Z54">
            <v>105.64955950216752</v>
          </cell>
          <cell r="AA54">
            <v>121.1111111111111</v>
          </cell>
          <cell r="AB54">
            <v>112.5</v>
          </cell>
          <cell r="AC54">
            <v>114.33172302737522</v>
          </cell>
          <cell r="AD54">
            <v>110.80786026200873</v>
          </cell>
          <cell r="AE54">
            <v>106.97764319309321</v>
          </cell>
          <cell r="AF54">
            <v>119.64705882352942</v>
          </cell>
          <cell r="AG54">
            <v>113.11053984575837</v>
          </cell>
          <cell r="AH54">
            <v>112.1311475409836</v>
          </cell>
          <cell r="AI54">
            <v>112.21122112211222</v>
          </cell>
          <cell r="AJ54">
            <v>106.48596321394</v>
          </cell>
          <cell r="AK54">
            <v>120.48192771084337</v>
          </cell>
          <cell r="AL54">
            <v>112.03286509408959</v>
          </cell>
          <cell r="AM54">
            <v>111.66666666666667</v>
          </cell>
          <cell r="AN54">
            <v>111.66666666666667</v>
          </cell>
          <cell r="AO54">
            <v>105.22875816993465</v>
          </cell>
          <cell r="AP54">
            <v>120.85889570552146</v>
          </cell>
          <cell r="AQ54">
            <v>120.15873015873015</v>
          </cell>
          <cell r="AR54">
            <v>112.99999999999999</v>
          </cell>
          <cell r="AS54">
            <v>111.66116611661165</v>
          </cell>
          <cell r="AT54">
            <v>110.89743589743588</v>
          </cell>
          <cell r="AU54">
            <v>119.04761904761905</v>
          </cell>
          <cell r="AV54">
            <v>115.68123393316195</v>
          </cell>
          <cell r="AW54">
            <v>114.83870967741936</v>
          </cell>
          <cell r="AX54">
            <v>111.22994652406418</v>
          </cell>
          <cell r="AY54">
            <v>112.80963374305858</v>
          </cell>
          <cell r="AZ54">
            <v>120</v>
          </cell>
          <cell r="BA54">
            <v>112.78195488721805</v>
          </cell>
          <cell r="BB54">
            <v>111.81102362204724</v>
          </cell>
          <cell r="BC54">
            <v>111.04166666666666</v>
          </cell>
          <cell r="BD54">
            <v>105.98802395209582</v>
          </cell>
          <cell r="BE54">
            <v>120.67039106145252</v>
          </cell>
          <cell r="BF54">
            <v>111.11111111111111</v>
          </cell>
          <cell r="BG54">
            <v>108.44854070660521</v>
          </cell>
          <cell r="BH54">
            <v>111.11111111111111</v>
          </cell>
          <cell r="BI54">
            <v>109.94152046783626</v>
          </cell>
          <cell r="BJ54">
            <v>121.16402116402116</v>
          </cell>
          <cell r="BK54">
            <v>116.27358490566037</v>
          </cell>
          <cell r="BL54">
            <v>111.76470588235293</v>
          </cell>
          <cell r="BM54">
            <v>110.78431372549021</v>
          </cell>
          <cell r="BN54">
            <v>111.73184357541899</v>
          </cell>
          <cell r="BO54">
            <v>115.15151515151514</v>
          </cell>
          <cell r="BP54">
            <v>115.45454545454544</v>
          </cell>
          <cell r="BQ54">
            <v>111.26961483594864</v>
          </cell>
          <cell r="BR54">
            <v>112.16730038022816</v>
          </cell>
          <cell r="BS54">
            <v>110.75675675675676</v>
          </cell>
          <cell r="BT54">
            <v>121.67487684729063</v>
          </cell>
          <cell r="BU54">
            <v>115.21739130434783</v>
          </cell>
          <cell r="BV54">
            <v>113.6986301369863</v>
          </cell>
          <cell r="BW54">
            <v>111.51736745886656</v>
          </cell>
          <cell r="BX54">
            <v>107.4607329842932</v>
          </cell>
          <cell r="BY54">
            <v>122.64150943396226</v>
          </cell>
          <cell r="BZ54">
            <v>114.22594142259415</v>
          </cell>
          <cell r="CA54">
            <v>110.46202867764205</v>
          </cell>
          <cell r="CB54">
            <v>111.68141592920355</v>
          </cell>
          <cell r="CC54">
            <v>106.75000000000001</v>
          </cell>
          <cell r="CD54">
            <v>113.04347826086958</v>
          </cell>
          <cell r="CE54">
            <v>113.24110671936758</v>
          </cell>
          <cell r="CF54">
            <v>111.24999999999999</v>
          </cell>
          <cell r="CG54">
            <v>113.62876254180603</v>
          </cell>
          <cell r="CH54">
            <v>104.78468899521532</v>
          </cell>
        </row>
        <row r="55">
          <cell r="B55">
            <v>12000</v>
          </cell>
          <cell r="C55">
            <v>30000</v>
          </cell>
          <cell r="D55">
            <v>50060</v>
          </cell>
          <cell r="E55">
            <v>77662</v>
          </cell>
          <cell r="F55">
            <v>127424</v>
          </cell>
          <cell r="G55">
            <v>14592</v>
          </cell>
          <cell r="H55">
            <v>33628</v>
          </cell>
          <cell r="I55">
            <v>56331</v>
          </cell>
          <cell r="J55">
            <v>86000</v>
          </cell>
          <cell r="K55">
            <v>141679</v>
          </cell>
          <cell r="L55">
            <v>15026</v>
          </cell>
          <cell r="M55">
            <v>35150</v>
          </cell>
          <cell r="N55">
            <v>60000</v>
          </cell>
          <cell r="O55">
            <v>88982</v>
          </cell>
          <cell r="P55">
            <v>147000</v>
          </cell>
          <cell r="Q55">
            <v>14241</v>
          </cell>
          <cell r="R55">
            <v>37231</v>
          </cell>
          <cell r="S55">
            <v>63000</v>
          </cell>
          <cell r="T55">
            <v>93921</v>
          </cell>
          <cell r="U55">
            <v>154000</v>
          </cell>
          <cell r="V55">
            <v>23411.30875</v>
          </cell>
          <cell r="W55">
            <v>51799.425000000003</v>
          </cell>
          <cell r="X55">
            <v>79222.649999999994</v>
          </cell>
          <cell r="Y55">
            <v>111602.36900000001</v>
          </cell>
          <cell r="Z55">
            <v>192978.25</v>
          </cell>
          <cell r="AA55">
            <v>24441.335999999999</v>
          </cell>
          <cell r="AB55">
            <v>56011.394999999997</v>
          </cell>
          <cell r="AC55">
            <v>85799.273249999998</v>
          </cell>
          <cell r="AD55">
            <v>122206.68</v>
          </cell>
          <cell r="AE55">
            <v>212843.30100000001</v>
          </cell>
          <cell r="AF55">
            <v>23587.727999999999</v>
          </cell>
          <cell r="AG55">
            <v>52372.752</v>
          </cell>
          <cell r="AH55">
            <v>82956.84</v>
          </cell>
          <cell r="AI55">
            <v>119937.60000000001</v>
          </cell>
          <cell r="AJ55">
            <v>201894.96</v>
          </cell>
          <cell r="AK55">
            <v>22772.3024</v>
          </cell>
          <cell r="AL55">
            <v>51388.824000000001</v>
          </cell>
          <cell r="AM55">
            <v>81012.969599999997</v>
          </cell>
          <cell r="AN55">
            <v>116884.38400000001</v>
          </cell>
          <cell r="AO55">
            <v>202532.424</v>
          </cell>
          <cell r="AP55">
            <v>22401.214</v>
          </cell>
          <cell r="AQ55">
            <v>51930.087</v>
          </cell>
          <cell r="AR55">
            <v>84106.376199999999</v>
          </cell>
          <cell r="AS55">
            <v>123715.79549999999</v>
          </cell>
          <cell r="AT55">
            <v>212302.41450000001</v>
          </cell>
          <cell r="AU55">
            <v>22022.512599999998</v>
          </cell>
          <cell r="AV55">
            <v>53540.970999999998</v>
          </cell>
          <cell r="AW55">
            <v>84352.284499999994</v>
          </cell>
          <cell r="AX55">
            <v>122235.04700000001</v>
          </cell>
          <cell r="AY55">
            <v>215578.17379999999</v>
          </cell>
          <cell r="AZ55">
            <v>23878.9113</v>
          </cell>
          <cell r="BA55">
            <v>53601.606800000001</v>
          </cell>
          <cell r="BB55">
            <v>85641.664999999994</v>
          </cell>
          <cell r="BC55">
            <v>127958.723</v>
          </cell>
          <cell r="BD55">
            <v>228713.62299999999</v>
          </cell>
          <cell r="BE55">
            <v>25210.625</v>
          </cell>
          <cell r="BF55">
            <v>55463.375</v>
          </cell>
          <cell r="BG55">
            <v>89144.77</v>
          </cell>
          <cell r="BH55">
            <v>131095.25</v>
          </cell>
          <cell r="BI55">
            <v>230626.79749999999</v>
          </cell>
          <cell r="BJ55">
            <v>24030.335999999999</v>
          </cell>
          <cell r="BK55">
            <v>57072.048000000003</v>
          </cell>
          <cell r="BL55">
            <v>91155.074559999994</v>
          </cell>
          <cell r="BM55">
            <v>135170.64000000001</v>
          </cell>
          <cell r="BN55">
            <v>236298.304</v>
          </cell>
          <cell r="BO55">
            <v>25794.252799999998</v>
          </cell>
          <cell r="BP55">
            <v>60052.2448</v>
          </cell>
          <cell r="BQ55">
            <v>95720.86</v>
          </cell>
          <cell r="BR55">
            <v>138392.21179999999</v>
          </cell>
          <cell r="BS55">
            <v>246153.74840000001</v>
          </cell>
          <cell r="BT55">
            <v>26493.1518</v>
          </cell>
          <cell r="BU55">
            <v>58244.486400000002</v>
          </cell>
          <cell r="BV55">
            <v>93231.625799999994</v>
          </cell>
          <cell r="BW55">
            <v>139544.08199999999</v>
          </cell>
          <cell r="BX55">
            <v>252797.25</v>
          </cell>
          <cell r="BY55">
            <v>26340.522000000001</v>
          </cell>
          <cell r="BZ55">
            <v>60785.82</v>
          </cell>
          <cell r="CA55">
            <v>98270.409</v>
          </cell>
          <cell r="CB55">
            <v>146899.065</v>
          </cell>
          <cell r="CC55">
            <v>259352.83199999999</v>
          </cell>
          <cell r="CD55">
            <v>26263.77</v>
          </cell>
          <cell r="CE55">
            <v>63639.135000000002</v>
          </cell>
          <cell r="CF55">
            <v>102024.645</v>
          </cell>
          <cell r="CG55">
            <v>151521.75</v>
          </cell>
          <cell r="CH55">
            <v>271456.26585000003</v>
          </cell>
        </row>
        <row r="56">
          <cell r="B56">
            <v>10912</v>
          </cell>
          <cell r="C56">
            <v>23590</v>
          </cell>
          <cell r="D56">
            <v>36505</v>
          </cell>
          <cell r="E56">
            <v>52122</v>
          </cell>
          <cell r="F56">
            <v>85000</v>
          </cell>
          <cell r="G56">
            <v>12582</v>
          </cell>
          <cell r="H56">
            <v>27013</v>
          </cell>
          <cell r="I56">
            <v>41300</v>
          </cell>
          <cell r="J56">
            <v>61820</v>
          </cell>
          <cell r="K56">
            <v>102131</v>
          </cell>
          <cell r="L56">
            <v>10596</v>
          </cell>
          <cell r="M56">
            <v>25000</v>
          </cell>
          <cell r="N56">
            <v>41600</v>
          </cell>
          <cell r="O56">
            <v>62300</v>
          </cell>
          <cell r="P56">
            <v>103592</v>
          </cell>
          <cell r="Q56">
            <v>11000</v>
          </cell>
          <cell r="R56">
            <v>25742</v>
          </cell>
          <cell r="S56">
            <v>43316</v>
          </cell>
          <cell r="T56">
            <v>65100</v>
          </cell>
          <cell r="U56">
            <v>104000</v>
          </cell>
          <cell r="V56">
            <v>17957.133999999998</v>
          </cell>
          <cell r="W56">
            <v>35579.095249999998</v>
          </cell>
          <cell r="X56">
            <v>53221.37</v>
          </cell>
          <cell r="Y56">
            <v>75261.517500000002</v>
          </cell>
          <cell r="Z56">
            <v>121271.595</v>
          </cell>
          <cell r="AA56">
            <v>17923.646400000001</v>
          </cell>
          <cell r="AB56">
            <v>36437.958420000003</v>
          </cell>
          <cell r="AC56">
            <v>57029.784</v>
          </cell>
          <cell r="AD56">
            <v>81471.12</v>
          </cell>
          <cell r="AE56">
            <v>125261.84699999999</v>
          </cell>
          <cell r="AF56">
            <v>18490.38</v>
          </cell>
          <cell r="AG56">
            <v>36780.864000000001</v>
          </cell>
          <cell r="AH56">
            <v>56070.828000000001</v>
          </cell>
          <cell r="AI56">
            <v>79958.399999999994</v>
          </cell>
          <cell r="AJ56">
            <v>129932.4</v>
          </cell>
          <cell r="AK56">
            <v>17028.845600000001</v>
          </cell>
          <cell r="AL56">
            <v>36677.513599999998</v>
          </cell>
          <cell r="AM56">
            <v>57333.8056</v>
          </cell>
          <cell r="AN56">
            <v>80307.632800000007</v>
          </cell>
          <cell r="AO56">
            <v>129983.496</v>
          </cell>
          <cell r="AP56">
            <v>18124.618600000002</v>
          </cell>
          <cell r="AQ56">
            <v>37369.297899999998</v>
          </cell>
          <cell r="AR56">
            <v>58711.545420000002</v>
          </cell>
          <cell r="AS56">
            <v>84106.376199999999</v>
          </cell>
          <cell r="AT56">
            <v>133389.04699999999</v>
          </cell>
          <cell r="AU56">
            <v>18385.767400000001</v>
          </cell>
          <cell r="AV56">
            <v>38387.866000000002</v>
          </cell>
          <cell r="AW56">
            <v>59501.192300000002</v>
          </cell>
          <cell r="AX56">
            <v>83847.180999999997</v>
          </cell>
          <cell r="AY56">
            <v>135367.73800000001</v>
          </cell>
          <cell r="AZ56">
            <v>19627.054520000002</v>
          </cell>
          <cell r="BA56">
            <v>38387.616900000001</v>
          </cell>
          <cell r="BB56">
            <v>60150.675300000003</v>
          </cell>
          <cell r="BC56">
            <v>86145.439499999993</v>
          </cell>
          <cell r="BD56">
            <v>141893.12567000001</v>
          </cell>
          <cell r="BE56">
            <v>17949.965</v>
          </cell>
          <cell r="BF56">
            <v>39126.89</v>
          </cell>
          <cell r="BG56">
            <v>62018.137499999997</v>
          </cell>
          <cell r="BH56">
            <v>90758.25</v>
          </cell>
          <cell r="BI56">
            <v>148238.47500000001</v>
          </cell>
          <cell r="BJ56">
            <v>20525.912</v>
          </cell>
          <cell r="BK56">
            <v>42153.214399999997</v>
          </cell>
          <cell r="BL56">
            <v>65712.956319999998</v>
          </cell>
          <cell r="BM56">
            <v>92116.288</v>
          </cell>
          <cell r="BN56">
            <v>153093.26560000001</v>
          </cell>
          <cell r="BO56">
            <v>22166.936000000002</v>
          </cell>
          <cell r="BP56">
            <v>45341.46</v>
          </cell>
          <cell r="BQ56">
            <v>67508.395999999993</v>
          </cell>
          <cell r="BR56">
            <v>98139.071200000006</v>
          </cell>
          <cell r="BS56">
            <v>159198.90400000001</v>
          </cell>
          <cell r="BT56">
            <v>24976.368299999998</v>
          </cell>
          <cell r="BU56">
            <v>47495.547330000001</v>
          </cell>
          <cell r="BV56">
            <v>70783.23</v>
          </cell>
          <cell r="BW56">
            <v>101118.9</v>
          </cell>
          <cell r="BX56">
            <v>162922.77168000001</v>
          </cell>
          <cell r="BY56">
            <v>24719.566800000001</v>
          </cell>
          <cell r="BZ56">
            <v>48426.036599999999</v>
          </cell>
          <cell r="CA56">
            <v>73246.913100000005</v>
          </cell>
          <cell r="CB56">
            <v>103335.894</v>
          </cell>
          <cell r="CC56">
            <v>169288.50870000001</v>
          </cell>
          <cell r="CD56">
            <v>25253.625</v>
          </cell>
          <cell r="CE56">
            <v>50103.192000000003</v>
          </cell>
          <cell r="CF56">
            <v>75760.875</v>
          </cell>
          <cell r="CG56">
            <v>108388.5585</v>
          </cell>
          <cell r="CH56">
            <v>184856.535</v>
          </cell>
        </row>
        <row r="57">
          <cell r="B57">
            <v>10920</v>
          </cell>
          <cell r="C57">
            <v>27000</v>
          </cell>
          <cell r="D57">
            <v>46600</v>
          </cell>
          <cell r="E57">
            <v>70968</v>
          </cell>
          <cell r="F57">
            <v>116674</v>
          </cell>
          <cell r="G57">
            <v>11910</v>
          </cell>
          <cell r="H57">
            <v>27642</v>
          </cell>
          <cell r="I57">
            <v>49512</v>
          </cell>
          <cell r="J57">
            <v>75453</v>
          </cell>
          <cell r="K57">
            <v>130999</v>
          </cell>
          <cell r="L57">
            <v>13000</v>
          </cell>
          <cell r="M57">
            <v>32274</v>
          </cell>
          <cell r="N57">
            <v>55640</v>
          </cell>
          <cell r="O57">
            <v>85644</v>
          </cell>
          <cell r="P57">
            <v>143400</v>
          </cell>
          <cell r="Q57">
            <v>13600</v>
          </cell>
          <cell r="R57">
            <v>33789</v>
          </cell>
          <cell r="S57">
            <v>58050</v>
          </cell>
          <cell r="T57">
            <v>90506</v>
          </cell>
          <cell r="U57">
            <v>152884</v>
          </cell>
          <cell r="V57">
            <v>20313.5</v>
          </cell>
          <cell r="W57">
            <v>48153.151749999997</v>
          </cell>
          <cell r="X57">
            <v>74448.977499999994</v>
          </cell>
          <cell r="Y57">
            <v>106645.875</v>
          </cell>
          <cell r="Z57">
            <v>174594.5325</v>
          </cell>
          <cell r="AA57">
            <v>22200.8802</v>
          </cell>
          <cell r="AB57">
            <v>52548.8724</v>
          </cell>
          <cell r="AC57">
            <v>81471.12</v>
          </cell>
          <cell r="AD57">
            <v>115963.95543</v>
          </cell>
          <cell r="AE57">
            <v>196039.88250000001</v>
          </cell>
          <cell r="AF57">
            <v>22688.196</v>
          </cell>
          <cell r="AG57">
            <v>51173.375999999997</v>
          </cell>
          <cell r="AH57">
            <v>81257.724000000002</v>
          </cell>
          <cell r="AI57">
            <v>117009.12360000001</v>
          </cell>
          <cell r="AJ57">
            <v>194898.6</v>
          </cell>
          <cell r="AK57">
            <v>20152.48</v>
          </cell>
          <cell r="AL57">
            <v>49172.051200000002</v>
          </cell>
          <cell r="AM57">
            <v>78594.672000000006</v>
          </cell>
          <cell r="AN57">
            <v>114869.136</v>
          </cell>
          <cell r="AO57">
            <v>193433.57928000001</v>
          </cell>
          <cell r="AP57">
            <v>20059.268899999999</v>
          </cell>
          <cell r="AQ57">
            <v>48875.375999999997</v>
          </cell>
          <cell r="AR57">
            <v>80359.264039999995</v>
          </cell>
          <cell r="AS57">
            <v>119133.72900000001</v>
          </cell>
          <cell r="AT57">
            <v>203077.18728000001</v>
          </cell>
          <cell r="AU57">
            <v>20204.14</v>
          </cell>
          <cell r="AV57">
            <v>50914.432800000002</v>
          </cell>
          <cell r="AW57">
            <v>83039.015400000004</v>
          </cell>
          <cell r="AX57">
            <v>122235.04700000001</v>
          </cell>
          <cell r="AY57">
            <v>207092.435</v>
          </cell>
          <cell r="AZ57">
            <v>20553.999599999999</v>
          </cell>
          <cell r="BA57">
            <v>51515.980369999997</v>
          </cell>
          <cell r="BB57">
            <v>83525.812099999996</v>
          </cell>
          <cell r="BC57">
            <v>124936.076</v>
          </cell>
          <cell r="BD57">
            <v>211585.29</v>
          </cell>
          <cell r="BE57">
            <v>21781.98</v>
          </cell>
          <cell r="BF57">
            <v>54152.422500000001</v>
          </cell>
          <cell r="BG57">
            <v>88338.03</v>
          </cell>
          <cell r="BH57">
            <v>132103.67499999999</v>
          </cell>
          <cell r="BI57">
            <v>221853.5</v>
          </cell>
          <cell r="BJ57">
            <v>22928.945599999999</v>
          </cell>
          <cell r="BK57">
            <v>55570.152000000002</v>
          </cell>
          <cell r="BL57">
            <v>90564.328800000003</v>
          </cell>
          <cell r="BM57">
            <v>132467.22719999999</v>
          </cell>
          <cell r="BN57">
            <v>230290.72</v>
          </cell>
          <cell r="BO57">
            <v>24323.174319999998</v>
          </cell>
          <cell r="BP57">
            <v>58440.103999999999</v>
          </cell>
          <cell r="BQ57">
            <v>94713.271999999997</v>
          </cell>
          <cell r="BR57">
            <v>140054.73199999999</v>
          </cell>
          <cell r="BS57">
            <v>236783.18</v>
          </cell>
          <cell r="BT57">
            <v>25279.724999999999</v>
          </cell>
          <cell r="BU57">
            <v>60671.34</v>
          </cell>
          <cell r="BV57">
            <v>99804.354300000006</v>
          </cell>
          <cell r="BW57">
            <v>146622.405</v>
          </cell>
          <cell r="BX57">
            <v>254516.27129999999</v>
          </cell>
          <cell r="BY57">
            <v>26543.1414</v>
          </cell>
          <cell r="BZ57">
            <v>63217.252800000002</v>
          </cell>
          <cell r="CA57">
            <v>101309.7</v>
          </cell>
          <cell r="CB57">
            <v>151964.54999999999</v>
          </cell>
          <cell r="CC57">
            <v>262392.12300000002</v>
          </cell>
          <cell r="CD57">
            <v>29294.205000000002</v>
          </cell>
          <cell r="CE57">
            <v>68891.888999999996</v>
          </cell>
          <cell r="CF57">
            <v>108085.515</v>
          </cell>
          <cell r="CG57">
            <v>159461.48970000001</v>
          </cell>
          <cell r="CH57">
            <v>272739.15000000002</v>
          </cell>
        </row>
        <row r="58">
          <cell r="B58">
            <v>12728</v>
          </cell>
          <cell r="C58">
            <v>29500</v>
          </cell>
          <cell r="D58">
            <v>45938</v>
          </cell>
          <cell r="E58">
            <v>65202</v>
          </cell>
          <cell r="F58">
            <v>109492</v>
          </cell>
          <cell r="G58">
            <v>15000</v>
          </cell>
          <cell r="H58">
            <v>33004</v>
          </cell>
          <cell r="I58">
            <v>50693</v>
          </cell>
          <cell r="J58">
            <v>75030</v>
          </cell>
          <cell r="K58">
            <v>126973</v>
          </cell>
          <cell r="L58">
            <v>15991</v>
          </cell>
          <cell r="M58">
            <v>36000</v>
          </cell>
          <cell r="N58">
            <v>57125</v>
          </cell>
          <cell r="O58">
            <v>84250</v>
          </cell>
          <cell r="P58">
            <v>137568</v>
          </cell>
          <cell r="Q58">
            <v>17030</v>
          </cell>
          <cell r="R58">
            <v>39141</v>
          </cell>
          <cell r="S58">
            <v>63300</v>
          </cell>
          <cell r="T58">
            <v>90771</v>
          </cell>
          <cell r="U58">
            <v>147512</v>
          </cell>
          <cell r="V58">
            <v>25330.934499999999</v>
          </cell>
          <cell r="W58">
            <v>50072.777499999997</v>
          </cell>
          <cell r="X58">
            <v>71706.654999999999</v>
          </cell>
          <cell r="Y58">
            <v>98520.475000000006</v>
          </cell>
          <cell r="Z58">
            <v>153468.49249999999</v>
          </cell>
          <cell r="AA58">
            <v>25459.724999999999</v>
          </cell>
          <cell r="AB58">
            <v>51021.2889</v>
          </cell>
          <cell r="AC58">
            <v>77112.415080000006</v>
          </cell>
          <cell r="AD58">
            <v>107959.41789</v>
          </cell>
          <cell r="AE58">
            <v>169093.30955999999</v>
          </cell>
          <cell r="AF58">
            <v>24987</v>
          </cell>
          <cell r="AG58">
            <v>49974</v>
          </cell>
          <cell r="AH58">
            <v>72962.039999999994</v>
          </cell>
          <cell r="AI58">
            <v>103945.92</v>
          </cell>
          <cell r="AJ58">
            <v>164914.20000000001</v>
          </cell>
          <cell r="AK58">
            <v>23719.468959999998</v>
          </cell>
          <cell r="AL58">
            <v>49071.288800000002</v>
          </cell>
          <cell r="AM58">
            <v>75571.8</v>
          </cell>
          <cell r="AN58">
            <v>105498.2328</v>
          </cell>
          <cell r="AO58">
            <v>162227.46400000001</v>
          </cell>
          <cell r="AP58">
            <v>26066.867200000001</v>
          </cell>
          <cell r="AQ58">
            <v>51319.144800000002</v>
          </cell>
          <cell r="AR58">
            <v>76775.069799999997</v>
          </cell>
          <cell r="AS58">
            <v>107933.122</v>
          </cell>
          <cell r="AT58">
            <v>176155.00099999999</v>
          </cell>
          <cell r="AU58">
            <v>23739.8645</v>
          </cell>
          <cell r="AV58">
            <v>51358.923880000002</v>
          </cell>
          <cell r="AW58">
            <v>78392.063200000004</v>
          </cell>
          <cell r="AX58">
            <v>112132.977</v>
          </cell>
          <cell r="AY58">
            <v>182645.42559999999</v>
          </cell>
          <cell r="AZ58">
            <v>26599.293600000001</v>
          </cell>
          <cell r="BA58">
            <v>51284.244100000004</v>
          </cell>
          <cell r="BB58">
            <v>76976.743600000002</v>
          </cell>
          <cell r="BC58">
            <v>108815.292</v>
          </cell>
          <cell r="BD58">
            <v>178336.17300000001</v>
          </cell>
          <cell r="BE58">
            <v>25405.856080000125</v>
          </cell>
          <cell r="BF58">
            <v>53305.345500000003</v>
          </cell>
          <cell r="BG58">
            <v>80895.853499999997</v>
          </cell>
          <cell r="BH58">
            <v>114960.45</v>
          </cell>
          <cell r="BI58">
            <v>189583.9</v>
          </cell>
          <cell r="BJ58">
            <v>28035.392</v>
          </cell>
          <cell r="BK58">
            <v>57072.048000000003</v>
          </cell>
          <cell r="BL58">
            <v>85107.44</v>
          </cell>
          <cell r="BM58">
            <v>120151.67999999999</v>
          </cell>
          <cell r="BN58">
            <v>200252.79999999999</v>
          </cell>
          <cell r="BO58">
            <v>30227.64</v>
          </cell>
          <cell r="BP58">
            <v>60455.28</v>
          </cell>
          <cell r="BQ58">
            <v>87660.156000000003</v>
          </cell>
          <cell r="BR58">
            <v>122724.2184</v>
          </cell>
          <cell r="BS58">
            <v>206454.7812</v>
          </cell>
          <cell r="BT58">
            <v>30032.313300000002</v>
          </cell>
          <cell r="BU58">
            <v>61682.529000000002</v>
          </cell>
          <cell r="BV58">
            <v>91007.01</v>
          </cell>
          <cell r="BW58">
            <v>131454.57</v>
          </cell>
          <cell r="BX58">
            <v>207546.54225</v>
          </cell>
          <cell r="BY58">
            <v>30666.446189999999</v>
          </cell>
          <cell r="BZ58">
            <v>61494.9879</v>
          </cell>
          <cell r="CA58">
            <v>94420.640400000004</v>
          </cell>
          <cell r="CB58">
            <v>132209.15849999999</v>
          </cell>
          <cell r="CC58">
            <v>216296.2095</v>
          </cell>
          <cell r="CD58">
            <v>34344.93</v>
          </cell>
          <cell r="CE58">
            <v>64881.61335</v>
          </cell>
          <cell r="CF58">
            <v>96771.891000000003</v>
          </cell>
          <cell r="CG58">
            <v>138591.894</v>
          </cell>
          <cell r="CH58">
            <v>221221.755</v>
          </cell>
        </row>
        <row r="59">
          <cell r="B59">
            <v>12090</v>
          </cell>
          <cell r="C59">
            <v>31121</v>
          </cell>
          <cell r="D59">
            <v>52596</v>
          </cell>
          <cell r="E59">
            <v>76000</v>
          </cell>
          <cell r="F59">
            <v>126000</v>
          </cell>
          <cell r="G59">
            <v>13881</v>
          </cell>
          <cell r="H59">
            <v>33020</v>
          </cell>
          <cell r="I59">
            <v>55116</v>
          </cell>
          <cell r="J59">
            <v>82500</v>
          </cell>
          <cell r="K59">
            <v>142904</v>
          </cell>
          <cell r="L59">
            <v>15000</v>
          </cell>
          <cell r="M59">
            <v>35300</v>
          </cell>
          <cell r="N59">
            <v>60200</v>
          </cell>
          <cell r="O59">
            <v>91200</v>
          </cell>
          <cell r="P59">
            <v>152378</v>
          </cell>
          <cell r="Q59">
            <v>15536</v>
          </cell>
          <cell r="R59">
            <v>38005</v>
          </cell>
          <cell r="S59">
            <v>64740</v>
          </cell>
          <cell r="T59">
            <v>97380</v>
          </cell>
          <cell r="U59">
            <v>160300</v>
          </cell>
          <cell r="V59">
            <v>22344.85</v>
          </cell>
          <cell r="W59">
            <v>50783.75</v>
          </cell>
          <cell r="X59">
            <v>77394.434999999998</v>
          </cell>
          <cell r="Y59">
            <v>111724.25</v>
          </cell>
          <cell r="Z59">
            <v>188915.55</v>
          </cell>
          <cell r="AA59">
            <v>25256.047200000001</v>
          </cell>
          <cell r="AB59">
            <v>54993.006000000001</v>
          </cell>
          <cell r="AC59">
            <v>85748.353799999997</v>
          </cell>
          <cell r="AD59">
            <v>123225.069</v>
          </cell>
          <cell r="AE59">
            <v>206223.77249999999</v>
          </cell>
          <cell r="AF59">
            <v>22888.092000000001</v>
          </cell>
          <cell r="AG59">
            <v>52672.595999999998</v>
          </cell>
          <cell r="AH59">
            <v>83956.32</v>
          </cell>
          <cell r="AI59">
            <v>120427.3452</v>
          </cell>
          <cell r="AJ59">
            <v>203494.128</v>
          </cell>
          <cell r="AK59">
            <v>21361.628799999999</v>
          </cell>
          <cell r="AL59">
            <v>51388.824000000001</v>
          </cell>
          <cell r="AM59">
            <v>82524.405599999998</v>
          </cell>
          <cell r="AN59">
            <v>122325.5536</v>
          </cell>
          <cell r="AO59">
            <v>204950.72159999999</v>
          </cell>
          <cell r="AP59">
            <v>22401.214</v>
          </cell>
          <cell r="AQ59">
            <v>51930.087</v>
          </cell>
          <cell r="AR59">
            <v>82375.373300000007</v>
          </cell>
          <cell r="AS59">
            <v>123206.677</v>
          </cell>
          <cell r="AT59">
            <v>207211.22949999999</v>
          </cell>
          <cell r="AU59">
            <v>22224.554</v>
          </cell>
          <cell r="AV59">
            <v>52328.722600000001</v>
          </cell>
          <cell r="AW59">
            <v>85322.08322</v>
          </cell>
          <cell r="AX59">
            <v>126275.875</v>
          </cell>
          <cell r="AY59">
            <v>210345.30153999999</v>
          </cell>
          <cell r="AZ59">
            <v>21561.548599999998</v>
          </cell>
          <cell r="BA59">
            <v>52392.548000000003</v>
          </cell>
          <cell r="BB59">
            <v>85641.664999999994</v>
          </cell>
          <cell r="BC59">
            <v>127958.723</v>
          </cell>
          <cell r="BD59">
            <v>219645.682</v>
          </cell>
          <cell r="BE59">
            <v>23092.932499999999</v>
          </cell>
          <cell r="BF59">
            <v>54454.95</v>
          </cell>
          <cell r="BG59">
            <v>88741.4</v>
          </cell>
          <cell r="BH59">
            <v>131599.46249999999</v>
          </cell>
          <cell r="BI59">
            <v>224878.77499999999</v>
          </cell>
          <cell r="BJ59">
            <v>23029.072</v>
          </cell>
          <cell r="BK59">
            <v>55069.52</v>
          </cell>
          <cell r="BL59">
            <v>90113.76</v>
          </cell>
          <cell r="BM59">
            <v>135170.64000000001</v>
          </cell>
          <cell r="BN59">
            <v>237299.568</v>
          </cell>
          <cell r="BO59">
            <v>24182.112000000001</v>
          </cell>
          <cell r="BP59">
            <v>57634.033600000002</v>
          </cell>
          <cell r="BQ59">
            <v>94713.271999999997</v>
          </cell>
          <cell r="BR59">
            <v>141163.07879999999</v>
          </cell>
          <cell r="BS59">
            <v>244642.3664</v>
          </cell>
          <cell r="BT59">
            <v>25845.990839999999</v>
          </cell>
          <cell r="BU59">
            <v>60671.34</v>
          </cell>
          <cell r="BV59">
            <v>97579.738500000007</v>
          </cell>
          <cell r="BW59">
            <v>144600.027</v>
          </cell>
          <cell r="BX59">
            <v>252797.25</v>
          </cell>
          <cell r="BY59">
            <v>26340.522000000001</v>
          </cell>
          <cell r="BZ59">
            <v>62508.084900000002</v>
          </cell>
          <cell r="CA59">
            <v>101309.7</v>
          </cell>
          <cell r="CB59">
            <v>151964.54999999999</v>
          </cell>
          <cell r="CC59">
            <v>270091.66019999998</v>
          </cell>
          <cell r="CD59">
            <v>29294.205000000002</v>
          </cell>
          <cell r="CE59">
            <v>67275.657000000007</v>
          </cell>
          <cell r="CF59">
            <v>106873.341</v>
          </cell>
          <cell r="CG59">
            <v>158693.7795</v>
          </cell>
          <cell r="CH59">
            <v>275466.54149999999</v>
          </cell>
        </row>
        <row r="60">
          <cell r="B60">
            <v>7800</v>
          </cell>
          <cell r="C60">
            <v>21003</v>
          </cell>
          <cell r="D60">
            <v>38400</v>
          </cell>
          <cell r="E60">
            <v>60500</v>
          </cell>
          <cell r="F60">
            <v>107000</v>
          </cell>
          <cell r="G60">
            <v>9246</v>
          </cell>
          <cell r="H60">
            <v>24261</v>
          </cell>
          <cell r="I60">
            <v>42224</v>
          </cell>
          <cell r="J60">
            <v>67592</v>
          </cell>
          <cell r="K60">
            <v>119207</v>
          </cell>
          <cell r="L60">
            <v>11000</v>
          </cell>
          <cell r="M60">
            <v>27290</v>
          </cell>
          <cell r="N60">
            <v>47341</v>
          </cell>
          <cell r="O60">
            <v>75043</v>
          </cell>
          <cell r="P60">
            <v>129012</v>
          </cell>
          <cell r="Q60">
            <v>11005</v>
          </cell>
          <cell r="R60">
            <v>28000</v>
          </cell>
          <cell r="S60">
            <v>49109</v>
          </cell>
          <cell r="T60">
            <v>77000</v>
          </cell>
          <cell r="U60">
            <v>134144</v>
          </cell>
          <cell r="V60">
            <v>15651.551750000001</v>
          </cell>
          <cell r="W60">
            <v>38392.514999999999</v>
          </cell>
          <cell r="X60">
            <v>61956.175000000003</v>
          </cell>
          <cell r="Y60">
            <v>93442.1</v>
          </cell>
          <cell r="Z60">
            <v>162812.70250000001</v>
          </cell>
          <cell r="AA60">
            <v>17414.4519</v>
          </cell>
          <cell r="AB60">
            <v>41560.455090000003</v>
          </cell>
          <cell r="AC60">
            <v>68028.385200000004</v>
          </cell>
          <cell r="AD60">
            <v>101838.9</v>
          </cell>
          <cell r="AE60">
            <v>179317.93512000001</v>
          </cell>
          <cell r="AF60">
            <v>16691.315999999999</v>
          </cell>
          <cell r="AG60">
            <v>40848.747600000002</v>
          </cell>
          <cell r="AH60">
            <v>66965.16</v>
          </cell>
          <cell r="AI60">
            <v>101946.96</v>
          </cell>
          <cell r="AJ60">
            <v>180905.88</v>
          </cell>
          <cell r="AK60">
            <v>16121.984</v>
          </cell>
          <cell r="AL60">
            <v>40304.959999999999</v>
          </cell>
          <cell r="AM60">
            <v>65717.237280000001</v>
          </cell>
          <cell r="AN60">
            <v>101266.212</v>
          </cell>
          <cell r="AO60">
            <v>178047.16080000001</v>
          </cell>
          <cell r="AP60">
            <v>16291.791999999999</v>
          </cell>
          <cell r="AQ60">
            <v>40525.832600000002</v>
          </cell>
          <cell r="AR60">
            <v>67203.642000000007</v>
          </cell>
          <cell r="AS60">
            <v>103351.0555</v>
          </cell>
          <cell r="AT60">
            <v>182264.42300000001</v>
          </cell>
          <cell r="AU60">
            <v>16466.374100000001</v>
          </cell>
          <cell r="AV60">
            <v>40812.362800000003</v>
          </cell>
          <cell r="AW60">
            <v>68694.076000000001</v>
          </cell>
          <cell r="AX60">
            <v>104556.42449999999</v>
          </cell>
          <cell r="AY60">
            <v>184160.73610000001</v>
          </cell>
          <cell r="AZ60">
            <v>16624.558499999999</v>
          </cell>
          <cell r="BA60">
            <v>41309.508999999998</v>
          </cell>
          <cell r="BB60">
            <v>70125.410399999993</v>
          </cell>
          <cell r="BC60">
            <v>107404.7234</v>
          </cell>
          <cell r="BD60">
            <v>193449.408</v>
          </cell>
          <cell r="BE60">
            <v>17143.224999999999</v>
          </cell>
          <cell r="BF60">
            <v>42353.85</v>
          </cell>
          <cell r="BG60">
            <v>71194.804999999993</v>
          </cell>
          <cell r="BH60">
            <v>110926.75</v>
          </cell>
          <cell r="BI60">
            <v>199869.83499999999</v>
          </cell>
          <cell r="BJ60">
            <v>17822.499199999998</v>
          </cell>
          <cell r="BK60">
            <v>44556.248</v>
          </cell>
          <cell r="BL60">
            <v>74293.788799999995</v>
          </cell>
          <cell r="BM60">
            <v>113142.83199999999</v>
          </cell>
          <cell r="BN60">
            <v>201754.696</v>
          </cell>
          <cell r="BO60">
            <v>18136.583999999999</v>
          </cell>
          <cell r="BP60">
            <v>45341.46</v>
          </cell>
          <cell r="BQ60">
            <v>77584.275999999998</v>
          </cell>
          <cell r="BR60">
            <v>118895.38400000001</v>
          </cell>
          <cell r="BS60">
            <v>214112.45</v>
          </cell>
          <cell r="BT60">
            <v>20021.5422</v>
          </cell>
          <cell r="BU60">
            <v>48132.596400000002</v>
          </cell>
          <cell r="BV60">
            <v>80389.525500000003</v>
          </cell>
          <cell r="BW60">
            <v>123365.058</v>
          </cell>
          <cell r="BX60">
            <v>222461.58</v>
          </cell>
          <cell r="BY60">
            <v>20261.939999999999</v>
          </cell>
          <cell r="BZ60">
            <v>50654.85</v>
          </cell>
          <cell r="CA60">
            <v>83945.217420000001</v>
          </cell>
          <cell r="CB60">
            <v>127852.8414</v>
          </cell>
          <cell r="CC60">
            <v>231999.21299999999</v>
          </cell>
          <cell r="CD60">
            <v>22021.161</v>
          </cell>
          <cell r="CE60">
            <v>54042.7575</v>
          </cell>
          <cell r="CF60">
            <v>89599.861499999999</v>
          </cell>
          <cell r="CG60">
            <v>137278.70550000001</v>
          </cell>
          <cell r="CH60">
            <v>251526.10500000001</v>
          </cell>
        </row>
        <row r="61">
          <cell r="B61">
            <v>11566</v>
          </cell>
          <cell r="C61">
            <v>26340</v>
          </cell>
          <cell r="D61">
            <v>43300</v>
          </cell>
          <cell r="E61">
            <v>64008</v>
          </cell>
          <cell r="F61">
            <v>108438</v>
          </cell>
          <cell r="G61">
            <v>12420</v>
          </cell>
          <cell r="H61">
            <v>28946</v>
          </cell>
          <cell r="I61">
            <v>47000</v>
          </cell>
          <cell r="J61">
            <v>70646</v>
          </cell>
          <cell r="K61">
            <v>117152</v>
          </cell>
          <cell r="L61">
            <v>13212</v>
          </cell>
          <cell r="M61">
            <v>31003</v>
          </cell>
          <cell r="N61">
            <v>49812</v>
          </cell>
          <cell r="O61">
            <v>74736</v>
          </cell>
          <cell r="P61">
            <v>124084</v>
          </cell>
          <cell r="Q61">
            <v>13179</v>
          </cell>
          <cell r="R61">
            <v>30010</v>
          </cell>
          <cell r="S61">
            <v>50000</v>
          </cell>
          <cell r="T61">
            <v>75629</v>
          </cell>
          <cell r="U61">
            <v>128900</v>
          </cell>
          <cell r="V61">
            <v>18282.150000000001</v>
          </cell>
          <cell r="W61">
            <v>38189.379999999997</v>
          </cell>
          <cell r="X61">
            <v>57893.474999999999</v>
          </cell>
          <cell r="Y61">
            <v>83285.350000000006</v>
          </cell>
          <cell r="Z61">
            <v>137725.53</v>
          </cell>
          <cell r="AA61">
            <v>19553.068800000001</v>
          </cell>
          <cell r="AB61">
            <v>41753.949000000001</v>
          </cell>
          <cell r="AC61">
            <v>63343.7958</v>
          </cell>
          <cell r="AD61">
            <v>91655.01</v>
          </cell>
          <cell r="AE61">
            <v>151739.96100000001</v>
          </cell>
          <cell r="AF61">
            <v>18990.12</v>
          </cell>
          <cell r="AG61">
            <v>40458.950400000002</v>
          </cell>
          <cell r="AH61">
            <v>62367.552000000003</v>
          </cell>
          <cell r="AI61">
            <v>90153.096000000005</v>
          </cell>
          <cell r="AJ61">
            <v>151221.32399999999</v>
          </cell>
          <cell r="AK61">
            <v>18741.806400000001</v>
          </cell>
          <cell r="AL61">
            <v>40304.959999999999</v>
          </cell>
          <cell r="AM61">
            <v>61565.826399999998</v>
          </cell>
          <cell r="AN61">
            <v>89678.535999999993</v>
          </cell>
          <cell r="AO61">
            <v>150942.07519999999</v>
          </cell>
          <cell r="AP61">
            <v>18837.3845</v>
          </cell>
          <cell r="AQ61">
            <v>40841.486069999999</v>
          </cell>
          <cell r="AR61">
            <v>63385.253250000002</v>
          </cell>
          <cell r="AS61">
            <v>92557.743300000002</v>
          </cell>
          <cell r="AT61">
            <v>154873.84770000001</v>
          </cell>
          <cell r="AU61">
            <v>19395.974399999999</v>
          </cell>
          <cell r="AV61">
            <v>41317.4663</v>
          </cell>
          <cell r="AW61">
            <v>64653.248</v>
          </cell>
          <cell r="AX61">
            <v>95060.478700000007</v>
          </cell>
          <cell r="AY61">
            <v>158299.4369</v>
          </cell>
          <cell r="AZ61">
            <v>19445.6957</v>
          </cell>
          <cell r="BA61">
            <v>42921.587399999997</v>
          </cell>
          <cell r="BB61">
            <v>66397.479099999997</v>
          </cell>
          <cell r="BC61">
            <v>97732.252999999997</v>
          </cell>
          <cell r="BD61">
            <v>165238.03599999999</v>
          </cell>
          <cell r="BE61">
            <v>19865.9725</v>
          </cell>
          <cell r="BF61">
            <v>43362.275000000001</v>
          </cell>
          <cell r="BG61">
            <v>68169.53</v>
          </cell>
          <cell r="BH61">
            <v>99834.074999999997</v>
          </cell>
          <cell r="BI61">
            <v>169516.24249999999</v>
          </cell>
          <cell r="BJ61">
            <v>20626.038400000001</v>
          </cell>
          <cell r="BK61">
            <v>45056.88</v>
          </cell>
          <cell r="BL61">
            <v>70088.479999999996</v>
          </cell>
          <cell r="BM61">
            <v>101528.16959999999</v>
          </cell>
          <cell r="BN61">
            <v>175821.9584</v>
          </cell>
          <cell r="BO61">
            <v>21360.865600000001</v>
          </cell>
          <cell r="BP61">
            <v>46550.565600000002</v>
          </cell>
          <cell r="BQ61">
            <v>71841.024399999995</v>
          </cell>
          <cell r="BR61">
            <v>105796.74</v>
          </cell>
          <cell r="BS61">
            <v>178544.59359999999</v>
          </cell>
          <cell r="BT61">
            <v>22549.5147</v>
          </cell>
          <cell r="BU61">
            <v>49851.617700000003</v>
          </cell>
          <cell r="BV61">
            <v>76243.650599999994</v>
          </cell>
          <cell r="BW61">
            <v>111230.79</v>
          </cell>
          <cell r="BX61">
            <v>191418.07769999999</v>
          </cell>
          <cell r="BY61">
            <v>23807.779500000001</v>
          </cell>
          <cell r="BZ61">
            <v>50654.85</v>
          </cell>
          <cell r="CA61">
            <v>78211.088399999993</v>
          </cell>
          <cell r="CB61">
            <v>113466.864</v>
          </cell>
          <cell r="CC61">
            <v>192488.43</v>
          </cell>
          <cell r="CD61">
            <v>23435.364000000001</v>
          </cell>
          <cell r="CE61">
            <v>52426.525500000003</v>
          </cell>
          <cell r="CF61">
            <v>81114.643500000006</v>
          </cell>
          <cell r="CG61">
            <v>118186.965</v>
          </cell>
          <cell r="CH61">
            <v>202029</v>
          </cell>
        </row>
        <row r="62">
          <cell r="B62">
            <v>9000</v>
          </cell>
          <cell r="C62">
            <v>24000</v>
          </cell>
          <cell r="D62">
            <v>42000</v>
          </cell>
          <cell r="E62">
            <v>64000</v>
          </cell>
          <cell r="F62">
            <v>105494</v>
          </cell>
          <cell r="G62">
            <v>10188</v>
          </cell>
          <cell r="H62">
            <v>27000</v>
          </cell>
          <cell r="I62">
            <v>47996.5</v>
          </cell>
          <cell r="J62">
            <v>71405</v>
          </cell>
          <cell r="K62">
            <v>116440</v>
          </cell>
          <cell r="L62">
            <v>12000</v>
          </cell>
          <cell r="M62">
            <v>30012</v>
          </cell>
          <cell r="N62">
            <v>51164</v>
          </cell>
          <cell r="O62">
            <v>78323</v>
          </cell>
          <cell r="P62">
            <v>128400</v>
          </cell>
          <cell r="Q62">
            <v>12038</v>
          </cell>
          <cell r="R62">
            <v>30160</v>
          </cell>
          <cell r="S62">
            <v>51040</v>
          </cell>
          <cell r="T62">
            <v>79050</v>
          </cell>
          <cell r="U62">
            <v>128082</v>
          </cell>
          <cell r="V62">
            <v>18282.150000000001</v>
          </cell>
          <cell r="W62">
            <v>43338.852250000004</v>
          </cell>
          <cell r="X62">
            <v>64596.93</v>
          </cell>
          <cell r="Y62">
            <v>91898.274000000005</v>
          </cell>
          <cell r="Z62">
            <v>143007.04000000001</v>
          </cell>
          <cell r="AA62">
            <v>22404.558000000001</v>
          </cell>
          <cell r="AB62">
            <v>45827.504999999997</v>
          </cell>
          <cell r="AC62">
            <v>72305.619000000006</v>
          </cell>
          <cell r="AD62">
            <v>103366.4835</v>
          </cell>
          <cell r="AE62">
            <v>162433.04550000001</v>
          </cell>
          <cell r="AF62">
            <v>18790.223999999998</v>
          </cell>
          <cell r="AG62">
            <v>42977.64</v>
          </cell>
          <cell r="AH62">
            <v>68364.432000000001</v>
          </cell>
          <cell r="AI62">
            <v>97949.04</v>
          </cell>
          <cell r="AJ62">
            <v>159916.79999999999</v>
          </cell>
          <cell r="AK62">
            <v>18137.232</v>
          </cell>
          <cell r="AL62">
            <v>41514.108800000002</v>
          </cell>
          <cell r="AM62">
            <v>67510.808000000005</v>
          </cell>
          <cell r="AN62">
            <v>97739.528000000006</v>
          </cell>
          <cell r="AO62">
            <v>161219.84</v>
          </cell>
          <cell r="AP62">
            <v>18430.0897</v>
          </cell>
          <cell r="AQ62">
            <v>42765.953999999998</v>
          </cell>
          <cell r="AR62">
            <v>69036.468599999993</v>
          </cell>
          <cell r="AS62">
            <v>100296.34450000001</v>
          </cell>
          <cell r="AT62">
            <v>164954.394</v>
          </cell>
          <cell r="AU62">
            <v>19699.036499999998</v>
          </cell>
          <cell r="AV62">
            <v>45459.315000000002</v>
          </cell>
          <cell r="AW62">
            <v>71926.738400000002</v>
          </cell>
          <cell r="AX62">
            <v>105061.52800000001</v>
          </cell>
          <cell r="AY62">
            <v>169179.36629000001</v>
          </cell>
          <cell r="AZ62">
            <v>18559.05258</v>
          </cell>
          <cell r="BA62">
            <v>44835.930500000002</v>
          </cell>
          <cell r="BB62">
            <v>71535.979000000007</v>
          </cell>
          <cell r="BC62">
            <v>103979.05680000001</v>
          </cell>
          <cell r="BD62">
            <v>173298.42800000001</v>
          </cell>
          <cell r="BE62">
            <v>19664.287499999999</v>
          </cell>
          <cell r="BF62">
            <v>44370.7</v>
          </cell>
          <cell r="BG62">
            <v>70993.119999999995</v>
          </cell>
          <cell r="BH62">
            <v>104876.2</v>
          </cell>
          <cell r="BI62">
            <v>182625.76749999999</v>
          </cell>
          <cell r="BJ62">
            <v>20515.899359999999</v>
          </cell>
          <cell r="BK62">
            <v>46058.144</v>
          </cell>
          <cell r="BL62">
            <v>76096.063999999998</v>
          </cell>
          <cell r="BM62">
            <v>111140.304</v>
          </cell>
          <cell r="BN62">
            <v>180227.52</v>
          </cell>
          <cell r="BO62">
            <v>20151.759999999998</v>
          </cell>
          <cell r="BP62">
            <v>48162.706400000003</v>
          </cell>
          <cell r="BQ62">
            <v>78591.864000000001</v>
          </cell>
          <cell r="BR62">
            <v>112325.91024</v>
          </cell>
          <cell r="BS62">
            <v>181365.84</v>
          </cell>
          <cell r="BT62">
            <v>22751.752499999999</v>
          </cell>
          <cell r="BU62">
            <v>53593.017</v>
          </cell>
          <cell r="BV62">
            <v>83928.687000000005</v>
          </cell>
          <cell r="BW62">
            <v>121342.68</v>
          </cell>
          <cell r="BX62">
            <v>194148.288</v>
          </cell>
          <cell r="BY62">
            <v>21882.895199999999</v>
          </cell>
          <cell r="BZ62">
            <v>55315.0962</v>
          </cell>
          <cell r="CA62">
            <v>84289.670400000003</v>
          </cell>
          <cell r="CB62">
            <v>121571.64</v>
          </cell>
          <cell r="CC62">
            <v>202619.4</v>
          </cell>
          <cell r="CD62">
            <v>25657.683000000001</v>
          </cell>
          <cell r="CE62">
            <v>57881.308499999999</v>
          </cell>
          <cell r="CF62">
            <v>89902.904999999999</v>
          </cell>
          <cell r="CG62">
            <v>126470.15399999999</v>
          </cell>
          <cell r="CH62">
            <v>207079.72500000001</v>
          </cell>
        </row>
        <row r="63">
          <cell r="B63">
            <v>11245</v>
          </cell>
          <cell r="C63">
            <v>25000</v>
          </cell>
          <cell r="D63">
            <v>39710</v>
          </cell>
          <cell r="E63">
            <v>55000</v>
          </cell>
          <cell r="F63">
            <v>86960</v>
          </cell>
          <cell r="G63">
            <v>11572</v>
          </cell>
          <cell r="H63">
            <v>26500.5</v>
          </cell>
          <cell r="I63">
            <v>42400</v>
          </cell>
          <cell r="J63">
            <v>61598</v>
          </cell>
          <cell r="K63">
            <v>102469</v>
          </cell>
          <cell r="L63">
            <v>12600</v>
          </cell>
          <cell r="M63">
            <v>28040</v>
          </cell>
          <cell r="N63">
            <v>45000</v>
          </cell>
          <cell r="O63">
            <v>67610</v>
          </cell>
          <cell r="P63">
            <v>108634</v>
          </cell>
          <cell r="Q63">
            <v>13250</v>
          </cell>
          <cell r="R63">
            <v>30463</v>
          </cell>
          <cell r="S63">
            <v>50000</v>
          </cell>
          <cell r="T63">
            <v>74722</v>
          </cell>
          <cell r="U63">
            <v>123698</v>
          </cell>
          <cell r="V63">
            <v>19399.392500000002</v>
          </cell>
          <cell r="W63">
            <v>40423.864999999998</v>
          </cell>
          <cell r="X63">
            <v>57893.474999999999</v>
          </cell>
          <cell r="Y63">
            <v>81254</v>
          </cell>
          <cell r="Z63">
            <v>125740.565</v>
          </cell>
          <cell r="AA63">
            <v>21284.330099999999</v>
          </cell>
          <cell r="AB63">
            <v>43587.049200000001</v>
          </cell>
          <cell r="AC63">
            <v>63140.118000000002</v>
          </cell>
          <cell r="AD63">
            <v>89414.554199999999</v>
          </cell>
          <cell r="AE63">
            <v>142574.46</v>
          </cell>
          <cell r="AF63">
            <v>20329.423200000001</v>
          </cell>
          <cell r="AG63">
            <v>43977.120000000003</v>
          </cell>
          <cell r="AH63">
            <v>64166.616000000002</v>
          </cell>
          <cell r="AI63">
            <v>90053.148000000001</v>
          </cell>
          <cell r="AJ63">
            <v>142575.82199999999</v>
          </cell>
          <cell r="AK63">
            <v>20454.767199999998</v>
          </cell>
          <cell r="AL63">
            <v>42592.266479999998</v>
          </cell>
          <cell r="AM63">
            <v>62573.450400000002</v>
          </cell>
          <cell r="AN63">
            <v>89172.708752000006</v>
          </cell>
          <cell r="AO63">
            <v>146105.48000000001</v>
          </cell>
          <cell r="AP63">
            <v>21769.907060000001</v>
          </cell>
          <cell r="AQ63">
            <v>46248.324540000001</v>
          </cell>
          <cell r="AR63">
            <v>67203.642000000007</v>
          </cell>
          <cell r="AS63">
            <v>92048.624800000005</v>
          </cell>
          <cell r="AT63">
            <v>148367.31327000001</v>
          </cell>
          <cell r="AU63">
            <v>23436.8024</v>
          </cell>
          <cell r="AV63">
            <v>44550.128700000001</v>
          </cell>
          <cell r="AW63">
            <v>65562.434299999994</v>
          </cell>
          <cell r="AX63">
            <v>90918.63</v>
          </cell>
          <cell r="AY63">
            <v>148651.96004999999</v>
          </cell>
          <cell r="AZ63">
            <v>21863.813300000002</v>
          </cell>
          <cell r="BA63">
            <v>45339.705000000002</v>
          </cell>
          <cell r="BB63">
            <v>68513.331999999995</v>
          </cell>
          <cell r="BC63">
            <v>97733.260548999999</v>
          </cell>
          <cell r="BD63">
            <v>160200.291</v>
          </cell>
          <cell r="BE63">
            <v>23697.987499999999</v>
          </cell>
          <cell r="BF63">
            <v>45379.125</v>
          </cell>
          <cell r="BG63">
            <v>68976.27</v>
          </cell>
          <cell r="BH63">
            <v>97313.012499999997</v>
          </cell>
          <cell r="BI63">
            <v>159331.15</v>
          </cell>
          <cell r="BJ63">
            <v>24430.8416</v>
          </cell>
          <cell r="BK63">
            <v>49362.315199999997</v>
          </cell>
          <cell r="BL63">
            <v>76096.063999999998</v>
          </cell>
          <cell r="BM63">
            <v>103530.6976</v>
          </cell>
          <cell r="BN63">
            <v>168232.37727999999</v>
          </cell>
          <cell r="BO63">
            <v>22973.006399999998</v>
          </cell>
          <cell r="BP63">
            <v>51185.470399999998</v>
          </cell>
          <cell r="BQ63">
            <v>77483.517200000002</v>
          </cell>
          <cell r="BR63">
            <v>105796.74</v>
          </cell>
          <cell r="BS63">
            <v>169980.0956</v>
          </cell>
          <cell r="BT63">
            <v>22751.752499999999</v>
          </cell>
          <cell r="BU63">
            <v>49244.904300000002</v>
          </cell>
          <cell r="BV63">
            <v>71592.181200000006</v>
          </cell>
          <cell r="BW63">
            <v>103505.30604</v>
          </cell>
          <cell r="BX63">
            <v>163408.14240000001</v>
          </cell>
          <cell r="BY63">
            <v>26745.7608</v>
          </cell>
          <cell r="BZ63">
            <v>52782.3537</v>
          </cell>
          <cell r="CA63">
            <v>81047.759999999995</v>
          </cell>
          <cell r="CB63">
            <v>111440.67</v>
          </cell>
          <cell r="CC63">
            <v>175873.63920000001</v>
          </cell>
          <cell r="CD63">
            <v>26768.842499999999</v>
          </cell>
          <cell r="CE63">
            <v>53992.250249999997</v>
          </cell>
          <cell r="CF63">
            <v>83640.005999999994</v>
          </cell>
          <cell r="CG63">
            <v>121217.4</v>
          </cell>
          <cell r="CH63">
            <v>195968.13</v>
          </cell>
        </row>
        <row r="64">
          <cell r="B64"/>
          <cell r="C64"/>
          <cell r="D64"/>
          <cell r="E64"/>
          <cell r="F64"/>
          <cell r="G64"/>
          <cell r="H64"/>
          <cell r="I64"/>
          <cell r="J64"/>
          <cell r="K64"/>
          <cell r="L64"/>
          <cell r="M64"/>
          <cell r="N64"/>
          <cell r="O64"/>
          <cell r="P64"/>
          <cell r="Q64"/>
          <cell r="R64"/>
          <cell r="S64"/>
          <cell r="T64"/>
          <cell r="U64"/>
          <cell r="V64">
            <v>10867.7225</v>
          </cell>
          <cell r="W64">
            <v>32907.870000000003</v>
          </cell>
          <cell r="X64">
            <v>60026.392500000002</v>
          </cell>
          <cell r="Y64">
            <v>114629.0805</v>
          </cell>
          <cell r="Z64">
            <v>236652.27499999999</v>
          </cell>
          <cell r="AA64">
            <v>12220.668</v>
          </cell>
          <cell r="AB64">
            <v>36254.648399999998</v>
          </cell>
          <cell r="AC64">
            <v>65940.687749999997</v>
          </cell>
          <cell r="AD64">
            <v>122206.68</v>
          </cell>
          <cell r="AE64">
            <v>251949.43859999999</v>
          </cell>
          <cell r="AF64">
            <v>11793.864</v>
          </cell>
          <cell r="AG64">
            <v>37480.5</v>
          </cell>
          <cell r="AH64">
            <v>71462.820000000007</v>
          </cell>
          <cell r="AI64">
            <v>126933.96</v>
          </cell>
          <cell r="AJ64">
            <v>245872.08</v>
          </cell>
          <cell r="AK64">
            <v>12091.487999999999</v>
          </cell>
          <cell r="AL64">
            <v>41514.108800000002</v>
          </cell>
          <cell r="AM64">
            <v>77083.236000000004</v>
          </cell>
          <cell r="AN64">
            <v>137036.864</v>
          </cell>
          <cell r="AO64">
            <v>267020.36</v>
          </cell>
          <cell r="AP64">
            <v>10691.488499999999</v>
          </cell>
          <cell r="AQ64">
            <v>37878.416400000002</v>
          </cell>
          <cell r="AR64">
            <v>74840.419500000004</v>
          </cell>
          <cell r="AS64">
            <v>141534.943</v>
          </cell>
          <cell r="AT64">
            <v>278996.93800000002</v>
          </cell>
          <cell r="AU64">
            <v>14243.9187</v>
          </cell>
          <cell r="AV64">
            <v>41014.404199999997</v>
          </cell>
          <cell r="AW64">
            <v>86473.719200000007</v>
          </cell>
          <cell r="AX64">
            <v>141428.98000000001</v>
          </cell>
          <cell r="AY64">
            <v>260633.40599999999</v>
          </cell>
          <cell r="AZ64">
            <v>10075.49</v>
          </cell>
          <cell r="BA64">
            <v>35264.214999999997</v>
          </cell>
          <cell r="BB64">
            <v>71838.243700000006</v>
          </cell>
          <cell r="BC64">
            <v>135011.56599999999</v>
          </cell>
          <cell r="BD64">
            <v>281307.68079999997</v>
          </cell>
          <cell r="BE64">
            <v>15126.375</v>
          </cell>
          <cell r="BF64">
            <v>42585.787750000003</v>
          </cell>
          <cell r="BG64">
            <v>85211.912500000006</v>
          </cell>
          <cell r="BH64">
            <v>148843.53</v>
          </cell>
          <cell r="BI64">
            <v>288409.55</v>
          </cell>
          <cell r="BJ64">
            <v>15018.96</v>
          </cell>
          <cell r="BK64">
            <v>46058.144</v>
          </cell>
          <cell r="BL64">
            <v>93117.551999999996</v>
          </cell>
          <cell r="BM64">
            <v>164507.6752</v>
          </cell>
          <cell r="BN64">
            <v>308389.31199999998</v>
          </cell>
          <cell r="BO64">
            <v>11587.262000000001</v>
          </cell>
          <cell r="BP64">
            <v>47356.635999999999</v>
          </cell>
          <cell r="BQ64">
            <v>100658.04120000001</v>
          </cell>
          <cell r="BR64">
            <v>168267.196</v>
          </cell>
          <cell r="BS64">
            <v>328473.68800000002</v>
          </cell>
          <cell r="BT64">
            <v>14156.646000000001</v>
          </cell>
          <cell r="BU64">
            <v>56222.108399999997</v>
          </cell>
          <cell r="BV64">
            <v>107084.9151</v>
          </cell>
          <cell r="BW64">
            <v>182014.02</v>
          </cell>
          <cell r="BX64">
            <v>323580.48</v>
          </cell>
          <cell r="BY64">
            <v>16331.12364</v>
          </cell>
          <cell r="BZ64">
            <v>58557.006600000001</v>
          </cell>
          <cell r="CA64">
            <v>112453.76700000001</v>
          </cell>
          <cell r="CB64">
            <v>197553.91500000001</v>
          </cell>
          <cell r="CC64">
            <v>334322.01</v>
          </cell>
          <cell r="CD64">
            <v>22223.19</v>
          </cell>
          <cell r="CE64">
            <v>68083.773000000001</v>
          </cell>
          <cell r="CF64">
            <v>129803.63250000001</v>
          </cell>
          <cell r="CG64">
            <v>203039.14499999999</v>
          </cell>
          <cell r="CH64">
            <v>355712.46029999998</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x:/r/sites/FactBook2020updates/Shared%20Documents/FactBooks/1_Population/FB20_11.xlsx?d=w6e67ba4da5a34f0cb4fc186cd2601879&amp;csf=1&amp;web=1&amp;e=l5LFK0" TargetMode="Externa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990033"/>
  </sheetPr>
  <dimension ref="A1:AK89"/>
  <sheetViews>
    <sheetView showGridLines="0" view="pageBreakPreview" zoomScale="96" zoomScaleNormal="100" zoomScaleSheetLayoutView="96" workbookViewId="0">
      <selection activeCell="H5" sqref="H5"/>
    </sheetView>
  </sheetViews>
  <sheetFormatPr defaultColWidth="9.85546875" defaultRowHeight="12.75" customHeight="1"/>
  <cols>
    <col min="1" max="1" width="9.85546875" style="3" customWidth="1"/>
    <col min="2" max="2" width="9.5703125" style="3" customWidth="1"/>
    <col min="3" max="3" width="9.140625" style="3" customWidth="1"/>
    <col min="4" max="4" width="11.140625" style="3" customWidth="1"/>
    <col min="5" max="5" width="11" style="3" customWidth="1"/>
    <col min="6" max="6" width="8.85546875" style="2" customWidth="1"/>
    <col min="7" max="7" width="8.5703125" style="2" customWidth="1"/>
    <col min="8" max="8" width="9.140625" style="3" customWidth="1"/>
    <col min="9" max="9" width="11.140625" style="3" customWidth="1"/>
    <col min="10" max="10" width="9.140625" style="3" customWidth="1"/>
    <col min="11" max="11" width="2.140625" style="3" customWidth="1"/>
    <col min="12" max="12" width="2.85546875" style="3" customWidth="1"/>
    <col min="13" max="13" width="9.85546875" style="3"/>
    <col min="14" max="14" width="10.140625" style="3" customWidth="1"/>
    <col min="15" max="15" width="11" style="3" customWidth="1"/>
    <col min="16" max="18" width="9.85546875" style="3"/>
    <col min="19" max="19" width="10.85546875" style="3" customWidth="1"/>
    <col min="20" max="20" width="9.85546875" style="3"/>
    <col min="21" max="21" width="20" style="10" customWidth="1"/>
    <col min="22" max="22" width="9.85546875" style="3"/>
    <col min="23" max="23" width="9.85546875" style="2" customWidth="1"/>
    <col min="24" max="16384" width="9.85546875" style="3"/>
  </cols>
  <sheetData>
    <row r="1" spans="1:36">
      <c r="A1" s="4" t="s">
        <v>0</v>
      </c>
      <c r="B1" s="4"/>
      <c r="C1" s="46"/>
      <c r="D1" s="1"/>
      <c r="E1" s="1"/>
      <c r="H1" s="46"/>
      <c r="I1" s="1"/>
      <c r="U1" s="10" t="s">
        <v>0</v>
      </c>
    </row>
    <row r="2" spans="1:36" ht="15.75" customHeight="1">
      <c r="A2" s="4" t="s">
        <v>1</v>
      </c>
      <c r="B2" s="1"/>
      <c r="C2" s="1"/>
      <c r="D2" s="1"/>
      <c r="E2" s="1"/>
      <c r="H2" s="1"/>
      <c r="I2" s="1"/>
      <c r="U2" s="267" t="s">
        <v>2</v>
      </c>
    </row>
    <row r="3" spans="1:36">
      <c r="B3" s="4"/>
      <c r="C3" s="1"/>
      <c r="D3" s="1"/>
      <c r="E3" s="1"/>
      <c r="H3" s="1"/>
      <c r="I3" s="1"/>
    </row>
    <row r="4" spans="1:36" s="14" customFormat="1" ht="13.5" customHeight="1">
      <c r="A4" s="334"/>
      <c r="B4" s="334"/>
      <c r="C4" s="334"/>
      <c r="D4" s="334"/>
      <c r="E4" s="452" t="s">
        <v>3</v>
      </c>
      <c r="F4" s="334"/>
      <c r="G4" s="334"/>
      <c r="H4" s="334"/>
      <c r="I4" s="334"/>
      <c r="J4" s="335"/>
      <c r="M4" s="78" t="s">
        <v>4</v>
      </c>
      <c r="N4" s="69"/>
      <c r="O4" s="69"/>
      <c r="P4" s="69"/>
      <c r="Q4" s="69"/>
      <c r="R4" s="69"/>
      <c r="S4" s="69"/>
      <c r="T4" s="69"/>
      <c r="U4" s="336"/>
      <c r="Y4" s="466" t="s">
        <v>5</v>
      </c>
      <c r="Z4" s="466"/>
      <c r="AA4" s="466"/>
      <c r="AB4" s="466"/>
      <c r="AC4" s="466"/>
      <c r="AD4" s="466"/>
      <c r="AE4" s="466"/>
      <c r="AF4" s="466"/>
      <c r="AG4" s="466"/>
      <c r="AH4" s="466"/>
      <c r="AI4" s="466"/>
      <c r="AJ4" s="205"/>
    </row>
    <row r="5" spans="1:36" s="14" customFormat="1" ht="13.5" customHeight="1">
      <c r="A5" s="337"/>
      <c r="B5" s="337"/>
      <c r="C5" s="337" t="s">
        <v>6</v>
      </c>
      <c r="D5" s="337"/>
      <c r="E5" s="337"/>
      <c r="F5" s="337"/>
      <c r="G5" s="337"/>
      <c r="H5" s="338" t="s">
        <v>7</v>
      </c>
      <c r="I5" s="337"/>
      <c r="J5" s="339"/>
      <c r="M5" s="79" t="s">
        <v>6</v>
      </c>
      <c r="N5" s="68"/>
      <c r="O5" s="68"/>
      <c r="P5" s="68"/>
      <c r="Q5" s="68"/>
      <c r="R5" s="76" t="s">
        <v>7</v>
      </c>
      <c r="S5" s="68"/>
      <c r="T5" s="68"/>
      <c r="U5" s="340"/>
      <c r="Y5" s="466"/>
      <c r="Z5" s="466"/>
      <c r="AA5" s="466"/>
      <c r="AB5" s="466"/>
      <c r="AC5" s="466"/>
      <c r="AD5" s="466"/>
      <c r="AE5" s="466"/>
      <c r="AF5" s="466"/>
      <c r="AG5" s="466"/>
      <c r="AH5" s="466"/>
      <c r="AI5" s="466"/>
      <c r="AJ5" s="205"/>
    </row>
    <row r="6" spans="1:36" s="14" customFormat="1" ht="13.5" customHeight="1">
      <c r="A6" s="3"/>
      <c r="B6" s="3"/>
      <c r="D6" s="460"/>
      <c r="E6" s="462"/>
      <c r="F6" s="460" t="s">
        <v>8</v>
      </c>
      <c r="G6" s="463"/>
      <c r="H6" s="169"/>
      <c r="I6" s="460"/>
      <c r="J6" s="461"/>
      <c r="M6" s="341"/>
      <c r="N6" s="460"/>
      <c r="O6" s="462"/>
      <c r="P6" s="460" t="s">
        <v>8</v>
      </c>
      <c r="Q6" s="463"/>
      <c r="R6" s="169"/>
      <c r="S6" s="460"/>
      <c r="T6" s="461"/>
      <c r="U6" s="10"/>
    </row>
    <row r="7" spans="1:36" s="14" customFormat="1" ht="13.5" customHeight="1">
      <c r="A7" s="3"/>
      <c r="B7" s="3"/>
      <c r="D7" s="457" t="s">
        <v>9</v>
      </c>
      <c r="E7" s="470"/>
      <c r="F7" s="457" t="s">
        <v>10</v>
      </c>
      <c r="G7" s="458"/>
      <c r="H7" s="169"/>
      <c r="I7" s="457" t="s">
        <v>9</v>
      </c>
      <c r="J7" s="459"/>
      <c r="M7" s="169"/>
      <c r="N7" s="457" t="s">
        <v>9</v>
      </c>
      <c r="O7" s="470"/>
      <c r="P7" s="457" t="s">
        <v>10</v>
      </c>
      <c r="Q7" s="458"/>
      <c r="R7" s="169"/>
      <c r="S7" s="457" t="s">
        <v>9</v>
      </c>
      <c r="T7" s="459"/>
      <c r="U7" s="10"/>
    </row>
    <row r="8" spans="1:36" s="14" customFormat="1" ht="13.5" customHeight="1">
      <c r="D8" s="467" t="s">
        <v>11</v>
      </c>
      <c r="E8" s="468"/>
      <c r="F8" s="457" t="s">
        <v>12</v>
      </c>
      <c r="G8" s="458"/>
      <c r="H8" s="169"/>
      <c r="I8" s="467" t="s">
        <v>11</v>
      </c>
      <c r="J8" s="468"/>
      <c r="M8" s="169"/>
      <c r="N8" s="467" t="s">
        <v>11</v>
      </c>
      <c r="O8" s="468"/>
      <c r="P8" s="457" t="s">
        <v>12</v>
      </c>
      <c r="Q8" s="458"/>
      <c r="R8" s="169"/>
      <c r="S8" s="467" t="s">
        <v>11</v>
      </c>
      <c r="T8" s="469"/>
      <c r="U8" s="203"/>
      <c r="V8" s="77" t="s">
        <v>13</v>
      </c>
      <c r="W8" s="444" t="s">
        <v>14</v>
      </c>
    </row>
    <row r="9" spans="1:36" s="418" customFormat="1" ht="39" customHeight="1">
      <c r="A9" s="417"/>
      <c r="B9" s="417"/>
      <c r="C9" s="445" t="s">
        <v>15</v>
      </c>
      <c r="D9" s="446" t="s">
        <v>16</v>
      </c>
      <c r="E9" s="447" t="s">
        <v>17</v>
      </c>
      <c r="F9" s="448" t="s">
        <v>18</v>
      </c>
      <c r="G9" s="449" t="s">
        <v>15</v>
      </c>
      <c r="H9" s="450" t="s">
        <v>15</v>
      </c>
      <c r="I9" s="446" t="s">
        <v>16</v>
      </c>
      <c r="J9" s="451" t="s">
        <v>17</v>
      </c>
      <c r="M9" s="450" t="s">
        <v>15</v>
      </c>
      <c r="N9" s="446" t="s">
        <v>16</v>
      </c>
      <c r="O9" s="447" t="s">
        <v>17</v>
      </c>
      <c r="P9" s="448" t="s">
        <v>18</v>
      </c>
      <c r="Q9" s="449" t="s">
        <v>15</v>
      </c>
      <c r="R9" s="450" t="s">
        <v>15</v>
      </c>
      <c r="S9" s="446" t="s">
        <v>16</v>
      </c>
      <c r="T9" s="451" t="s">
        <v>17</v>
      </c>
      <c r="U9" s="419"/>
      <c r="V9" s="420" t="s">
        <v>19</v>
      </c>
      <c r="W9" s="420" t="s">
        <v>19</v>
      </c>
    </row>
    <row r="10" spans="1:36">
      <c r="A10" s="104" t="s">
        <v>20</v>
      </c>
      <c r="B10" s="105"/>
      <c r="C10" s="299">
        <f>'TuitionData-4Yr'!AE6</f>
        <v>8953.5</v>
      </c>
      <c r="D10" s="148">
        <f>(('TuitionData-4Yr'!AE6-'TuitionData-4Yr'!AD6)/'TuitionData-4Yr'!AD6)*100</f>
        <v>1.8368971792538671</v>
      </c>
      <c r="E10" s="443">
        <f>(('Constant $'!AA5-'Constant $'!Z5)/'Constant $'!Z5)*100</f>
        <v>1.1294190070026675E-2</v>
      </c>
      <c r="F10" s="343">
        <f>('TuitionData-4Yr'!AD6/'Median H Income Data'!AL3)*100</f>
        <v>13.916016397853717</v>
      </c>
      <c r="G10" s="153">
        <f>('TuitionData-4Yr'!AE6/'Median H Income Data'!AM3)*100</f>
        <v>13.032182000785991</v>
      </c>
      <c r="H10" s="300">
        <f>'TuitionData-4Yr'!BH6</f>
        <v>19738</v>
      </c>
      <c r="I10" s="342">
        <f>('TuitionData-4Yr'!BH6-'TuitionData-4Yr'!BG6)/'TuitionData-4Yr'!BG6*100</f>
        <v>1.8315018315018317</v>
      </c>
      <c r="J10" s="456">
        <f>(('Constant $'!BA5-'Constant $'!AZ5)/'Constant $'!AZ5)*100</f>
        <v>5.995563283156936E-3</v>
      </c>
      <c r="K10" s="102"/>
      <c r="L10" s="102"/>
      <c r="M10" s="300">
        <f>+'TuitionData-2Yr'!AC6</f>
        <v>4000</v>
      </c>
      <c r="N10" s="148">
        <f>(('TuitionData-2Yr'!AC6-'TuitionData-2Yr'!AB6)/'TuitionData-2Yr'!AB6)*100</f>
        <v>1.8329938900203666</v>
      </c>
      <c r="O10" s="443">
        <f>(('Constant $'!CA5-'Constant $'!BZ5)/'Constant $'!BZ5)*100</f>
        <v>7.4608740651904244E-3</v>
      </c>
      <c r="P10" s="343">
        <f>('TuitionData-2Yr'!AB6/'Median H Income Data'!AL3)*100</f>
        <v>6.2172557337089849</v>
      </c>
      <c r="Q10" s="344">
        <f>('TuitionData-2Yr'!AC6/'Median H Income Data'!AM3)*100</f>
        <v>5.8221620598809363</v>
      </c>
      <c r="R10" s="300">
        <f>+'TuitionData-2Yr'!BE6</f>
        <v>8302</v>
      </c>
      <c r="S10" s="148">
        <f>(('TuitionData-2Yr'!BE6-'TuitionData-2Yr'!BD6)/'TuitionData-2Yr'!BD6)*100</f>
        <v>2.1156211562115623</v>
      </c>
      <c r="T10" s="344">
        <f>(('Constant $'!DA5-'Constant $'!CZ5)/'Constant $'!CZ5)*100</f>
        <v>0.28502155637299043</v>
      </c>
      <c r="U10" s="116" t="s">
        <v>20</v>
      </c>
      <c r="V10" s="75">
        <f>+H10/C10</f>
        <v>2.2045010331155415</v>
      </c>
      <c r="W10" s="75">
        <f>+R10/M10</f>
        <v>2.0754999999999999</v>
      </c>
    </row>
    <row r="11" spans="1:36" ht="15.75" customHeight="1">
      <c r="A11" s="102" t="s">
        <v>21</v>
      </c>
      <c r="B11" s="345"/>
      <c r="C11" s="102">
        <f>'TuitionData-4Yr'!AE7</f>
        <v>8594</v>
      </c>
      <c r="D11" s="149">
        <f>(('TuitionData-4Yr'!AE7-'TuitionData-4Yr'!AD7)/'TuitionData-4Yr'!AD7)*100</f>
        <v>2.6516961299569997</v>
      </c>
      <c r="E11" s="71">
        <f>(('Constant $'!AA6-'Constant $'!Z6)/'Constant $'!Z6)*100</f>
        <v>0.81148645654388751</v>
      </c>
      <c r="F11" s="348">
        <f>('TuitionData-4Yr'!AD7/'Median H Income Data'!AL4)*100</f>
        <v>15.333473749759612</v>
      </c>
      <c r="G11" s="346">
        <f>('TuitionData-4Yr'!AE7/'Median H Income Data'!AM4)*100</f>
        <v>14.946606838498729</v>
      </c>
      <c r="H11" s="347">
        <f>'TuitionData-4Yr'!BH7</f>
        <v>19481.5</v>
      </c>
      <c r="I11" s="71">
        <f>('TuitionData-4Yr'!BH7-'TuitionData-4Yr'!BG7)/'TuitionData-4Yr'!BG7*100</f>
        <v>0.47189272821041772</v>
      </c>
      <c r="J11" s="296">
        <f>(('Constant $'!BA6-'Constant $'!AZ6)/'Constant $'!AZ6)*100</f>
        <v>-1.3292401889749821</v>
      </c>
      <c r="K11" s="102"/>
      <c r="L11" s="102"/>
      <c r="M11" s="118">
        <f>+'TuitionData-2Yr'!AC7</f>
        <v>3309</v>
      </c>
      <c r="N11" s="149">
        <f>(('TuitionData-2Yr'!AC7-'TuitionData-2Yr'!AB7)/'TuitionData-2Yr'!AB7)*100</f>
        <v>0.88414634146341453</v>
      </c>
      <c r="O11" s="71">
        <f>(('Constant $'!CA6-'Constant $'!BZ6)/'Constant $'!BZ6)*100</f>
        <v>-0.92437693667662968</v>
      </c>
      <c r="P11" s="348">
        <f>('TuitionData-2Yr'!AB7/'Median H Income Data'!AL4)*100</f>
        <v>6.0073810199727102</v>
      </c>
      <c r="Q11" s="346">
        <f>('TuitionData-2Yr'!AC7/'Median H Income Data'!AM4)*100</f>
        <v>5.754982782009809</v>
      </c>
      <c r="R11" s="118">
        <f>+'TuitionData-2Yr'!BE7</f>
        <v>8715</v>
      </c>
      <c r="S11" s="149">
        <f>(('TuitionData-2Yr'!BE7-'TuitionData-2Yr'!BD7)/'TuitionData-2Yr'!BD7)*100</f>
        <v>0.51903114186851207</v>
      </c>
      <c r="T11" s="349">
        <f>(('Constant $'!DA6-'Constant $'!CZ6)/'Constant $'!CZ6)*100</f>
        <v>-1.2829468131299286</v>
      </c>
      <c r="U11" s="17" t="s">
        <v>21</v>
      </c>
      <c r="V11" s="75">
        <f>+H11/C11</f>
        <v>2.2668722364440308</v>
      </c>
      <c r="W11" s="75">
        <f>+R11/M11</f>
        <v>2.6337262012692655</v>
      </c>
    </row>
    <row r="12" spans="1:36" ht="11.25" customHeight="1">
      <c r="A12" s="102" t="s">
        <v>22</v>
      </c>
      <c r="B12" s="102"/>
      <c r="C12" s="71">
        <f>(C11/$C$10)*100</f>
        <v>95.984810409337129</v>
      </c>
      <c r="D12" s="149"/>
      <c r="E12" s="296"/>
      <c r="F12" s="149"/>
      <c r="G12" s="296"/>
      <c r="H12" s="241"/>
      <c r="I12" s="71"/>
      <c r="J12" s="296"/>
      <c r="K12" s="102"/>
      <c r="L12" s="102"/>
      <c r="M12" s="241"/>
      <c r="N12" s="149"/>
      <c r="O12" s="296"/>
      <c r="P12" s="149"/>
      <c r="Q12" s="296"/>
      <c r="R12" s="296"/>
      <c r="S12" s="149"/>
      <c r="T12" s="71"/>
      <c r="U12" s="17" t="s">
        <v>22</v>
      </c>
      <c r="V12" s="75"/>
      <c r="W12" s="75"/>
    </row>
    <row r="13" spans="1:36" ht="12.75" customHeight="1">
      <c r="A13" s="135" t="s">
        <v>23</v>
      </c>
      <c r="B13" s="135"/>
      <c r="C13" s="135">
        <f>'TuitionData-4Yr'!AE9</f>
        <v>10700</v>
      </c>
      <c r="D13" s="150">
        <f>(('TuitionData-4Yr'!AE9-'TuitionData-4Yr'!AD9)/'TuitionData-4Yr'!AD9)*100</f>
        <v>6.0350807650381526</v>
      </c>
      <c r="E13" s="301">
        <f>(('Constant $'!AA8-'Constant $'!Z8)/'Constant $'!Z8)*100</f>
        <v>4.1342180545191454</v>
      </c>
      <c r="F13" s="154">
        <f>('TuitionData-4Yr'!AD9/'Median H Income Data'!AL6)*100</f>
        <v>20.207866068567768</v>
      </c>
      <c r="G13" s="301">
        <f>('TuitionData-4Yr'!AE9/'Median H Income Data'!AM6)*100</f>
        <v>19.039145907473308</v>
      </c>
      <c r="H13" s="302">
        <f>'TuitionData-4Yr'!BH9</f>
        <v>20155</v>
      </c>
      <c r="I13" s="154">
        <f>('TuitionData-4Yr'!BH9-'TuitionData-4Yr'!BG9)/'TuitionData-4Yr'!BG9*100</f>
        <v>6.3981417938024601</v>
      </c>
      <c r="J13" s="301">
        <f>(('Constant $'!BA8-'Constant $'!AZ8)/'Constant $'!AZ8)*100</f>
        <v>4.4907705847163504</v>
      </c>
      <c r="K13" s="135"/>
      <c r="L13" s="102"/>
      <c r="M13" s="144">
        <f>+'TuitionData-2Yr'!AC9</f>
        <v>4800</v>
      </c>
      <c r="N13" s="150">
        <f>(('TuitionData-2Yr'!AC9-'TuitionData-2Yr'!AB9)/'TuitionData-2Yr'!AB9)*100</f>
        <v>1.2658227848101267</v>
      </c>
      <c r="O13" s="301">
        <f>(('Constant $'!CA8-'Constant $'!BZ8)/'Constant $'!BZ8)*100</f>
        <v>-0.54954270548655915</v>
      </c>
      <c r="P13" s="154">
        <f>('TuitionData-2Yr'!AB9/'Median H Income Data'!AL6)*100</f>
        <v>9.4921499519384813</v>
      </c>
      <c r="Q13" s="301">
        <f>('TuitionData-2Yr'!AC9/'Median H Income Data'!AM6)*100</f>
        <v>8.5409252669039155</v>
      </c>
      <c r="R13" s="135">
        <f>+'TuitionData-2Yr'!BE9</f>
        <v>8730</v>
      </c>
      <c r="S13" s="150">
        <f>(('TuitionData-2Yr'!BE9-'TuitionData-2Yr'!BD9)/'TuitionData-2Yr'!BD9)*100</f>
        <v>1.3937282229965158</v>
      </c>
      <c r="T13" s="154">
        <f>(('Constant $'!DA8-'Constant $'!CZ8)/'Constant $'!CZ8)*100</f>
        <v>-0.42393019409540761</v>
      </c>
      <c r="U13" s="140" t="s">
        <v>23</v>
      </c>
      <c r="V13" s="75">
        <f t="shared" ref="V13:V69" si="0">+H13/C13</f>
        <v>1.8836448598130842</v>
      </c>
      <c r="W13" s="75">
        <f t="shared" ref="W13:W69" si="1">+R13/M13</f>
        <v>1.8187500000000001</v>
      </c>
    </row>
    <row r="14" spans="1:36" ht="12.75" customHeight="1">
      <c r="A14" s="135" t="s">
        <v>24</v>
      </c>
      <c r="B14" s="135"/>
      <c r="C14" s="135">
        <f>'TuitionData-4Yr'!AE10</f>
        <v>8855.5</v>
      </c>
      <c r="D14" s="150">
        <f>(('TuitionData-4Yr'!AE10-'TuitionData-4Yr'!AD10)/'TuitionData-4Yr'!AD10)*100</f>
        <v>3.9194977410080387</v>
      </c>
      <c r="E14" s="301">
        <f>(('Constant $'!AA9-'Constant $'!Z9)/'Constant $'!Z9)*100</f>
        <v>2.0565605250741328</v>
      </c>
      <c r="F14" s="154">
        <f>('TuitionData-4Yr'!AD10/'Median H Income Data'!AL7)*100</f>
        <v>17.117976738112933</v>
      </c>
      <c r="G14" s="301">
        <f>('TuitionData-4Yr'!AE10/'Median H Income Data'!AM7)*100</f>
        <v>16.23700471222428</v>
      </c>
      <c r="H14" s="302">
        <f>'TuitionData-4Yr'!BH10</f>
        <v>14166.5</v>
      </c>
      <c r="I14" s="154">
        <f>('TuitionData-4Yr'!BH10-'TuitionData-4Yr'!BG10)/'TuitionData-4Yr'!BG10*100</f>
        <v>3.3824709917536304</v>
      </c>
      <c r="J14" s="301">
        <f>(('Constant $'!BA9-'Constant $'!AZ9)/'Constant $'!AZ9)*100</f>
        <v>1.5291609116208564</v>
      </c>
      <c r="K14" s="135"/>
      <c r="L14" s="102"/>
      <c r="M14" s="144">
        <f>+'TuitionData-2Yr'!AC10</f>
        <v>3003</v>
      </c>
      <c r="N14" s="150">
        <f>(('TuitionData-2Yr'!AC10-'TuitionData-2Yr'!AB10)/'TuitionData-2Yr'!AB10)*100</f>
        <v>3.3734939759036147</v>
      </c>
      <c r="O14" s="301">
        <f>(('Constant $'!CA9-'Constant $'!BZ9)/'Constant $'!BZ9)*100</f>
        <v>1.5203448243480375</v>
      </c>
      <c r="P14" s="154">
        <f>('TuitionData-2Yr'!AB10/'Median H Income Data'!AL7)*100</f>
        <v>5.8355597517125002</v>
      </c>
      <c r="Q14" s="301">
        <f>('TuitionData-2Yr'!AC10/'Median H Income Data'!AM7)*100</f>
        <v>5.5061515612680836</v>
      </c>
      <c r="R14" s="135">
        <f>+'TuitionData-2Yr'!BE10</f>
        <v>4578</v>
      </c>
      <c r="S14" s="150">
        <f>(('TuitionData-2Yr'!BE10-'TuitionData-2Yr'!BD10)/'TuitionData-2Yr'!BD10)*100</f>
        <v>-0.13089005235602094</v>
      </c>
      <c r="T14" s="154">
        <f>(('Constant $'!DA9-'Constant $'!CZ9)/'Constant $'!CZ9)*100</f>
        <v>-1.9212170428438158</v>
      </c>
      <c r="U14" s="140" t="s">
        <v>24</v>
      </c>
      <c r="V14" s="75">
        <f t="shared" si="0"/>
        <v>1.5997402744057365</v>
      </c>
      <c r="W14" s="75">
        <f t="shared" si="1"/>
        <v>1.5244755244755244</v>
      </c>
    </row>
    <row r="15" spans="1:36" ht="12.75" customHeight="1">
      <c r="A15" s="135" t="s">
        <v>25</v>
      </c>
      <c r="B15" s="135"/>
      <c r="C15" s="135">
        <f>'TuitionData-4Yr'!AE11</f>
        <v>11269</v>
      </c>
      <c r="D15" s="150">
        <f>(('TuitionData-4Yr'!AE11-'TuitionData-4Yr'!AD11)/'TuitionData-4Yr'!AD11)*100</f>
        <v>4.5943939112678667</v>
      </c>
      <c r="E15" s="301">
        <f>(('Constant $'!AA10-'Constant $'!Z10)/'Constant $'!Z10)*100</f>
        <v>2.7193580110658599</v>
      </c>
      <c r="F15" s="154">
        <f>('TuitionData-4Yr'!AD11/'Median H Income Data'!AL8)*100</f>
        <v>16.572325109210606</v>
      </c>
      <c r="G15" s="301">
        <f>('TuitionData-4Yr'!AE11/'Median H Income Data'!AM8)*100</f>
        <v>15.188559721810387</v>
      </c>
      <c r="H15" s="302">
        <f>'TuitionData-4Yr'!BH11</f>
        <v>26502</v>
      </c>
      <c r="I15" s="154">
        <f>('TuitionData-4Yr'!BH11-'TuitionData-4Yr'!BG11)/'TuitionData-4Yr'!BG11*100</f>
        <v>3.4951380481899483</v>
      </c>
      <c r="J15" s="301">
        <f>(('Constant $'!BA10-'Constant $'!AZ10)/'Constant $'!AZ10)*100</f>
        <v>1.6398082156814584</v>
      </c>
      <c r="K15" s="135"/>
      <c r="L15" s="102"/>
      <c r="M15" s="144">
        <f>+'TuitionData-2Yr'!AC11</f>
        <v>4945</v>
      </c>
      <c r="N15" s="150">
        <f>(('TuitionData-2Yr'!AC11-'TuitionData-2Yr'!AB11)/'TuitionData-2Yr'!AB11)*100</f>
        <v>0.83605220228384991</v>
      </c>
      <c r="O15" s="301">
        <f>(('Constant $'!CA10-'Constant $'!BZ10)/'Constant $'!BZ10)*100</f>
        <v>-0.97160890500574104</v>
      </c>
      <c r="P15" s="154">
        <f>('TuitionData-2Yr'!AB11/'Median H Income Data'!AL8)*100</f>
        <v>7.5432227896388353</v>
      </c>
      <c r="Q15" s="301">
        <f>('TuitionData-2Yr'!AC11/'Median H Income Data'!AM8)*100</f>
        <v>6.6649594306817255</v>
      </c>
      <c r="R15" s="135">
        <f>+'TuitionData-2Yr'!BE11</f>
        <v>11808</v>
      </c>
      <c r="S15" s="150">
        <f>(('TuitionData-2Yr'!BE11-'TuitionData-2Yr'!BD11)/'TuitionData-2Yr'!BD11)*100</f>
        <v>-30.146710837671559</v>
      </c>
      <c r="T15" s="154">
        <f>(('Constant $'!DA10-'Constant $'!CZ10)/'Constant $'!CZ10)*100</f>
        <v>-31.398952186645502</v>
      </c>
      <c r="U15" s="140" t="s">
        <v>25</v>
      </c>
      <c r="V15" s="75">
        <f t="shared" si="0"/>
        <v>2.3517614695181472</v>
      </c>
      <c r="W15" s="75">
        <f t="shared" si="1"/>
        <v>2.3878665318503538</v>
      </c>
    </row>
    <row r="16" spans="1:36" ht="12.75" customHeight="1">
      <c r="A16" s="135" t="s">
        <v>26</v>
      </c>
      <c r="B16" s="135"/>
      <c r="C16" s="135">
        <f>'TuitionData-4Yr'!AE12</f>
        <v>5964</v>
      </c>
      <c r="D16" s="150">
        <f>(('TuitionData-4Yr'!AE12-'TuitionData-4Yr'!AD12)/'TuitionData-4Yr'!AD12)*100</f>
        <v>2.4566225734409897</v>
      </c>
      <c r="E16" s="301">
        <f>(('Constant $'!AA11-'Constant $'!Z11)/'Constant $'!Z11)*100</f>
        <v>0.61990993182823773</v>
      </c>
      <c r="F16" s="154">
        <f>('TuitionData-4Yr'!AD12/'Median H Income Data'!AL9)*100</f>
        <v>10.652587658297342</v>
      </c>
      <c r="G16" s="301">
        <f>('TuitionData-4Yr'!AE12/'Median H Income Data'!AM9)*100</f>
        <v>10.217927631578947</v>
      </c>
      <c r="H16" s="302">
        <f>'TuitionData-4Yr'!BH12</f>
        <v>18658</v>
      </c>
      <c r="I16" s="154">
        <f>('TuitionData-4Yr'!BH12-'TuitionData-4Yr'!BG12)/'TuitionData-4Yr'!BG12*100</f>
        <v>0</v>
      </c>
      <c r="J16" s="301">
        <f>(('Constant $'!BA11-'Constant $'!AZ11)/'Constant $'!AZ11)*100</f>
        <v>-1.7926734216679781</v>
      </c>
      <c r="K16" s="135"/>
      <c r="L16" s="102"/>
      <c r="M16" s="144">
        <f>+'TuitionData-2Yr'!AC12</f>
        <v>2838</v>
      </c>
      <c r="N16" s="150">
        <f>(('TuitionData-2Yr'!AC12-'TuitionData-2Yr'!AB12)/'TuitionData-2Yr'!AB12)*100</f>
        <v>0.14114326040931546</v>
      </c>
      <c r="O16" s="301">
        <f>(('Constant $'!CA11-'Constant $'!BZ11)/'Constant $'!BZ11)*100</f>
        <v>-1.6540603989744926</v>
      </c>
      <c r="P16" s="154">
        <f>('TuitionData-2Yr'!AB12/'Median H Income Data'!AL9)*100</f>
        <v>5.1862967571920064</v>
      </c>
      <c r="Q16" s="301">
        <f>('TuitionData-2Yr'!AC12/'Median H Income Data'!AM9)*100</f>
        <v>4.8622532894736841</v>
      </c>
      <c r="R16" s="135">
        <f>+'TuitionData-2Yr'!BE12</f>
        <v>10347</v>
      </c>
      <c r="S16" s="150">
        <f>(('TuitionData-2Yr'!BE12-'TuitionData-2Yr'!BD12)/'TuitionData-2Yr'!BD12)*100</f>
        <v>0.71053143858283052</v>
      </c>
      <c r="T16" s="154">
        <f>(('Constant $'!DA11-'Constant $'!CZ11)/'Constant $'!CZ11)*100</f>
        <v>-1.0948794913372162</v>
      </c>
      <c r="U16" s="140" t="s">
        <v>26</v>
      </c>
      <c r="V16" s="75">
        <f t="shared" si="0"/>
        <v>3.1284372904091216</v>
      </c>
      <c r="W16" s="75">
        <f t="shared" si="1"/>
        <v>3.6458773784355181</v>
      </c>
    </row>
    <row r="17" spans="1:37" ht="12.75" customHeight="1">
      <c r="A17" s="102" t="s">
        <v>27</v>
      </c>
      <c r="B17" s="102"/>
      <c r="C17" s="102">
        <f>'TuitionData-4Yr'!AE13</f>
        <v>5918</v>
      </c>
      <c r="D17" s="149">
        <f>(('TuitionData-4Yr'!AE13-'TuitionData-4Yr'!AD13)/'TuitionData-4Yr'!AD13)*100</f>
        <v>-3.5213563743071408</v>
      </c>
      <c r="E17" s="296">
        <f>(('Constant $'!AA12-'Constant $'!Z12)/'Constant $'!Z12)*100</f>
        <v>-5.2509033761707116</v>
      </c>
      <c r="F17" s="71">
        <f>('TuitionData-4Yr'!AD13/'Median H Income Data'!AL10)*100</f>
        <v>10.988696010462013</v>
      </c>
      <c r="G17" s="296">
        <f>('TuitionData-4Yr'!AE13/'Median H Income Data'!AM10)*100</f>
        <v>10.45066045066045</v>
      </c>
      <c r="H17" s="297">
        <f>'TuitionData-4Yr'!BH13</f>
        <v>16640</v>
      </c>
      <c r="I17" s="71">
        <f>('TuitionData-4Yr'!BH13-'TuitionData-4Yr'!BG13)/'TuitionData-4Yr'!BG13*100</f>
        <v>-1.6548463356973995</v>
      </c>
      <c r="J17" s="296">
        <f>(('Constant $'!BA12-'Constant $'!AZ12)/'Constant $'!AZ12)*100</f>
        <v>-3.4178537669358833</v>
      </c>
      <c r="K17" s="102"/>
      <c r="L17" s="102"/>
      <c r="M17" s="118">
        <f>+'TuitionData-2Yr'!AC13</f>
        <v>3360</v>
      </c>
      <c r="N17" s="149">
        <f>(('TuitionData-2Yr'!AC13-'TuitionData-2Yr'!AB13)/'TuitionData-2Yr'!AB13)*100</f>
        <v>-1.639344262295082</v>
      </c>
      <c r="O17" s="296">
        <f>(('Constant $'!CA12-'Constant $'!BZ12)/'Constant $'!BZ12)*100</f>
        <v>-3.4026295950832655</v>
      </c>
      <c r="P17" s="71">
        <f>('TuitionData-2Yr'!AB13/'Median H Income Data'!AL10)*100</f>
        <v>6.119560738790061</v>
      </c>
      <c r="Q17" s="296">
        <f>('TuitionData-2Yr'!AC13/'Median H Income Data'!AM10)*100</f>
        <v>5.9334604789150243</v>
      </c>
      <c r="R17" s="102">
        <f>+'TuitionData-2Yr'!BE13</f>
        <v>9662</v>
      </c>
      <c r="S17" s="149">
        <f>(('TuitionData-2Yr'!BE13-'TuitionData-2Yr'!BD13)/'TuitionData-2Yr'!BD13)*100</f>
        <v>1.8661043753294675</v>
      </c>
      <c r="T17" s="454">
        <f>(('Constant $'!DA12-'Constant $'!CZ12)/'Constant $'!CZ12)*100</f>
        <v>3.9977796504370743E-2</v>
      </c>
      <c r="U17" s="17" t="s">
        <v>27</v>
      </c>
      <c r="V17" s="75">
        <f t="shared" si="0"/>
        <v>2.8117607299763434</v>
      </c>
      <c r="W17" s="75">
        <f t="shared" si="1"/>
        <v>2.8755952380952383</v>
      </c>
    </row>
    <row r="18" spans="1:37" ht="12.75" customHeight="1">
      <c r="A18" s="102" t="s">
        <v>28</v>
      </c>
      <c r="B18" s="102"/>
      <c r="C18" s="102">
        <f>'TuitionData-4Yr'!AE14</f>
        <v>10086</v>
      </c>
      <c r="D18" s="149">
        <f>(('TuitionData-4Yr'!AE14-'TuitionData-4Yr'!AD14)/'TuitionData-4Yr'!AD14)*100</f>
        <v>2.4063356685957964</v>
      </c>
      <c r="E18" s="296">
        <f>(('Constant $'!AA13-'Constant $'!Z13)/'Constant $'!Z13)*100</f>
        <v>0.57052450696078449</v>
      </c>
      <c r="F18" s="71">
        <f>('TuitionData-4Yr'!AD14/'Median H Income Data'!AL11)*100</f>
        <v>18.053340665383558</v>
      </c>
      <c r="G18" s="296">
        <f>('TuitionData-4Yr'!AE14/'Median H Income Data'!AM11)*100</f>
        <v>18.120081923035464</v>
      </c>
      <c r="H18" s="297">
        <f>'TuitionData-4Yr'!BH14</f>
        <v>22524</v>
      </c>
      <c r="I18" s="71">
        <f>('TuitionData-4Yr'!BH14-'TuitionData-4Yr'!BG14)/'TuitionData-4Yr'!BG14*100</f>
        <v>1.8724559023066485</v>
      </c>
      <c r="J18" s="455">
        <f>(('Constant $'!BA13-'Constant $'!AZ13)/'Constant $'!AZ13)*100</f>
        <v>4.6215461345568483E-2</v>
      </c>
      <c r="K18" s="102"/>
      <c r="L18" s="102"/>
      <c r="M18" s="118">
        <f>+'TuitionData-2Yr'!AC14</f>
        <v>4368</v>
      </c>
      <c r="N18" s="149">
        <f>(('TuitionData-2Yr'!AC14-'TuitionData-2Yr'!AB14)/'TuitionData-2Yr'!AB14)*100</f>
        <v>2.8248587570621471</v>
      </c>
      <c r="O18" s="296">
        <f>(('Constant $'!CA13-'Constant $'!BZ13)/'Constant $'!BZ13)*100</f>
        <v>0.98154484325666136</v>
      </c>
      <c r="P18" s="71">
        <f>('TuitionData-2Yr'!AB14/'Median H Income Data'!AL11)*100</f>
        <v>7.7866373384657681</v>
      </c>
      <c r="Q18" s="296">
        <f>('TuitionData-2Yr'!AC14/'Median H Income Data'!AM11)*100</f>
        <v>7.8473644497143473</v>
      </c>
      <c r="R18" s="102">
        <f>+'TuitionData-2Yr'!BE14</f>
        <v>14808</v>
      </c>
      <c r="S18" s="149">
        <f>(('TuitionData-2Yr'!BE14-'TuitionData-2Yr'!BD14)/'TuitionData-2Yr'!BD14)*100</f>
        <v>2.833333333333333</v>
      </c>
      <c r="T18" s="71">
        <f>(('Constant $'!DA13-'Constant $'!CZ13)/'Constant $'!CZ13)*100</f>
        <v>0.98986749805142749</v>
      </c>
      <c r="U18" s="17" t="s">
        <v>28</v>
      </c>
      <c r="V18" s="75">
        <f t="shared" si="0"/>
        <v>2.233194527067222</v>
      </c>
      <c r="W18" s="75">
        <f t="shared" si="1"/>
        <v>3.3901098901098901</v>
      </c>
    </row>
    <row r="19" spans="1:37" ht="12.75" customHeight="1">
      <c r="A19" s="102" t="s">
        <v>29</v>
      </c>
      <c r="B19" s="102"/>
      <c r="C19" s="102">
        <f>'TuitionData-4Yr'!AE15</f>
        <v>8548.5</v>
      </c>
      <c r="D19" s="149">
        <f>(('TuitionData-4Yr'!AE15-'TuitionData-4Yr'!AD15)/'TuitionData-4Yr'!AD15)*100</f>
        <v>6.0805360799156167</v>
      </c>
      <c r="E19" s="296">
        <f>(('Constant $'!AA14-'Constant $'!Z14)/'Constant $'!Z14)*100</f>
        <v>4.1788585040480681</v>
      </c>
      <c r="F19" s="71">
        <f>('TuitionData-4Yr'!AD15/'Median H Income Data'!AL12)*100</f>
        <v>16.125707882256417</v>
      </c>
      <c r="G19" s="296">
        <f>('TuitionData-4Yr'!AE15/'Median H Income Data'!AM12)*100</f>
        <v>16.532577794109116</v>
      </c>
      <c r="H19" s="297">
        <f>'TuitionData-4Yr'!BH15</f>
        <v>16599</v>
      </c>
      <c r="I19" s="71">
        <f>('TuitionData-4Yr'!BH15-'TuitionData-4Yr'!BG15)/'TuitionData-4Yr'!BG15*100</f>
        <v>-5.2298030259777333</v>
      </c>
      <c r="J19" s="296">
        <f>(('Constant $'!BA14-'Constant $'!AZ14)/'Constant $'!AZ14)*100</f>
        <v>-6.9287231587934306</v>
      </c>
      <c r="K19" s="102"/>
      <c r="L19" s="102"/>
      <c r="M19" s="118">
        <f>+'TuitionData-2Yr'!AC15</f>
        <v>4175</v>
      </c>
      <c r="N19" s="149">
        <f>(('TuitionData-2Yr'!AC15-'TuitionData-2Yr'!AB15)/'TuitionData-2Yr'!AB15)*100</f>
        <v>0.19198464122870171</v>
      </c>
      <c r="O19" s="296">
        <f>(('Constant $'!CA14-'Constant $'!BZ14)/'Constant $'!BZ14)*100</f>
        <v>-1.6041304380762762</v>
      </c>
      <c r="P19" s="71">
        <f>('TuitionData-2Yr'!AB15/'Median H Income Data'!AL12)*100</f>
        <v>8.3385027915074144</v>
      </c>
      <c r="Q19" s="296">
        <f>('TuitionData-2Yr'!AC15/'Median H Income Data'!AM12)*100</f>
        <v>8.0743419653045052</v>
      </c>
      <c r="R19" s="102">
        <f>+'TuitionData-2Yr'!BE15</f>
        <v>8123</v>
      </c>
      <c r="S19" s="149">
        <f>(('TuitionData-2Yr'!BE15-'TuitionData-2Yr'!BD15)/'TuitionData-2Yr'!BD15)*100</f>
        <v>0</v>
      </c>
      <c r="T19" s="71">
        <f>(('Constant $'!DA14-'Constant $'!CZ14)/'Constant $'!CZ14)*100</f>
        <v>-1.7926734216679827</v>
      </c>
      <c r="U19" s="17" t="s">
        <v>29</v>
      </c>
      <c r="V19" s="75">
        <f t="shared" si="0"/>
        <v>1.9417441656430954</v>
      </c>
      <c r="W19" s="75">
        <f t="shared" si="1"/>
        <v>1.9456287425149701</v>
      </c>
    </row>
    <row r="20" spans="1:37" ht="12.75" customHeight="1">
      <c r="A20" s="102" t="s">
        <v>30</v>
      </c>
      <c r="B20" s="102"/>
      <c r="C20" s="102">
        <f>'TuitionData-4Yr'!AE16</f>
        <v>9410</v>
      </c>
      <c r="D20" s="149">
        <f>(('TuitionData-4Yr'!AE16-'TuitionData-4Yr'!AD16)/'TuitionData-4Yr'!AD16)*100</f>
        <v>-0.92651084438829223</v>
      </c>
      <c r="E20" s="296">
        <f>(('Constant $'!AA15-'Constant $'!Z15)/'Constant $'!Z15)*100</f>
        <v>-2.7025749524000555</v>
      </c>
      <c r="F20" s="71">
        <f>('TuitionData-4Yr'!AD16/'Median H Income Data'!AL13)*100</f>
        <v>11.015622281757768</v>
      </c>
      <c r="G20" s="296">
        <f>('TuitionData-4Yr'!AE16/'Median H Income Data'!AM13)*100</f>
        <v>9.8459799941405421</v>
      </c>
      <c r="H20" s="297">
        <f>'TuitionData-4Yr'!BH16</f>
        <v>21456</v>
      </c>
      <c r="I20" s="71">
        <f>('TuitionData-4Yr'!BH16-'TuitionData-4Yr'!BG16)/'TuitionData-4Yr'!BG16*100</f>
        <v>5.6893749076400182</v>
      </c>
      <c r="J20" s="296">
        <f>(('Constant $'!BA15-'Constant $'!AZ15)/'Constant $'!AZ15)*100</f>
        <v>3.79470957414373</v>
      </c>
      <c r="K20" s="102"/>
      <c r="L20" s="102"/>
      <c r="M20" s="118">
        <f>+'TuitionData-2Yr'!AC16</f>
        <v>4083</v>
      </c>
      <c r="N20" s="149">
        <f>(('TuitionData-2Yr'!AC16-'TuitionData-2Yr'!AB16)/'TuitionData-2Yr'!AB16)*100</f>
        <v>3.0020181634712411</v>
      </c>
      <c r="O20" s="296">
        <f>(('Constant $'!CA15-'Constant $'!BZ15)/'Constant $'!BZ15)*100</f>
        <v>1.1555283600730644</v>
      </c>
      <c r="P20" s="71">
        <f>('TuitionData-2Yr'!AB16/'Median H Income Data'!AL13)*100</f>
        <v>4.5973812091901234</v>
      </c>
      <c r="Q20" s="296">
        <f>('TuitionData-2Yr'!AC16/'Median H Income Data'!AM13)*100</f>
        <v>4.2721717657891434</v>
      </c>
      <c r="R20" s="102">
        <f>+'TuitionData-2Yr'!BE16</f>
        <v>8659</v>
      </c>
      <c r="S20" s="149">
        <f>(('TuitionData-2Yr'!BE16-'TuitionData-2Yr'!BD16)/'TuitionData-2Yr'!BD16)*100</f>
        <v>1.4053167818245698</v>
      </c>
      <c r="T20" s="71">
        <f>(('Constant $'!DA15-'Constant $'!CZ15)/'Constant $'!CZ15)*100</f>
        <v>-0.41254938028142629</v>
      </c>
      <c r="U20" s="17" t="s">
        <v>30</v>
      </c>
      <c r="V20" s="75">
        <f t="shared" si="0"/>
        <v>2.2801275239107333</v>
      </c>
      <c r="W20" s="75">
        <f t="shared" si="1"/>
        <v>2.1207445505755573</v>
      </c>
    </row>
    <row r="21" spans="1:37" ht="12.75" customHeight="1">
      <c r="A21" s="135" t="s">
        <v>31</v>
      </c>
      <c r="B21" s="135"/>
      <c r="C21" s="135">
        <f>'TuitionData-4Yr'!AE17</f>
        <v>8058</v>
      </c>
      <c r="D21" s="150">
        <f>(('TuitionData-4Yr'!AE17-'TuitionData-4Yr'!AD17)/'TuitionData-4Yr'!AD17)*100</f>
        <v>5.3539909786232593</v>
      </c>
      <c r="E21" s="301">
        <f>(('Constant $'!AA16-'Constant $'!Z16)/'Constant $'!Z16)*100</f>
        <v>3.4653379836829998</v>
      </c>
      <c r="F21" s="154">
        <f>('TuitionData-4Yr'!AD17/'Median H Income Data'!AL14)*100</f>
        <v>17.878263715200674</v>
      </c>
      <c r="G21" s="301">
        <f>('TuitionData-4Yr'!AE17/'Median H Income Data'!AM14)*100</f>
        <v>17.99182798579945</v>
      </c>
      <c r="H21" s="302">
        <f>'TuitionData-4Yr'!BH17</f>
        <v>8558</v>
      </c>
      <c r="I21" s="154">
        <f>('TuitionData-4Yr'!BH17-'TuitionData-4Yr'!BG17)/'TuitionData-4Yr'!BG17*100</f>
        <v>-4.2193620593172918</v>
      </c>
      <c r="J21" s="301">
        <f>(('Constant $'!BA16-'Constant $'!AZ16)/'Constant $'!AZ16)*100</f>
        <v>-5.9363960987839564</v>
      </c>
      <c r="K21" s="102"/>
      <c r="L21" s="102"/>
      <c r="M21" s="144">
        <f>+'TuitionData-2Yr'!AC17</f>
        <v>3280</v>
      </c>
      <c r="N21" s="150">
        <f>(('TuitionData-2Yr'!AC17-'TuitionData-2Yr'!AB17)/'TuitionData-2Yr'!AB17)*100</f>
        <v>3.79746835443038</v>
      </c>
      <c r="O21" s="301">
        <f>(('Constant $'!CA16-'Constant $'!BZ16)/'Constant $'!BZ16)*100</f>
        <v>1.9367187268762722</v>
      </c>
      <c r="P21" s="154">
        <f>('TuitionData-2Yr'!AB17/'Median H Income Data'!AL14)*100</f>
        <v>7.3864566045674485</v>
      </c>
      <c r="Q21" s="301">
        <f>('TuitionData-2Yr'!AC17/'Median H Income Data'!AM14)*100</f>
        <v>7.3235537097818559</v>
      </c>
      <c r="R21" s="135">
        <f>+'TuitionData-2Yr'!BE17</f>
        <v>5830</v>
      </c>
      <c r="S21" s="150">
        <f>(('TuitionData-2Yr'!BE17-'TuitionData-2Yr'!BD17)/'TuitionData-2Yr'!BD17)*100</f>
        <v>-5.5105348460291737</v>
      </c>
      <c r="T21" s="154">
        <f>(('Constant $'!DA16-'Constant $'!CZ16)/'Constant $'!CZ16)*100</f>
        <v>-7.204422374120635</v>
      </c>
      <c r="U21" s="140" t="s">
        <v>31</v>
      </c>
      <c r="V21" s="75">
        <f t="shared" si="0"/>
        <v>1.0620501365103003</v>
      </c>
      <c r="W21" s="75">
        <f t="shared" si="1"/>
        <v>1.7774390243902438</v>
      </c>
    </row>
    <row r="22" spans="1:37" ht="12.75" customHeight="1">
      <c r="A22" s="135" t="s">
        <v>32</v>
      </c>
      <c r="B22" s="135"/>
      <c r="C22" s="135">
        <f>'TuitionData-4Yr'!AE18</f>
        <v>6905</v>
      </c>
      <c r="D22" s="150">
        <f>(('TuitionData-4Yr'!AE18-'TuitionData-4Yr'!AD18)/'TuitionData-4Yr'!AD18)*100</f>
        <v>0.75879177002772502</v>
      </c>
      <c r="E22" s="301">
        <f>(('Constant $'!AA17-'Constant $'!Z17)/'Constant $'!Z17)*100</f>
        <v>-1.0474843100273508</v>
      </c>
      <c r="F22" s="154">
        <f>('TuitionData-4Yr'!AD18/'Median H Income Data'!AL15)*100</f>
        <v>12.840787723210104</v>
      </c>
      <c r="G22" s="301">
        <f>('TuitionData-4Yr'!AE18/'Median H Income Data'!AM15)*100</f>
        <v>11.290243463758399</v>
      </c>
      <c r="H22" s="302">
        <f>'TuitionData-4Yr'!BH18</f>
        <v>20339</v>
      </c>
      <c r="I22" s="154">
        <f>('TuitionData-4Yr'!BH18-'TuitionData-4Yr'!BG18)/'TuitionData-4Yr'!BG18*100</f>
        <v>0.25632178242224085</v>
      </c>
      <c r="J22" s="301">
        <f>(('Constant $'!BA17-'Constant $'!AZ17)/'Constant $'!AZ17)*100</f>
        <v>-1.5409466517131665</v>
      </c>
      <c r="K22" s="102"/>
      <c r="L22" s="102"/>
      <c r="M22" s="144">
        <f>+'TuitionData-2Yr'!AC18</f>
        <v>2547</v>
      </c>
      <c r="N22" s="150">
        <f>(('TuitionData-2Yr'!AC18-'TuitionData-2Yr'!AB18)/'TuitionData-2Yr'!AB18)*100</f>
        <v>0.11792452830188679</v>
      </c>
      <c r="O22" s="301">
        <f>(('Constant $'!CA17-'Constant $'!BZ17)/'Constant $'!BZ17)*100</f>
        <v>-1.6768628950425912</v>
      </c>
      <c r="P22" s="154">
        <f>('TuitionData-2Yr'!AB18/'Median H Income Data'!AL15)*100</f>
        <v>4.7668121943450315</v>
      </c>
      <c r="Q22" s="301">
        <f>('TuitionData-2Yr'!AC18/'Median H Income Data'!AM15)*100</f>
        <v>4.1645546853284063</v>
      </c>
      <c r="R22" s="135">
        <f>+'TuitionData-2Yr'!BE18</f>
        <v>8691</v>
      </c>
      <c r="S22" s="150">
        <f>(('TuitionData-2Yr'!BE18-'TuitionData-2Yr'!BD18)/'TuitionData-2Yr'!BD18)*100</f>
        <v>3.4530386740331487E-2</v>
      </c>
      <c r="T22" s="154">
        <f>(('Constant $'!DA17-'Constant $'!CZ17)/'Constant $'!CZ17)*100</f>
        <v>-1.7587620519931328</v>
      </c>
      <c r="U22" s="140" t="s">
        <v>32</v>
      </c>
      <c r="V22" s="75">
        <f t="shared" si="0"/>
        <v>2.9455467052860245</v>
      </c>
      <c r="W22" s="75">
        <f t="shared" si="1"/>
        <v>3.4122497055359244</v>
      </c>
    </row>
    <row r="23" spans="1:37" ht="12.75" customHeight="1">
      <c r="A23" s="135" t="s">
        <v>33</v>
      </c>
      <c r="B23" s="135"/>
      <c r="C23" s="135">
        <f>'TuitionData-4Yr'!AE19</f>
        <v>7470</v>
      </c>
      <c r="D23" s="150">
        <f>(('TuitionData-4Yr'!AE19-'TuitionData-4Yr'!AD19)/'TuitionData-4Yr'!AD19)*100</f>
        <v>3.75</v>
      </c>
      <c r="E23" s="301">
        <f>(('Constant $'!AA18-'Constant $'!Z18)/'Constant $'!Z18)*100</f>
        <v>1.8901013250194709</v>
      </c>
      <c r="F23" s="154">
        <f>('TuitionData-4Yr'!AD19/'Median H Income Data'!AL16)*100</f>
        <v>13.227027225631039</v>
      </c>
      <c r="G23" s="301">
        <f>('TuitionData-4Yr'!AE19/'Median H Income Data'!AM16)*100</f>
        <v>12.576392747108439</v>
      </c>
      <c r="H23" s="302">
        <f>'TuitionData-4Yr'!BH19</f>
        <v>15810</v>
      </c>
      <c r="I23" s="154">
        <f>('TuitionData-4Yr'!BH19-'TuitionData-4Yr'!BG19)/'TuitionData-4Yr'!BG19*100</f>
        <v>1.7374517374517375</v>
      </c>
      <c r="J23" s="301">
        <f>(('Constant $'!BA18-'Constant $'!AZ18)/'Constant $'!AZ18)*100</f>
        <v>-8.6368519727852977E-2</v>
      </c>
      <c r="K23" s="102"/>
      <c r="L23" s="102"/>
      <c r="M23" s="144">
        <f>+'TuitionData-2Yr'!AC19</f>
        <v>4662</v>
      </c>
      <c r="N23" s="150">
        <f>(('TuitionData-2Yr'!AC19-'TuitionData-2Yr'!AB19)/'TuitionData-2Yr'!AB19)*100</f>
        <v>1.9685039370078741</v>
      </c>
      <c r="O23" s="301">
        <f>(('Constant $'!CA18-'Constant $'!BZ18)/'Constant $'!BZ18)*100</f>
        <v>0.14054166845666724</v>
      </c>
      <c r="P23" s="154">
        <f>('TuitionData-2Yr'!AB19/'Median H Income Data'!AL16)*100</f>
        <v>8.3991622882757113</v>
      </c>
      <c r="Q23" s="301">
        <f>('TuitionData-2Yr'!AC19/'Median H Income Data'!AM16)*100</f>
        <v>7.8488812566291228</v>
      </c>
      <c r="R23" s="135">
        <f>+'TuitionData-2Yr'!BE19</f>
        <v>8880</v>
      </c>
      <c r="S23" s="150">
        <f>(('TuitionData-2Yr'!BE19-'TuitionData-2Yr'!BD19)/'TuitionData-2Yr'!BD19)*100</f>
        <v>-9.4801223241590211</v>
      </c>
      <c r="T23" s="154">
        <f>(('Constant $'!DA18-'Constant $'!CZ18)/'Constant $'!CZ18)*100</f>
        <v>-11.102848112580183</v>
      </c>
      <c r="U23" s="140" t="s">
        <v>33</v>
      </c>
      <c r="V23" s="75">
        <f t="shared" si="0"/>
        <v>2.1164658634538154</v>
      </c>
      <c r="W23" s="75">
        <f t="shared" si="1"/>
        <v>1.9047619047619047</v>
      </c>
    </row>
    <row r="24" spans="1:37" ht="12.75" customHeight="1">
      <c r="A24" s="135" t="s">
        <v>34</v>
      </c>
      <c r="B24" s="135"/>
      <c r="C24" s="135">
        <f>'TuitionData-4Yr'!AE20</f>
        <v>11670</v>
      </c>
      <c r="D24" s="150">
        <f>(('TuitionData-4Yr'!AE20-'TuitionData-4Yr'!AD20)/'TuitionData-4Yr'!AD20)*100</f>
        <v>-0.2052334530528476</v>
      </c>
      <c r="E24" s="301">
        <f>(('Constant $'!AA19-'Constant $'!Z19)/'Constant $'!Z19)*100</f>
        <v>-1.9942277091555831</v>
      </c>
      <c r="F24" s="154">
        <f>('TuitionData-4Yr'!AD20/'Median H Income Data'!AL17)*100</f>
        <v>20.357217463964904</v>
      </c>
      <c r="G24" s="301">
        <f>('TuitionData-4Yr'!AE20/'Median H Income Data'!AM17)*100</f>
        <v>18.814083962081639</v>
      </c>
      <c r="H24" s="302">
        <f>'TuitionData-4Yr'!BH20</f>
        <v>25227</v>
      </c>
      <c r="I24" s="154">
        <f>('TuitionData-4Yr'!BH20-'TuitionData-4Yr'!BG20)/'TuitionData-4Yr'!BG20*100</f>
        <v>1.2360046550824673</v>
      </c>
      <c r="J24" s="301">
        <f>(('Constant $'!BA19-'Constant $'!AZ19)/'Constant $'!AZ19)*100</f>
        <v>-0.57882629352776238</v>
      </c>
      <c r="K24" s="102"/>
      <c r="L24" s="102"/>
      <c r="M24" s="144">
        <f>+'TuitionData-2Yr'!AC20</f>
        <v>4785</v>
      </c>
      <c r="N24" s="150">
        <f>(('TuitionData-2Yr'!AC20-'TuitionData-2Yr'!AB20)/'TuitionData-2Yr'!AB20)*100</f>
        <v>3.7735849056603774</v>
      </c>
      <c r="O24" s="301">
        <f>(('Constant $'!CA19-'Constant $'!BZ19)/'Constant $'!BZ19)*100</f>
        <v>1.9132634303445382</v>
      </c>
      <c r="P24" s="154">
        <f>('TuitionData-2Yr'!AB20/'Median H Income Data'!AL17)*100</f>
        <v>8.0269479841236677</v>
      </c>
      <c r="Q24" s="301">
        <f>('TuitionData-2Yr'!AC20/'Median H Income Data'!AM17)*100</f>
        <v>7.7142580769974849</v>
      </c>
      <c r="R24" s="135">
        <f>+'TuitionData-2Yr'!BE20</f>
        <v>9496</v>
      </c>
      <c r="S24" s="150">
        <f>(('TuitionData-2Yr'!BE20-'TuitionData-2Yr'!BD20)/'TuitionData-2Yr'!BD20)*100</f>
        <v>3.1053203040173725</v>
      </c>
      <c r="T24" s="154">
        <f>(('Constant $'!DA19-'Constant $'!CZ19)/'Constant $'!CZ19)*100</f>
        <v>1.2569786306016077</v>
      </c>
      <c r="U24" s="140" t="s">
        <v>34</v>
      </c>
      <c r="V24" s="75">
        <f t="shared" si="0"/>
        <v>2.1616966580976862</v>
      </c>
      <c r="W24" s="75">
        <f t="shared" si="1"/>
        <v>1.9845350052246604</v>
      </c>
    </row>
    <row r="25" spans="1:37" ht="12.75" customHeight="1">
      <c r="A25" s="102" t="s">
        <v>35</v>
      </c>
      <c r="B25" s="102"/>
      <c r="C25" s="102">
        <f>'TuitionData-4Yr'!AE21</f>
        <v>9259</v>
      </c>
      <c r="D25" s="149">
        <f>(('TuitionData-4Yr'!AE21-'TuitionData-4Yr'!AD21)/'TuitionData-4Yr'!AD21)*100</f>
        <v>4.5269812598780756</v>
      </c>
      <c r="E25" s="296">
        <f>(('Constant $'!AA20-'Constant $'!Z20)/'Constant $'!Z20)*100</f>
        <v>2.6531538483603776</v>
      </c>
      <c r="F25" s="71">
        <f>('TuitionData-4Yr'!AD21/'Median H Income Data'!AL18)*100</f>
        <v>15.800927577595433</v>
      </c>
      <c r="G25" s="296">
        <f>('TuitionData-4Yr'!AE21/'Median H Income Data'!AM18)*100</f>
        <v>16.350857364861284</v>
      </c>
      <c r="H25" s="297">
        <f>'TuitionData-4Yr'!BH21</f>
        <v>24798</v>
      </c>
      <c r="I25" s="71">
        <f>('TuitionData-4Yr'!BH21-'TuitionData-4Yr'!BG21)/'TuitionData-4Yr'!BG21*100</f>
        <v>0.8253710103679609</v>
      </c>
      <c r="J25" s="296">
        <f>(('Constant $'!BA20-'Constant $'!AZ20)/'Constant $'!AZ20)*100</f>
        <v>-0.98209861803304033</v>
      </c>
      <c r="K25" s="102"/>
      <c r="L25" s="102"/>
      <c r="M25" s="118">
        <f>+'TuitionData-2Yr'!AC21</f>
        <v>4344</v>
      </c>
      <c r="N25" s="149">
        <f>(('TuitionData-2Yr'!AC21-'TuitionData-2Yr'!AB21)/'TuitionData-2Yr'!AB21)*100</f>
        <v>2.2598870056497176</v>
      </c>
      <c r="O25" s="296">
        <f>(('Constant $'!CA20-'Constant $'!BZ20)/'Constant $'!BZ20)*100</f>
        <v>0.42670119027173464</v>
      </c>
      <c r="P25" s="71">
        <f>('TuitionData-2Yr'!AB21/'Median H Income Data'!AL18)*100</f>
        <v>7.577595433464146</v>
      </c>
      <c r="Q25" s="296">
        <f>('TuitionData-2Yr'!AC21/'Median H Income Data'!AM18)*100</f>
        <v>7.6712522295018282</v>
      </c>
      <c r="R25" s="102">
        <f>+'TuitionData-2Yr'!BE21</f>
        <v>16920</v>
      </c>
      <c r="S25" s="149">
        <f>(('TuitionData-2Yr'!BE21-'TuitionData-2Yr'!BD21)/'TuitionData-2Yr'!BD21)*100</f>
        <v>2.278909508553467</v>
      </c>
      <c r="T25" s="71">
        <f>(('Constant $'!DA20-'Constant $'!CZ20)/'Constant $'!CZ20)*100</f>
        <v>0.44538268182177515</v>
      </c>
      <c r="U25" s="17" t="s">
        <v>35</v>
      </c>
      <c r="V25" s="75">
        <f t="shared" si="0"/>
        <v>2.6782589912517549</v>
      </c>
      <c r="W25" s="75">
        <f t="shared" si="1"/>
        <v>3.8950276243093924</v>
      </c>
    </row>
    <row r="26" spans="1:37" ht="12.75" customHeight="1">
      <c r="A26" s="102" t="s">
        <v>36</v>
      </c>
      <c r="B26" s="102"/>
      <c r="C26" s="102">
        <f>'TuitionData-4Yr'!AE22</f>
        <v>8690</v>
      </c>
      <c r="D26" s="149">
        <f>(('TuitionData-4Yr'!AE22-'TuitionData-4Yr'!AD22)/'TuitionData-4Yr'!AD22)*100</f>
        <v>4.1466922339405565</v>
      </c>
      <c r="E26" s="296">
        <f>(('Constant $'!AA21-'Constant $'!Z21)/'Constant $'!Z21)*100</f>
        <v>2.2796821627163575</v>
      </c>
      <c r="F26" s="71">
        <f>('TuitionData-4Yr'!AD22/'Median H Income Data'!AL19)*100</f>
        <v>13.956678096512503</v>
      </c>
      <c r="G26" s="296">
        <f>('TuitionData-4Yr'!AE22/'Median H Income Data'!AM19)*100</f>
        <v>12.884763655773678</v>
      </c>
      <c r="H26" s="297">
        <f>'TuitionData-4Yr'!BH22</f>
        <v>20182</v>
      </c>
      <c r="I26" s="71">
        <f>('TuitionData-4Yr'!BH22-'TuitionData-4Yr'!BG22)/'TuitionData-4Yr'!BG22*100</f>
        <v>3.8863437483914138</v>
      </c>
      <c r="J26" s="296">
        <f>(('Constant $'!BA21-'Constant $'!AZ21)/'Constant $'!AZ21)*100</f>
        <v>2.024000875271371</v>
      </c>
      <c r="K26" s="102"/>
      <c r="L26" s="102"/>
      <c r="M26" s="118">
        <f>+'TuitionData-2Yr'!AC22</f>
        <v>2560</v>
      </c>
      <c r="N26" s="149">
        <f>(('TuitionData-2Yr'!AC22-'TuitionData-2Yr'!AB22)/'TuitionData-2Yr'!AB22)*100</f>
        <v>0</v>
      </c>
      <c r="O26" s="296">
        <f>(('Constant $'!CA21-'Constant $'!BZ21)/'Constant $'!BZ21)*100</f>
        <v>-1.7926734216679765</v>
      </c>
      <c r="P26" s="71">
        <f>('TuitionData-2Yr'!AB22/'Median H Income Data'!AL19)*100</f>
        <v>4.2820105377603079</v>
      </c>
      <c r="Q26" s="296">
        <f>('TuitionData-2Yr'!AC22/'Median H Income Data'!AM19)*100</f>
        <v>3.7957416523337879</v>
      </c>
      <c r="R26" s="102">
        <f>+'TuitionData-2Yr'!BE22</f>
        <v>5220</v>
      </c>
      <c r="S26" s="149">
        <f>(('TuitionData-2Yr'!BE22-'TuitionData-2Yr'!BD22)/'TuitionData-2Yr'!BD22)*100</f>
        <v>0</v>
      </c>
      <c r="T26" s="71">
        <f>(('Constant $'!DA21-'Constant $'!CZ21)/'Constant $'!CZ21)*100</f>
        <v>-1.7926734216679729</v>
      </c>
      <c r="U26" s="17" t="s">
        <v>36</v>
      </c>
      <c r="V26" s="75">
        <f t="shared" si="0"/>
        <v>2.322439585730725</v>
      </c>
      <c r="W26" s="75">
        <f t="shared" si="1"/>
        <v>2.0390625</v>
      </c>
    </row>
    <row r="27" spans="1:37" ht="12.75" customHeight="1">
      <c r="A27" s="102" t="s">
        <v>37</v>
      </c>
      <c r="B27" s="102"/>
      <c r="C27" s="102">
        <f>'TuitionData-4Yr'!AE23</f>
        <v>12564</v>
      </c>
      <c r="D27" s="149">
        <f>(('TuitionData-4Yr'!AE23-'TuitionData-4Yr'!AD23)/'TuitionData-4Yr'!AD23)*100</f>
        <v>-0.42796005706134094</v>
      </c>
      <c r="E27" s="296">
        <f>(('Constant $'!AA22-'Constant $'!Z22)/'Constant $'!Z22)*100</f>
        <v>-2.212961552531032</v>
      </c>
      <c r="F27" s="71">
        <f>('TuitionData-4Yr'!AD23/'Median H Income Data'!AL20)*100</f>
        <v>16.35494031185597</v>
      </c>
      <c r="G27" s="296">
        <f>('TuitionData-4Yr'!AE23/'Median H Income Data'!AM20)*100</f>
        <v>15.4514038345652</v>
      </c>
      <c r="H27" s="297">
        <f>'TuitionData-4Yr'!BH23</f>
        <v>29480</v>
      </c>
      <c r="I27" s="71">
        <f>('TuitionData-4Yr'!BH23-'TuitionData-4Yr'!BG23)/'TuitionData-4Yr'!BG23*100</f>
        <v>1.7463933181473046</v>
      </c>
      <c r="J27" s="296">
        <f>(('Constant $'!BA22-'Constant $'!AZ22)/'Constant $'!AZ22)*100</f>
        <v>-7.7587232372890946E-2</v>
      </c>
      <c r="K27" s="102"/>
      <c r="L27" s="102"/>
      <c r="M27" s="118">
        <f>+'TuitionData-2Yr'!AC23</f>
        <v>4795</v>
      </c>
      <c r="N27" s="149">
        <f>(('TuitionData-2Yr'!AC23-'TuitionData-2Yr'!AB23)/'TuitionData-2Yr'!AB23)*100</f>
        <v>0</v>
      </c>
      <c r="O27" s="296">
        <f>(('Constant $'!CA22-'Constant $'!BZ22)/'Constant $'!BZ22)*100</f>
        <v>-1.7926734216679758</v>
      </c>
      <c r="P27" s="71">
        <f>('TuitionData-2Yr'!AB23/'Median H Income Data'!AL20)*100</f>
        <v>6.215084704021983</v>
      </c>
      <c r="Q27" s="296">
        <f>('TuitionData-2Yr'!AC23/'Median H Income Data'!AM20)*100</f>
        <v>5.8969660447898855</v>
      </c>
      <c r="R27" s="102">
        <f>+'TuitionData-2Yr'!BE23</f>
        <v>10798</v>
      </c>
      <c r="S27" s="149">
        <f>(('TuitionData-2Yr'!BE23-'TuitionData-2Yr'!BD23)/'TuitionData-2Yr'!BD23)*100</f>
        <v>0.69943112934813023</v>
      </c>
      <c r="T27" s="71">
        <f>(('Constant $'!DA22-'Constant $'!CZ22)/'Constant $'!CZ22)*100</f>
        <v>-1.1057808082785496</v>
      </c>
      <c r="U27" s="17" t="s">
        <v>37</v>
      </c>
      <c r="V27" s="75">
        <f t="shared" si="0"/>
        <v>2.3463865011142948</v>
      </c>
      <c r="W27" s="75">
        <f t="shared" si="1"/>
        <v>2.2519290928050051</v>
      </c>
    </row>
    <row r="28" spans="1:37" ht="12.75" customHeight="1">
      <c r="A28" s="104" t="s">
        <v>38</v>
      </c>
      <c r="B28" s="104"/>
      <c r="C28" s="104">
        <f>'TuitionData-4Yr'!AE24</f>
        <v>7887</v>
      </c>
      <c r="D28" s="148">
        <f>(('TuitionData-4Yr'!AE24-'TuitionData-4Yr'!AD24)/'TuitionData-4Yr'!AD24)*100</f>
        <v>3.5855003940110328</v>
      </c>
      <c r="E28" s="298">
        <f>(('Constant $'!AA23-'Constant $'!Z23)/'Constant $'!Z23)*100</f>
        <v>1.7285506597458158</v>
      </c>
      <c r="F28" s="153">
        <f>('TuitionData-4Yr'!AD24/'Median H Income Data'!AL21)*100</f>
        <v>15.055464378225537</v>
      </c>
      <c r="G28" s="153">
        <f>('TuitionData-4Yr'!AE24/'Median H Income Data'!AM21)*100</f>
        <v>14.685509998882807</v>
      </c>
      <c r="H28" s="120">
        <f>'TuitionData-4Yr'!BH24</f>
        <v>17864</v>
      </c>
      <c r="I28" s="148">
        <f>('TuitionData-4Yr'!BH24-'TuitionData-4Yr'!BG24)/'TuitionData-4Yr'!BG24*100</f>
        <v>1.0950454146741746</v>
      </c>
      <c r="J28" s="298">
        <f>(('Constant $'!BA23-'Constant $'!AZ23)/'Constant $'!AZ23)*100</f>
        <v>-0.71725859509785439</v>
      </c>
      <c r="K28" s="102"/>
      <c r="L28" s="102"/>
      <c r="M28" s="120">
        <f>+'TuitionData-2Yr'!AC24</f>
        <v>4168.5</v>
      </c>
      <c r="N28" s="148">
        <f>(('TuitionData-2Yr'!AC24-'TuitionData-2Yr'!AB24)/'TuitionData-2Yr'!AB24)*100</f>
        <v>1.2386156648451729</v>
      </c>
      <c r="O28" s="298">
        <f>(('Constant $'!CA23-'Constant $'!BZ23)/'Constant $'!BZ23)*100</f>
        <v>-0.5762620906430973</v>
      </c>
      <c r="P28" s="153">
        <f>('TuitionData-2Yr'!AB24/'Median H Income Data'!AL21)*100</f>
        <v>8.141696161983667</v>
      </c>
      <c r="Q28" s="298">
        <f>('TuitionData-2Yr'!AC24/'Median H Income Data'!AM21)*100</f>
        <v>7.76170260306111</v>
      </c>
      <c r="R28" s="104">
        <f>+'TuitionData-2Yr'!BE24</f>
        <v>9517</v>
      </c>
      <c r="S28" s="148">
        <f>(('TuitionData-2Yr'!BE24-'TuitionData-2Yr'!BD24)/'TuitionData-2Yr'!BD24)*100</f>
        <v>3.1205981146386388</v>
      </c>
      <c r="T28" s="153">
        <f>(('Constant $'!DA23-'Constant $'!CZ23)/'Constant $'!CZ23)*100</f>
        <v>1.2719825599724499</v>
      </c>
      <c r="U28" s="116" t="s">
        <v>38</v>
      </c>
      <c r="V28" s="75">
        <f t="shared" si="0"/>
        <v>2.2649930264993028</v>
      </c>
      <c r="W28" s="75">
        <f t="shared" si="1"/>
        <v>2.2830754468034065</v>
      </c>
    </row>
    <row r="29" spans="1:37" s="12" customFormat="1">
      <c r="A29" s="102" t="s">
        <v>39</v>
      </c>
      <c r="B29" s="102"/>
      <c r="C29" s="102">
        <f>'TuitionData-4Yr'!AE25</f>
        <v>8153.5</v>
      </c>
      <c r="D29" s="149">
        <f>(('TuitionData-4Yr'!AE25-'TuitionData-4Yr'!AD25)/'TuitionData-4Yr'!AD25)*100</f>
        <v>4.760375176667095</v>
      </c>
      <c r="E29" s="71">
        <f>(('Constant $'!AA24-'Constant $'!Z24)/'Constant $'!Z24)*100</f>
        <v>2.8823637744353285</v>
      </c>
      <c r="F29" s="149">
        <f>('TuitionData-4Yr'!AD25/'Median H Income Data'!AL22)*100</f>
        <v>11.323362528006518</v>
      </c>
      <c r="G29" s="71">
        <f>('TuitionData-4Yr'!AE25/'Median H Income Data'!AM22)*100</f>
        <v>11.246362018786465</v>
      </c>
      <c r="H29" s="118">
        <f>'TuitionData-4Yr'!BH25</f>
        <v>22221</v>
      </c>
      <c r="I29" s="149">
        <f>('TuitionData-4Yr'!BH25-'TuitionData-4Yr'!BG25)/'TuitionData-4Yr'!BG25*100</f>
        <v>2.6800979622013767</v>
      </c>
      <c r="J29" s="346">
        <f>(('Constant $'!BA24-'Constant $'!AZ24)/'Constant $'!AZ24)*100</f>
        <v>0.83937913669034814</v>
      </c>
      <c r="K29" s="102"/>
      <c r="L29" s="102"/>
      <c r="M29" s="118">
        <f>+'TuitionData-2Yr'!AC25</f>
        <v>2004</v>
      </c>
      <c r="N29" s="149">
        <f>(('TuitionData-2Yr'!AC25-'TuitionData-2Yr'!AB25)/'TuitionData-2Yr'!AB25)*100</f>
        <v>6.7092651757188495</v>
      </c>
      <c r="O29" s="71">
        <f>(('Constant $'!CA24-'Constant $'!BZ24)/'Constant $'!BZ24)*100</f>
        <v>4.7963165404565347</v>
      </c>
      <c r="P29" s="149">
        <f>('TuitionData-2Yr'!AB25/'Median H Income Data'!AL22)*100</f>
        <v>2.732272237902639</v>
      </c>
      <c r="Q29" s="71">
        <f>('TuitionData-2Yr'!AC25/'Median H Income Data'!AM22)*100</f>
        <v>2.7641760576007943</v>
      </c>
      <c r="R29" s="118">
        <f>+'TuitionData-2Yr'!BE25</f>
        <v>7854</v>
      </c>
      <c r="S29" s="149">
        <f>(('TuitionData-2Yr'!BE25-'TuitionData-2Yr'!BD25)/'TuitionData-2Yr'!BD25)*100</f>
        <v>1.3942680092951201</v>
      </c>
      <c r="T29" s="71">
        <f>(('Constant $'!DA24-'Constant $'!CZ24)/'Constant $'!CZ24)*100</f>
        <v>-0.42340008440231758</v>
      </c>
      <c r="U29" s="17" t="s">
        <v>39</v>
      </c>
      <c r="V29" s="75">
        <f t="shared" si="0"/>
        <v>2.7253326792175141</v>
      </c>
      <c r="W29" s="75">
        <f t="shared" si="1"/>
        <v>3.9191616766467066</v>
      </c>
      <c r="AK29" s="3"/>
    </row>
    <row r="30" spans="1:37" s="12" customFormat="1">
      <c r="A30" s="102" t="s">
        <v>22</v>
      </c>
      <c r="B30" s="102"/>
      <c r="C30" s="71">
        <f>(C29/$C$10)*100</f>
        <v>91.064946668900433</v>
      </c>
      <c r="D30" s="149"/>
      <c r="E30" s="71"/>
      <c r="F30" s="149"/>
      <c r="G30" s="71"/>
      <c r="H30" s="241">
        <f>(H29/$H$10)*100</f>
        <v>112.57979531867464</v>
      </c>
      <c r="I30" s="149"/>
      <c r="J30" s="296"/>
      <c r="K30" s="102"/>
      <c r="L30" s="102"/>
      <c r="M30" s="241">
        <f>(M29/$M$10)*100</f>
        <v>50.1</v>
      </c>
      <c r="N30" s="149"/>
      <c r="O30" s="71"/>
      <c r="P30" s="149"/>
      <c r="Q30" s="71"/>
      <c r="R30" s="241">
        <f>(R29/$R$10)*100</f>
        <v>94.603709949409776</v>
      </c>
      <c r="S30" s="149"/>
      <c r="T30" s="71"/>
      <c r="U30" s="17" t="s">
        <v>22</v>
      </c>
      <c r="V30" s="75"/>
      <c r="W30" s="75"/>
      <c r="AK30" s="3"/>
    </row>
    <row r="31" spans="1:37" s="12" customFormat="1">
      <c r="A31" s="135" t="s">
        <v>40</v>
      </c>
      <c r="B31" s="135"/>
      <c r="C31" s="135">
        <f>'TuitionData-4Yr'!AE27</f>
        <v>8484</v>
      </c>
      <c r="D31" s="150">
        <f>(('TuitionData-4Yr'!AE27-'TuitionData-4Yr'!AD27)/'TuitionData-4Yr'!AD27)*100</f>
        <v>2.9112081513828238</v>
      </c>
      <c r="E31" s="154">
        <f>(('Constant $'!AA26-'Constant $'!Z26)/'Constant $'!Z26)*100</f>
        <v>1.0663462749355626</v>
      </c>
      <c r="F31" s="150">
        <f>('TuitionData-4Yr'!AD27/'Median H Income Data'!AL24)*100</f>
        <v>11.994064073093375</v>
      </c>
      <c r="G31" s="154">
        <f>('TuitionData-4Yr'!AE27/'Median H Income Data'!AM24)*100</f>
        <v>10.822256805367758</v>
      </c>
      <c r="H31" s="144">
        <f>'TuitionData-4Yr'!BH27</f>
        <v>25398</v>
      </c>
      <c r="I31" s="150">
        <f>('TuitionData-4Yr'!BH27-'TuitionData-4Yr'!BG27)/'TuitionData-4Yr'!BG27*100</f>
        <v>5.0589451913133399</v>
      </c>
      <c r="J31" s="301">
        <f>(('Constant $'!BA26-'Constant $'!AZ26)/'Constant $'!AZ26)*100</f>
        <v>3.1755814037839376</v>
      </c>
      <c r="K31" s="102"/>
      <c r="L31" s="102"/>
      <c r="M31" s="166">
        <f>IF('TuitionData-2Yr'!AC27&gt;0,('TuitionData-2Yr'!AC27),"NA")</f>
        <v>4300</v>
      </c>
      <c r="N31" s="150">
        <f>(('TuitionData-2Yr'!AC27-'TuitionData-2Yr'!AB27)/'TuitionData-2Yr'!AB27)*100</f>
        <v>0</v>
      </c>
      <c r="O31" s="154">
        <f>(('Constant $'!CA26-'Constant $'!BZ26)/'Constant $'!BZ26)*100</f>
        <v>-1.7926734216679885</v>
      </c>
      <c r="P31" s="150">
        <f>('TuitionData-2Yr'!AB27/'Median H Income Data'!AL24)*100</f>
        <v>6.2560013966886849</v>
      </c>
      <c r="Q31" s="154">
        <f>('TuitionData-2Yr'!AC27/'Median H Income Data'!AM24)*100</f>
        <v>5.485113656657397</v>
      </c>
      <c r="R31" s="166">
        <f>+'TuitionData-2Yr'!BE27</f>
        <v>4300</v>
      </c>
      <c r="S31" s="150">
        <f>(('TuitionData-2Yr'!BE27-'TuitionData-2Yr'!BD27)/'TuitionData-2Yr'!BD27)*100</f>
        <v>0</v>
      </c>
      <c r="T31" s="154">
        <f>(('Constant $'!DA26-'Constant $'!CZ26)/'Constant $'!CZ26)*100</f>
        <v>-1.7926734216679885</v>
      </c>
      <c r="U31" s="140" t="s">
        <v>40</v>
      </c>
      <c r="V31" s="75">
        <f t="shared" si="0"/>
        <v>2.9936350777934937</v>
      </c>
      <c r="W31" s="75">
        <f t="shared" si="1"/>
        <v>1</v>
      </c>
      <c r="AK31" s="3"/>
    </row>
    <row r="32" spans="1:37" s="12" customFormat="1">
      <c r="A32" s="135" t="s">
        <v>41</v>
      </c>
      <c r="B32" s="135"/>
      <c r="C32" s="135">
        <f>'TuitionData-4Yr'!AE28</f>
        <v>10972.5</v>
      </c>
      <c r="D32" s="150">
        <f>(('TuitionData-4Yr'!AE28-'TuitionData-4Yr'!AD28)/'TuitionData-4Yr'!AD28)*100</f>
        <v>3.8718227860084253</v>
      </c>
      <c r="E32" s="154">
        <f>(('Constant $'!AA27-'Constant $'!Z27)/'Constant $'!Z27)*100</f>
        <v>2.0097402263215782</v>
      </c>
      <c r="F32" s="150">
        <f>('TuitionData-4Yr'!AD28/'Median H Income Data'!AL25)*100</f>
        <v>16.960486810205033</v>
      </c>
      <c r="G32" s="154">
        <f>('TuitionData-4Yr'!AE28/'Median H Income Data'!AM25)*100</f>
        <v>15.525511503523221</v>
      </c>
      <c r="H32" s="144">
        <f>'TuitionData-4Yr'!BH28</f>
        <v>28708</v>
      </c>
      <c r="I32" s="150">
        <f>('TuitionData-4Yr'!BH28-'TuitionData-4Yr'!BG28)/'TuitionData-4Yr'!BG28*100</f>
        <v>3.841423714099689</v>
      </c>
      <c r="J32" s="301">
        <f>(('Constant $'!BA27-'Constant $'!AZ27)/'Constant $'!AZ27)*100</f>
        <v>1.9798861104953891</v>
      </c>
      <c r="K32" s="102"/>
      <c r="L32" s="102"/>
      <c r="M32" s="144">
        <f>+'TuitionData-2Yr'!AC28</f>
        <v>2070</v>
      </c>
      <c r="N32" s="150">
        <f>(('TuitionData-2Yr'!AC28-'TuitionData-2Yr'!AB28)/'TuitionData-2Yr'!AB28)*100</f>
        <v>0</v>
      </c>
      <c r="O32" s="154">
        <f>(('Constant $'!CA27-'Constant $'!BZ27)/'Constant $'!BZ27)*100</f>
        <v>-1.7926734216679836</v>
      </c>
      <c r="P32" s="150">
        <f>('TuitionData-2Yr'!AB28/'Median H Income Data'!AL25)*100</f>
        <v>3.3235393285487214</v>
      </c>
      <c r="Q32" s="154">
        <f>('TuitionData-2Yr'!AC28/'Median H Income Data'!AM25)*100</f>
        <v>2.9289413362764241</v>
      </c>
      <c r="R32" s="144">
        <f>+'TuitionData-2Yr'!BE28</f>
        <v>7854</v>
      </c>
      <c r="S32" s="150">
        <f>(('TuitionData-2Yr'!BE28-'TuitionData-2Yr'!BD28)/'TuitionData-2Yr'!BD28)*100</f>
        <v>0</v>
      </c>
      <c r="T32" s="154">
        <f>(('Constant $'!DA27-'Constant $'!CZ27)/'Constant $'!CZ27)*100</f>
        <v>-1.7926734216679785</v>
      </c>
      <c r="U32" s="140" t="s">
        <v>41</v>
      </c>
      <c r="V32" s="75">
        <f t="shared" si="0"/>
        <v>2.6163590795169744</v>
      </c>
      <c r="W32" s="75">
        <f t="shared" si="1"/>
        <v>3.7942028985507248</v>
      </c>
      <c r="AK32" s="3"/>
    </row>
    <row r="33" spans="1:37" s="12" customFormat="1">
      <c r="A33" s="135" t="s">
        <v>42</v>
      </c>
      <c r="B33" s="135"/>
      <c r="C33" s="135">
        <f>'TuitionData-4Yr'!AE29</f>
        <v>7510</v>
      </c>
      <c r="D33" s="150">
        <f>(('TuitionData-4Yr'!AE29-'TuitionData-4Yr'!AD29)/'TuitionData-4Yr'!AD29)*100</f>
        <v>2.1351829185366515</v>
      </c>
      <c r="E33" s="154">
        <f>(('Constant $'!AA28-'Constant $'!Z28)/'Constant $'!Z28)*100</f>
        <v>0.30423264018406732</v>
      </c>
      <c r="F33" s="150">
        <f>('TuitionData-4Yr'!AD29/'Median H Income Data'!AL26)*100</f>
        <v>10.431414830682801</v>
      </c>
      <c r="G33" s="154">
        <f>('TuitionData-4Yr'!AE29/'Median H Income Data'!AM26)*100</f>
        <v>9.6152615069457781</v>
      </c>
      <c r="H33" s="144">
        <f>'TuitionData-4Yr'!BH29</f>
        <v>19390</v>
      </c>
      <c r="I33" s="150">
        <f>('TuitionData-4Yr'!BH29-'TuitionData-4Yr'!BG29)/'TuitionData-4Yr'!BG29*100</f>
        <v>0.81630530858420414</v>
      </c>
      <c r="J33" s="301">
        <f>(('Constant $'!BA28-'Constant $'!AZ28)/'Constant $'!AZ28)*100</f>
        <v>-0.99100180139042782</v>
      </c>
      <c r="K33" s="102"/>
      <c r="L33" s="102"/>
      <c r="M33" s="144">
        <f>+'TuitionData-2Yr'!AC29</f>
        <v>1220</v>
      </c>
      <c r="N33" s="150">
        <f>(('TuitionData-2Yr'!AC29-'TuitionData-2Yr'!AB29)/'TuitionData-2Yr'!AB29)*100</f>
        <v>-0.16366612111292964</v>
      </c>
      <c r="O33" s="154">
        <f>(('Constant $'!CA28-'Constant $'!BZ28)/'Constant $'!BZ28)*100</f>
        <v>-1.953405543727436</v>
      </c>
      <c r="P33" s="150">
        <f>('TuitionData-2Yr'!AB29/'Median H Income Data'!AL26)*100</f>
        <v>1.7336038247102386</v>
      </c>
      <c r="Q33" s="154">
        <f>('TuitionData-2Yr'!AC29/'Median H Income Data'!AM26)*100</f>
        <v>1.5619998719672237</v>
      </c>
      <c r="R33" s="144">
        <f>+'TuitionData-2Yr'!BE29</f>
        <v>7962.5</v>
      </c>
      <c r="S33" s="150">
        <f>(('TuitionData-2Yr'!BE29-'TuitionData-2Yr'!BD29)/'TuitionData-2Yr'!BD29)*100</f>
        <v>3.2481846473029048</v>
      </c>
      <c r="T33" s="154">
        <f>(('Constant $'!DA28-'Constant $'!CZ28)/'Constant $'!CZ28)*100</f>
        <v>1.3972818827760214</v>
      </c>
      <c r="U33" s="140" t="s">
        <v>42</v>
      </c>
      <c r="V33" s="75">
        <f t="shared" si="0"/>
        <v>2.5818908122503328</v>
      </c>
      <c r="W33" s="75">
        <f t="shared" si="1"/>
        <v>6.5266393442622954</v>
      </c>
      <c r="AK33" s="3"/>
    </row>
    <row r="34" spans="1:37" s="12" customFormat="1">
      <c r="A34" s="135" t="s">
        <v>43</v>
      </c>
      <c r="B34" s="135"/>
      <c r="C34" s="135">
        <f>'TuitionData-4Yr'!AE30</f>
        <v>9429</v>
      </c>
      <c r="D34" s="150">
        <f>(('TuitionData-4Yr'!AE30-'TuitionData-4Yr'!AD30)/'TuitionData-4Yr'!AD30)*100</f>
        <v>-2.5829114577952268</v>
      </c>
      <c r="E34" s="154">
        <f>(('Constant $'!AA29-'Constant $'!Z29)/'Constant $'!Z29)*100</f>
        <v>-4.3292817122540903</v>
      </c>
      <c r="F34" s="150">
        <f>('TuitionData-4Yr'!AD30/'Median H Income Data'!AL27)*100</f>
        <v>13.252731604458198</v>
      </c>
      <c r="G34" s="154">
        <f>('TuitionData-4Yr'!AE30/'Median H Income Data'!AM27)*100</f>
        <v>13.005696630298349</v>
      </c>
      <c r="H34" s="144">
        <f>'TuitionData-4Yr'!BH30</f>
        <v>21722</v>
      </c>
      <c r="I34" s="150">
        <f>('TuitionData-4Yr'!BH30-'TuitionData-4Yr'!BG30)/'TuitionData-4Yr'!BG30*100</f>
        <v>1.5331401327474994</v>
      </c>
      <c r="J34" s="301">
        <f>(('Constant $'!BA29-'Constant $'!AZ29)/'Constant $'!AZ29)*100</f>
        <v>-0.28701748459717075</v>
      </c>
      <c r="K34" s="102"/>
      <c r="L34" s="102"/>
      <c r="M34" s="144">
        <f>+'TuitionData-2Yr'!AC30</f>
        <v>4000</v>
      </c>
      <c r="N34" s="150">
        <f>(('TuitionData-2Yr'!AC30-'TuitionData-2Yr'!AB30)/'TuitionData-2Yr'!AB30)*100</f>
        <v>0.35122930255895635</v>
      </c>
      <c r="O34" s="154">
        <f>(('Constant $'!CA29-'Constant $'!BZ29)/'Constant $'!BZ29)*100</f>
        <v>-1.4477405134651118</v>
      </c>
      <c r="P34" s="150">
        <f>('TuitionData-2Yr'!AB30/'Median H Income Data'!AL27)*100</f>
        <v>5.4577320152257851</v>
      </c>
      <c r="Q34" s="154">
        <f>('TuitionData-2Yr'!AC30/'Median H Income Data'!AM27)*100</f>
        <v>5.5173174802411067</v>
      </c>
      <c r="R34" s="144">
        <f>+'TuitionData-2Yr'!BE30</f>
        <v>14826</v>
      </c>
      <c r="S34" s="150">
        <f>(('TuitionData-2Yr'!BE30-'TuitionData-2Yr'!BD30)/'TuitionData-2Yr'!BD30)*100</f>
        <v>-0.18178145829125431</v>
      </c>
      <c r="T34" s="154">
        <f>(('Constant $'!DA29-'Constant $'!CZ29)/'Constant $'!CZ29)*100</f>
        <v>-1.9711961320709241</v>
      </c>
      <c r="U34" s="140" t="s">
        <v>43</v>
      </c>
      <c r="V34" s="75">
        <f t="shared" si="0"/>
        <v>2.3037437692226113</v>
      </c>
      <c r="W34" s="75">
        <f t="shared" si="1"/>
        <v>3.7065000000000001</v>
      </c>
      <c r="AK34" s="3"/>
    </row>
    <row r="35" spans="1:37" s="12" customFormat="1">
      <c r="A35" s="102" t="s">
        <v>44</v>
      </c>
      <c r="B35" s="102"/>
      <c r="C35" s="102">
        <f>'TuitionData-4Yr'!AE31</f>
        <v>7792</v>
      </c>
      <c r="D35" s="149">
        <f>(('TuitionData-4Yr'!AE31-'TuitionData-4Yr'!AD31)/'TuitionData-4Yr'!AD31)*100</f>
        <v>0.932642487046632</v>
      </c>
      <c r="E35" s="71">
        <f>(('Constant $'!AA30-'Constant $'!Z30)/'Constant $'!Z30)*100</f>
        <v>-0.87675016860581623</v>
      </c>
      <c r="F35" s="149">
        <f>('TuitionData-4Yr'!AD31/'Median H Income Data'!AL28)*100</f>
        <v>9.636990063414391</v>
      </c>
      <c r="G35" s="71">
        <f>('TuitionData-4Yr'!AE31/'Median H Income Data'!AM28)*100</f>
        <v>8.8539417766970434</v>
      </c>
      <c r="H35" s="118">
        <f>'TuitionData-4Yr'!BH31</f>
        <v>20752</v>
      </c>
      <c r="I35" s="149">
        <f>('TuitionData-4Yr'!BH31-'TuitionData-4Yr'!BG31)/'TuitionData-4Yr'!BG31*100</f>
        <v>0.34816247582205029</v>
      </c>
      <c r="J35" s="296">
        <f>(('Constant $'!BA30-'Constant $'!AZ30)/'Constant $'!AZ30)*100</f>
        <v>-1.4507523620142162</v>
      </c>
      <c r="K35" s="102"/>
      <c r="L35" s="102"/>
      <c r="M35" s="118">
        <f>+'TuitionData-2Yr'!AC31</f>
        <v>3209</v>
      </c>
      <c r="N35" s="149">
        <f>(('TuitionData-2Yr'!AC31-'TuitionData-2Yr'!AB31)/'TuitionData-2Yr'!AB31)*100</f>
        <v>2.0674300254452929</v>
      </c>
      <c r="O35" s="71">
        <f>(('Constant $'!CA30-'Constant $'!BZ30)/'Constant $'!BZ30)*100</f>
        <v>0.23769433519956448</v>
      </c>
      <c r="P35" s="149">
        <f>('TuitionData-2Yr'!AB31/'Median H Income Data'!AL28)*100</f>
        <v>3.9247016527687619</v>
      </c>
      <c r="Q35" s="71">
        <f>('TuitionData-2Yr'!AC31/'Median H Income Data'!AM28)*100</f>
        <v>3.6463422948435333</v>
      </c>
      <c r="R35" s="118">
        <f>+'TuitionData-2Yr'!BE31</f>
        <v>8345</v>
      </c>
      <c r="S35" s="149">
        <f>(('TuitionData-2Yr'!BE31-'TuitionData-2Yr'!BD31)/'TuitionData-2Yr'!BD31)*100</f>
        <v>0.78502415458937203</v>
      </c>
      <c r="T35" s="71">
        <f>(('Constant $'!DA30-'Constant $'!CZ30)/'Constant $'!CZ30)*100</f>
        <v>-1.0217221864516093</v>
      </c>
      <c r="U35" s="17" t="s">
        <v>44</v>
      </c>
      <c r="V35" s="75">
        <f t="shared" si="0"/>
        <v>2.6632443531827517</v>
      </c>
      <c r="W35" s="75">
        <f t="shared" si="1"/>
        <v>2.6004985976939858</v>
      </c>
      <c r="AK35" s="3"/>
    </row>
    <row r="36" spans="1:37" s="12" customFormat="1">
      <c r="A36" s="102" t="s">
        <v>45</v>
      </c>
      <c r="B36" s="102"/>
      <c r="C36" s="102">
        <f>'TuitionData-4Yr'!AE32</f>
        <v>7970</v>
      </c>
      <c r="D36" s="149">
        <f>(('TuitionData-4Yr'!AE32-'TuitionData-4Yr'!AD32)/'TuitionData-4Yr'!AD32)*100</f>
        <v>5.4651316660050284</v>
      </c>
      <c r="E36" s="71">
        <f>(('Constant $'!AA31-'Constant $'!Z31)/'Constant $'!Z31)*100</f>
        <v>3.5744862815014202</v>
      </c>
      <c r="F36" s="149">
        <f>('TuitionData-4Yr'!AD32/'Median H Income Data'!AL29)*100</f>
        <v>12.867797302819781</v>
      </c>
      <c r="G36" s="71">
        <f>('TuitionData-4Yr'!AE32/'Median H Income Data'!AM29)*100</f>
        <v>12.077953567315269</v>
      </c>
      <c r="H36" s="118">
        <f>'TuitionData-4Yr'!BH32</f>
        <v>24578</v>
      </c>
      <c r="I36" s="149">
        <f>('TuitionData-4Yr'!BH32-'TuitionData-4Yr'!BG32)/'TuitionData-4Yr'!BG32*100</f>
        <v>5.2230499186574191</v>
      </c>
      <c r="J36" s="296">
        <f>(('Constant $'!BA31-'Constant $'!AZ31)/'Constant $'!AZ31)*100</f>
        <v>3.336744269297208</v>
      </c>
      <c r="K36" s="102"/>
      <c r="L36" s="102"/>
      <c r="M36" s="118">
        <f>+'TuitionData-2Yr'!AC32</f>
        <v>3348</v>
      </c>
      <c r="N36" s="149">
        <f>(('TuitionData-2Yr'!AC32-'TuitionData-2Yr'!AB32)/'TuitionData-2Yr'!AB32)*100</f>
        <v>0</v>
      </c>
      <c r="O36" s="71">
        <f>(('Constant $'!CA31-'Constant $'!BZ31)/'Constant $'!BZ31)*100</f>
        <v>-1.7926734216679834</v>
      </c>
      <c r="P36" s="149">
        <f>('TuitionData-2Yr'!AB32/'Median H Income Data'!AL29)*100</f>
        <v>5.7008581937065799</v>
      </c>
      <c r="Q36" s="71">
        <f>('TuitionData-2Yr'!AC32/'Median H Income Data'!AM29)*100</f>
        <v>5.0736497545008179</v>
      </c>
      <c r="R36" s="118">
        <f>+'TuitionData-2Yr'!BE32</f>
        <v>7092</v>
      </c>
      <c r="S36" s="149">
        <f>(('TuitionData-2Yr'!BE32-'TuitionData-2Yr'!BD32)/'TuitionData-2Yr'!BD32)*100</f>
        <v>0</v>
      </c>
      <c r="T36" s="71">
        <f>(('Constant $'!DA31-'Constant $'!CZ31)/'Constant $'!CZ31)*100</f>
        <v>-1.7926734216679865</v>
      </c>
      <c r="U36" s="17" t="s">
        <v>45</v>
      </c>
      <c r="V36" s="75">
        <f t="shared" si="0"/>
        <v>3.0838143036386447</v>
      </c>
      <c r="W36" s="75">
        <f t="shared" si="1"/>
        <v>2.118279569892473</v>
      </c>
      <c r="AK36" s="3"/>
    </row>
    <row r="37" spans="1:37" s="12" customFormat="1">
      <c r="A37" s="102" t="s">
        <v>46</v>
      </c>
      <c r="B37" s="102"/>
      <c r="C37" s="102">
        <f>'TuitionData-4Yr'!AE33</f>
        <v>6640</v>
      </c>
      <c r="D37" s="149">
        <f>(('TuitionData-4Yr'!AE33-'TuitionData-4Yr'!AD33)/'TuitionData-4Yr'!AD33)*100</f>
        <v>0.61368285476172435</v>
      </c>
      <c r="E37" s="71">
        <f>(('Constant $'!AA32-'Constant $'!Z32)/'Constant $'!Z32)*100</f>
        <v>-1.1899918963369085</v>
      </c>
      <c r="F37" s="149">
        <f>('TuitionData-4Yr'!AD33/'Median H Income Data'!AL30)*100</f>
        <v>11.441772568872553</v>
      </c>
      <c r="G37" s="71">
        <f>('TuitionData-4Yr'!AE33/'Median H Income Data'!AM30)*100</f>
        <v>11.030816512999419</v>
      </c>
      <c r="H37" s="118">
        <f>'TuitionData-4Yr'!BH33</f>
        <v>20926</v>
      </c>
      <c r="I37" s="149">
        <f>('TuitionData-4Yr'!BH33-'TuitionData-4Yr'!BG33)/'TuitionData-4Yr'!BG33*100</f>
        <v>7.4125439372564023E-2</v>
      </c>
      <c r="J37" s="296">
        <f>(('Constant $'!BA32-'Constant $'!AZ32)/'Constant $'!AZ32)*100</f>
        <v>-1.7198768093457402</v>
      </c>
      <c r="K37" s="102"/>
      <c r="L37" s="102"/>
      <c r="M37" s="118">
        <f>+'TuitionData-2Yr'!AC33</f>
        <v>3436.5</v>
      </c>
      <c r="N37" s="149">
        <f>(('TuitionData-2Yr'!AC33-'TuitionData-2Yr'!AB33)/'TuitionData-2Yr'!AB33)*100</f>
        <v>2.3072342959214049</v>
      </c>
      <c r="O37" s="71">
        <f>(('Constant $'!CA32-'Constant $'!BZ32)/'Constant $'!BZ32)*100</f>
        <v>0.47319969825483615</v>
      </c>
      <c r="P37" s="149">
        <f>('TuitionData-2Yr'!AB33/'Median H Income Data'!AL30)*100</f>
        <v>5.8236099793685741</v>
      </c>
      <c r="Q37" s="71">
        <f>('TuitionData-2Yr'!AC33/'Median H Income Data'!AM30)*100</f>
        <v>5.7089459257413404</v>
      </c>
      <c r="R37" s="118">
        <f>+'TuitionData-2Yr'!BE33</f>
        <v>8587.5</v>
      </c>
      <c r="S37" s="149">
        <f>(('TuitionData-2Yr'!BE33-'TuitionData-2Yr'!BD33)/'TuitionData-2Yr'!BD33)*100</f>
        <v>10.521235521235521</v>
      </c>
      <c r="T37" s="71">
        <f>(('Constant $'!DA32-'Constant $'!CZ32)/'Constant $'!CZ32)*100</f>
        <v>8.5399507067472573</v>
      </c>
      <c r="U37" s="17" t="s">
        <v>46</v>
      </c>
      <c r="V37" s="75">
        <f t="shared" si="0"/>
        <v>3.1515060240963857</v>
      </c>
      <c r="W37" s="75">
        <f t="shared" si="1"/>
        <v>2.4989087734613706</v>
      </c>
      <c r="AK37" s="3"/>
    </row>
    <row r="38" spans="1:37" s="12" customFormat="1">
      <c r="A38" s="102" t="s">
        <v>47</v>
      </c>
      <c r="B38" s="102"/>
      <c r="C38" s="102">
        <f>'TuitionData-4Yr'!AE34</f>
        <v>8171</v>
      </c>
      <c r="D38" s="149">
        <f>(('TuitionData-4Yr'!AE34-'TuitionData-4Yr'!AD34)/'TuitionData-4Yr'!AD34)*100</f>
        <v>3.8906547997457088</v>
      </c>
      <c r="E38" s="71">
        <f>(('Constant $'!AA33-'Constant $'!Z33)/'Constant $'!Z33)*100</f>
        <v>2.0282346435538421</v>
      </c>
      <c r="F38" s="149">
        <f>('TuitionData-4Yr'!AD34/'Median H Income Data'!AL31)*100</f>
        <v>12.713371266002845</v>
      </c>
      <c r="G38" s="71">
        <f>('TuitionData-4Yr'!AE34/'Median H Income Data'!AM31)*100</f>
        <v>11.5237074436578</v>
      </c>
      <c r="H38" s="118">
        <f>'TuitionData-4Yr'!BH34</f>
        <v>23222</v>
      </c>
      <c r="I38" s="149">
        <f>('TuitionData-4Yr'!BH34-'TuitionData-4Yr'!BG34)/'TuitionData-4Yr'!BG34*100</f>
        <v>3.7344769052086129</v>
      </c>
      <c r="J38" s="296">
        <f>(('Constant $'!BA33-'Constant $'!AZ33)/'Constant $'!AZ33)*100</f>
        <v>1.8748565086226199</v>
      </c>
      <c r="K38" s="102"/>
      <c r="L38" s="102"/>
      <c r="M38" s="118">
        <f>+'TuitionData-2Yr'!AC34</f>
        <v>3338</v>
      </c>
      <c r="N38" s="149">
        <f>(('TuitionData-2Yr'!AC34-'TuitionData-2Yr'!AB34)/'TuitionData-2Yr'!AB34)*100</f>
        <v>6.2042634425707917</v>
      </c>
      <c r="O38" s="71">
        <f>(('Constant $'!CA33-'Constant $'!BZ33)/'Constant $'!BZ33)*100</f>
        <v>4.3003678391575821</v>
      </c>
      <c r="P38" s="149">
        <f>('TuitionData-2Yr'!AB34/'Median H Income Data'!AL31)*100</f>
        <v>5.0804991594465276</v>
      </c>
      <c r="Q38" s="71">
        <f>('TuitionData-2Yr'!AC34/'Median H Income Data'!AM31)*100</f>
        <v>4.7076411023044589</v>
      </c>
      <c r="R38" s="118">
        <f>+'TuitionData-2Yr'!BE34</f>
        <v>10610.5</v>
      </c>
      <c r="S38" s="149">
        <f>(('TuitionData-2Yr'!BE34-'TuitionData-2Yr'!BD34)/'TuitionData-2Yr'!BD34)*100</f>
        <v>6.3869253521832858</v>
      </c>
      <c r="T38" s="71">
        <f>(('Constant $'!DA33-'Constant $'!CZ33)/'Constant $'!CZ33)*100</f>
        <v>4.4797552172649464</v>
      </c>
      <c r="U38" s="17" t="s">
        <v>47</v>
      </c>
      <c r="V38" s="75">
        <f t="shared" si="0"/>
        <v>2.8420022029127403</v>
      </c>
      <c r="W38" s="75">
        <f t="shared" si="1"/>
        <v>3.1786998202516479</v>
      </c>
      <c r="AK38" s="3"/>
    </row>
    <row r="39" spans="1:37" s="12" customFormat="1">
      <c r="A39" s="135" t="s">
        <v>48</v>
      </c>
      <c r="B39" s="135"/>
      <c r="C39" s="135">
        <f>'TuitionData-4Yr'!AE35</f>
        <v>6450</v>
      </c>
      <c r="D39" s="150">
        <f>(('TuitionData-4Yr'!AE35-'TuitionData-4Yr'!AD35)/'TuitionData-4Yr'!AD35)*100</f>
        <v>3.9316790203029326</v>
      </c>
      <c r="E39" s="154">
        <f>(('Constant $'!AA34-'Constant $'!Z34)/'Constant $'!Z34)*100</f>
        <v>2.0685234338126794</v>
      </c>
      <c r="F39" s="150">
        <f>('TuitionData-4Yr'!AD35/'Median H Income Data'!AL32)*100</f>
        <v>12.853385249466687</v>
      </c>
      <c r="G39" s="154">
        <f>('TuitionData-4Yr'!AE35/'Median H Income Data'!AM32)*100</f>
        <v>12.14391956771412</v>
      </c>
      <c r="H39" s="144">
        <f>'TuitionData-4Yr'!BH35</f>
        <v>13538</v>
      </c>
      <c r="I39" s="150">
        <f>('TuitionData-4Yr'!BH35-'TuitionData-4Yr'!BG35)/'TuitionData-4Yr'!BG35*100</f>
        <v>0</v>
      </c>
      <c r="J39" s="301">
        <f>(('Constant $'!BA34-'Constant $'!AZ34)/'Constant $'!AZ34)*100</f>
        <v>-1.7926734216679789</v>
      </c>
      <c r="K39" s="102"/>
      <c r="L39" s="102"/>
      <c r="M39" s="144">
        <f>+'TuitionData-2Yr'!AC35</f>
        <v>1878</v>
      </c>
      <c r="N39" s="150">
        <f>(('TuitionData-2Yr'!AC35-'TuitionData-2Yr'!AB35)/'TuitionData-2Yr'!AB35)*100</f>
        <v>3.6423841059602649</v>
      </c>
      <c r="O39" s="154">
        <f>(('Constant $'!CA34-'Constant $'!BZ34)/'Constant $'!BZ34)*100</f>
        <v>1.784414632509677</v>
      </c>
      <c r="P39" s="150">
        <f>('TuitionData-2Yr'!AB35/'Median H Income Data'!AL32)*100</f>
        <v>3.7528736822484103</v>
      </c>
      <c r="Q39" s="154">
        <f>('TuitionData-2Yr'!AC35/'Median H Income Data'!AM32)*100</f>
        <v>3.5358575113437389</v>
      </c>
      <c r="R39" s="144">
        <f>+'TuitionData-2Yr'!BE35</f>
        <v>4605</v>
      </c>
      <c r="S39" s="150">
        <f>(('TuitionData-2Yr'!BE35-'TuitionData-2Yr'!BD35)/'TuitionData-2Yr'!BD35)*100</f>
        <v>0</v>
      </c>
      <c r="T39" s="154">
        <f>(('Constant $'!DA34-'Constant $'!CZ34)/'Constant $'!CZ34)*100</f>
        <v>-1.7926734216679858</v>
      </c>
      <c r="U39" s="140" t="s">
        <v>48</v>
      </c>
      <c r="V39" s="75">
        <f t="shared" si="0"/>
        <v>2.0989147286821703</v>
      </c>
      <c r="W39" s="75">
        <f t="shared" si="1"/>
        <v>2.4520766773162941</v>
      </c>
      <c r="AK39" s="3"/>
    </row>
    <row r="40" spans="1:37" s="12" customFormat="1">
      <c r="A40" s="135" t="s">
        <v>49</v>
      </c>
      <c r="B40" s="135"/>
      <c r="C40" s="135">
        <f>'TuitionData-4Yr'!AE36</f>
        <v>10482</v>
      </c>
      <c r="D40" s="150">
        <f>(('TuitionData-4Yr'!AE36-'TuitionData-4Yr'!AD36)/'TuitionData-4Yr'!AD36)*100</f>
        <v>3.5975489227119981</v>
      </c>
      <c r="E40" s="154">
        <f>(('Constant $'!AA35-'Constant $'!Z35)/'Constant $'!Z35)*100</f>
        <v>1.7403831976750643</v>
      </c>
      <c r="F40" s="150">
        <f>('TuitionData-4Yr'!AD36/'Median H Income Data'!AL33)*100</f>
        <v>14.62878623581291</v>
      </c>
      <c r="G40" s="154">
        <f>('TuitionData-4Yr'!AE36/'Median H Income Data'!AM33)*100</f>
        <v>14.086248370580408</v>
      </c>
      <c r="H40" s="144">
        <f>'TuitionData-4Yr'!BH36</f>
        <v>28657.5</v>
      </c>
      <c r="I40" s="150">
        <f>('TuitionData-4Yr'!BH36-'TuitionData-4Yr'!BG36)/'TuitionData-4Yr'!BG36*100</f>
        <v>8.4648574997161337</v>
      </c>
      <c r="J40" s="301">
        <f>(('Constant $'!BA35-'Constant $'!AZ35)/'Constant $'!AZ35)*100</f>
        <v>6.5204368274686786</v>
      </c>
      <c r="K40" s="102"/>
      <c r="L40" s="102"/>
      <c r="M40" s="144">
        <f>+'TuitionData-2Yr'!AC36</f>
        <v>5017.5</v>
      </c>
      <c r="N40" s="150">
        <f>(('TuitionData-2Yr'!AC36-'TuitionData-2Yr'!AB36)/'TuitionData-2Yr'!AB36)*100</f>
        <v>5.2217678515256365</v>
      </c>
      <c r="O40" s="154">
        <f>(('Constant $'!CA35-'Constant $'!BZ35)/'Constant $'!BZ35)*100</f>
        <v>3.3354851854421432</v>
      </c>
      <c r="P40" s="150">
        <f>('TuitionData-2Yr'!AB36/'Median H Income Data'!AL33)*100</f>
        <v>6.8943829971806547</v>
      </c>
      <c r="Q40" s="154">
        <f>('TuitionData-2Yr'!AC36/'Median H Income Data'!AM33)*100</f>
        <v>6.7427734401247097</v>
      </c>
      <c r="R40" s="144">
        <f>+'TuitionData-2Yr'!BE36</f>
        <v>8970.5</v>
      </c>
      <c r="S40" s="150">
        <f>(('TuitionData-2Yr'!BE36-'TuitionData-2Yr'!BD36)/'TuitionData-2Yr'!BD36)*100</f>
        <v>-1.0315533980582525</v>
      </c>
      <c r="T40" s="154">
        <f>(('Constant $'!DA35-'Constant $'!CZ35)/'Constant $'!CZ35)*100</f>
        <v>-2.805734436128922</v>
      </c>
      <c r="U40" s="140" t="s">
        <v>49</v>
      </c>
      <c r="V40" s="75">
        <f t="shared" si="0"/>
        <v>2.7339725243274184</v>
      </c>
      <c r="W40" s="75">
        <f t="shared" si="1"/>
        <v>1.7878425510712506</v>
      </c>
      <c r="AK40" s="3"/>
    </row>
    <row r="41" spans="1:37" s="12" customFormat="1">
      <c r="A41" s="135" t="s">
        <v>50</v>
      </c>
      <c r="B41" s="135"/>
      <c r="C41" s="135">
        <f>'TuitionData-4Yr'!AE37</f>
        <v>6378</v>
      </c>
      <c r="D41" s="150">
        <f>(('TuitionData-4Yr'!AE37-'TuitionData-4Yr'!AD37)/'TuitionData-4Yr'!AD37)*100</f>
        <v>1.0056219811544858</v>
      </c>
      <c r="E41" s="154">
        <f>(('Constant $'!AA36-'Constant $'!Z36)/'Constant $'!Z36)*100</f>
        <v>-0.8050789584920981</v>
      </c>
      <c r="F41" s="150">
        <f>('TuitionData-4Yr'!AD37/'Median H Income Data'!AL34)*100</f>
        <v>8.193519924221782</v>
      </c>
      <c r="G41" s="154">
        <f>('TuitionData-4Yr'!AE37/'Median H Income Data'!AM34)*100</f>
        <v>7.5458750872543572</v>
      </c>
      <c r="H41" s="144">
        <f>'TuitionData-4Yr'!BH37</f>
        <v>18578</v>
      </c>
      <c r="I41" s="150">
        <f>('TuitionData-4Yr'!BH37-'TuitionData-4Yr'!BG37)/'TuitionData-4Yr'!BG37*100</f>
        <v>0.74290982050864929</v>
      </c>
      <c r="J41" s="301">
        <f>(('Constant $'!BA36-'Constant $'!AZ36)/'Constant $'!AZ36)*100</f>
        <v>-1.063081548058546</v>
      </c>
      <c r="K41" s="102"/>
      <c r="L41" s="102"/>
      <c r="M41" s="144">
        <f>+'TuitionData-2Yr'!AC37</f>
        <v>3882.5</v>
      </c>
      <c r="N41" s="150">
        <f>(('TuitionData-2Yr'!AC37-'TuitionData-2Yr'!AB37)/'TuitionData-2Yr'!AB37)*100</f>
        <v>2.3731048121292022</v>
      </c>
      <c r="O41" s="154">
        <f>(('Constant $'!CA36-'Constant $'!BZ36)/'Constant $'!BZ36)*100</f>
        <v>0.53788937122585279</v>
      </c>
      <c r="P41" s="150">
        <f>('TuitionData-2Yr'!AB37/'Median H Income Data'!AL34)*100</f>
        <v>4.9210427290539398</v>
      </c>
      <c r="Q41" s="154">
        <f>('TuitionData-2Yr'!AC37/'Median H Income Data'!AM34)*100</f>
        <v>4.5934242750493954</v>
      </c>
      <c r="R41" s="144">
        <f>+'TuitionData-2Yr'!BE37</f>
        <v>12668</v>
      </c>
      <c r="S41" s="150">
        <f>(('TuitionData-2Yr'!BE37-'TuitionData-2Yr'!BD37)/'TuitionData-2Yr'!BD37)*100</f>
        <v>2.29328165374677</v>
      </c>
      <c r="T41" s="154">
        <f>(('Constant $'!DA36-'Constant $'!CZ36)/'Constant $'!CZ36)*100</f>
        <v>0.45949718138807605</v>
      </c>
      <c r="U41" s="140" t="s">
        <v>50</v>
      </c>
      <c r="V41" s="75">
        <f t="shared" si="0"/>
        <v>2.9128253370962685</v>
      </c>
      <c r="W41" s="75">
        <f t="shared" si="1"/>
        <v>3.2628461043142307</v>
      </c>
      <c r="Y41" s="466" t="s">
        <v>51</v>
      </c>
      <c r="Z41" s="466"/>
      <c r="AA41" s="466"/>
      <c r="AB41" s="466"/>
      <c r="AC41" s="466"/>
      <c r="AD41" s="466"/>
      <c r="AE41" s="466"/>
      <c r="AF41" s="466"/>
      <c r="AG41" s="466"/>
      <c r="AH41" s="466"/>
      <c r="AI41" s="466"/>
      <c r="AK41" s="3"/>
    </row>
    <row r="42" spans="1:37" s="12" customFormat="1">
      <c r="A42" s="135" t="s">
        <v>52</v>
      </c>
      <c r="B42" s="135"/>
      <c r="C42" s="135">
        <f>'TuitionData-4Yr'!AE38</f>
        <v>9866.5</v>
      </c>
      <c r="D42" s="150">
        <f>(('TuitionData-4Yr'!AE38-'TuitionData-4Yr'!AD38)/'TuitionData-4Yr'!AD38)*100</f>
        <v>21.493658416451176</v>
      </c>
      <c r="E42" s="154">
        <f>(('Constant $'!AA37-'Constant $'!Z37)/'Constant $'!Z37)*100</f>
        <v>19.315673893007361</v>
      </c>
      <c r="F42" s="150">
        <f>('TuitionData-4Yr'!AD38/'Median H Income Data'!AL35)*100</f>
        <v>10.186137521009456</v>
      </c>
      <c r="G42" s="154">
        <f>('TuitionData-4Yr'!AE38/'Median H Income Data'!AM35)*100</f>
        <v>11.96606592766876</v>
      </c>
      <c r="H42" s="144">
        <f>'TuitionData-4Yr'!BH38</f>
        <v>26978</v>
      </c>
      <c r="I42" s="150">
        <f>('TuitionData-4Yr'!BH38-'TuitionData-4Yr'!BG38)/'TuitionData-4Yr'!BG38*100</f>
        <v>4.4848954298993027</v>
      </c>
      <c r="J42" s="301">
        <f>(('Constant $'!BA37-'Constant $'!AZ37)/'Constant $'!AZ37)*100</f>
        <v>2.6118224798699208</v>
      </c>
      <c r="K42" s="102"/>
      <c r="L42" s="102"/>
      <c r="M42" s="144">
        <f>+'TuitionData-2Yr'!AC38</f>
        <v>4148</v>
      </c>
      <c r="N42" s="150">
        <f>(('TuitionData-2Yr'!AC38-'TuitionData-2Yr'!AB38)/'TuitionData-2Yr'!AB38)*100</f>
        <v>-0.77741896902284413</v>
      </c>
      <c r="O42" s="154">
        <f>(('Constant $'!CA37-'Constant $'!BZ37)/'Constant $'!BZ37)*100</f>
        <v>-2.5561558074581536</v>
      </c>
      <c r="P42" s="150">
        <f>('TuitionData-2Yr'!AB38/'Median H Income Data'!AL35)*100</f>
        <v>5.2435842761457989</v>
      </c>
      <c r="Q42" s="154">
        <f>('TuitionData-2Yr'!AC38/'Median H Income Data'!AM35)*100</f>
        <v>5.0306837751958673</v>
      </c>
      <c r="R42" s="144">
        <f>+'TuitionData-2Yr'!BE38</f>
        <v>4991</v>
      </c>
      <c r="S42" s="150">
        <f>(('TuitionData-2Yr'!BE38-'TuitionData-2Yr'!BD38)/'TuitionData-2Yr'!BD38)*100</f>
        <v>-14.25871843325889</v>
      </c>
      <c r="T42" s="154">
        <f>(('Constant $'!DA37-'Constant $'!CZ37)/'Constant $'!CZ37)*100</f>
        <v>-15.795779599303364</v>
      </c>
      <c r="U42" s="140" t="s">
        <v>52</v>
      </c>
      <c r="V42" s="75">
        <f t="shared" si="0"/>
        <v>2.7343029443064917</v>
      </c>
      <c r="W42" s="75">
        <f t="shared" si="1"/>
        <v>1.2032304725168756</v>
      </c>
      <c r="Y42" s="466"/>
      <c r="Z42" s="466"/>
      <c r="AA42" s="466"/>
      <c r="AB42" s="466"/>
      <c r="AC42" s="466"/>
      <c r="AD42" s="466"/>
      <c r="AE42" s="466"/>
      <c r="AF42" s="466"/>
      <c r="AG42" s="466"/>
      <c r="AH42" s="466"/>
      <c r="AI42" s="466"/>
      <c r="AK42" s="3"/>
    </row>
    <row r="43" spans="1:37" s="12" customFormat="1">
      <c r="A43" s="136" t="s">
        <v>53</v>
      </c>
      <c r="B43" s="136"/>
      <c r="C43" s="136">
        <f>'TuitionData-4Yr'!AE39</f>
        <v>4747</v>
      </c>
      <c r="D43" s="151">
        <f>(('TuitionData-4Yr'!AE39-'TuitionData-4Yr'!AD39)/'TuitionData-4Yr'!AD39)*100</f>
        <v>3.2854656222802441</v>
      </c>
      <c r="E43" s="154">
        <f>(('Constant $'!AA38-'Constant $'!Z38)/'Constant $'!Z38)*100</f>
        <v>1.4338945316236087</v>
      </c>
      <c r="F43" s="150">
        <f>('TuitionData-4Yr'!AD39/'Median H Income Data'!AL36)*100</f>
        <v>7.3490142151297597</v>
      </c>
      <c r="G43" s="155">
        <f>('TuitionData-4Yr'!AE39/'Median H Income Data'!AM36)*100</f>
        <v>7.2880523229035532</v>
      </c>
      <c r="H43" s="145">
        <f>'TuitionData-4Yr'!BH39</f>
        <v>14803</v>
      </c>
      <c r="I43" s="151">
        <f>('TuitionData-4Yr'!BH39-'TuitionData-4Yr'!BG39)/'TuitionData-4Yr'!BG39*100</f>
        <v>3.7496495654611719</v>
      </c>
      <c r="J43" s="303">
        <f>(('Constant $'!BA38-'Constant $'!AZ38)/'Constant $'!AZ38)*100</f>
        <v>1.8897571726274771</v>
      </c>
      <c r="K43" s="102"/>
      <c r="L43" s="102"/>
      <c r="M43" s="144">
        <f>+'TuitionData-2Yr'!AC39</f>
        <v>4170</v>
      </c>
      <c r="N43" s="150">
        <f>(('TuitionData-2Yr'!AC39-'TuitionData-2Yr'!AB39)/'TuitionData-2Yr'!AB39)*100</f>
        <v>33.653846153846153</v>
      </c>
      <c r="O43" s="154">
        <f>(('Constant $'!CA38-'Constant $'!BZ38)/'Constant $'!BZ38)*100</f>
        <v>31.257869176809134</v>
      </c>
      <c r="P43" s="150">
        <f>('TuitionData-2Yr'!AB39/'Median H Income Data'!AL36)*100</f>
        <v>4.9888869345528395</v>
      </c>
      <c r="Q43" s="154">
        <f>('TuitionData-2Yr'!AC39/'Median H Income Data'!AM36)*100</f>
        <v>6.4021862621672243</v>
      </c>
      <c r="R43" s="144">
        <f>+'TuitionData-2Yr'!BE39</f>
        <v>10110</v>
      </c>
      <c r="S43" s="150">
        <f>(('TuitionData-2Yr'!BE39-'TuitionData-2Yr'!BD39)/'TuitionData-2Yr'!BD39)*100</f>
        <v>32.468553459119498</v>
      </c>
      <c r="T43" s="154">
        <f>(('Constant $'!DA38-'Constant $'!CZ38)/'Constant $'!CZ38)*100</f>
        <v>30.093824909189827</v>
      </c>
      <c r="U43" s="140" t="s">
        <v>53</v>
      </c>
      <c r="V43" s="75">
        <f t="shared" si="0"/>
        <v>3.1183905624605015</v>
      </c>
      <c r="W43" s="75">
        <f t="shared" si="1"/>
        <v>2.4244604316546763</v>
      </c>
      <c r="AK43" s="3"/>
    </row>
    <row r="44" spans="1:37" s="12" customFormat="1">
      <c r="A44" s="102" t="s">
        <v>54</v>
      </c>
      <c r="B44" s="102"/>
      <c r="C44" s="102">
        <f>'TuitionData-4Yr'!AE40</f>
        <v>9320</v>
      </c>
      <c r="D44" s="149">
        <f>(('TuitionData-4Yr'!AE40-'TuitionData-4Yr'!AD40)/'TuitionData-4Yr'!AD40)*100</f>
        <v>0.47434238896075892</v>
      </c>
      <c r="E44" s="349">
        <f>(('Constant $'!AA39-'Constant $'!Z39)/'Constant $'!Z39)*100</f>
        <v>-1.326834442641819</v>
      </c>
      <c r="F44" s="351">
        <f>('TuitionData-4Yr'!AD40/'Median H Income Data'!AL37)*100</f>
        <v>14.657849202398729</v>
      </c>
      <c r="G44" s="71">
        <f>('TuitionData-4Yr'!AE40/'Median H Income Data'!AM37)*100</f>
        <v>13.90546669849606</v>
      </c>
      <c r="H44" s="118">
        <f>'TuitionData-4Yr'!BH40</f>
        <v>16974</v>
      </c>
      <c r="I44" s="149">
        <f>('TuitionData-4Yr'!BH40-'TuitionData-4Yr'!BG40)/'TuitionData-4Yr'!BG40*100</f>
        <v>4.3590531816784512</v>
      </c>
      <c r="J44" s="296">
        <f>(('Constant $'!BA39-'Constant $'!AZ39)/'Constant $'!AZ39)*100</f>
        <v>2.4882361721861543</v>
      </c>
      <c r="K44" s="102"/>
      <c r="L44" s="102"/>
      <c r="M44" s="350">
        <f>+'TuitionData-2Yr'!AC40</f>
        <v>4491</v>
      </c>
      <c r="N44" s="351">
        <f>(('TuitionData-2Yr'!AC40-'TuitionData-2Yr'!AB40)/'TuitionData-2Yr'!AB40)*100</f>
        <v>1.9986372927549396</v>
      </c>
      <c r="O44" s="349">
        <f>(('Constant $'!CA39-'Constant $'!BZ39)/'Constant $'!BZ39)*100</f>
        <v>0.1701348315441909</v>
      </c>
      <c r="P44" s="351">
        <f>('TuitionData-2Yr'!AB40/'Median H Income Data'!AL37)*100</f>
        <v>6.9575797798794321</v>
      </c>
      <c r="Q44" s="349">
        <f>('TuitionData-2Yr'!AC40/'Median H Income Data'!AM37)*100</f>
        <v>6.7005848651229414</v>
      </c>
      <c r="R44" s="350">
        <f>+'TuitionData-2Yr'!BE40</f>
        <v>6908.5</v>
      </c>
      <c r="S44" s="351">
        <f>(('TuitionData-2Yr'!BE40-'TuitionData-2Yr'!BD40)/'TuitionData-2Yr'!BD40)*100</f>
        <v>2.3481481481481481</v>
      </c>
      <c r="T44" s="349">
        <f>(('Constant $'!DA39-'Constant $'!CZ39)/'Constant $'!CZ39)*100</f>
        <v>0.51338009872692114</v>
      </c>
      <c r="U44" s="352" t="s">
        <v>54</v>
      </c>
      <c r="V44" s="75">
        <f t="shared" si="0"/>
        <v>1.8212446351931331</v>
      </c>
      <c r="W44" s="75">
        <f t="shared" si="1"/>
        <v>1.5382988198619461</v>
      </c>
      <c r="AK44" s="3"/>
    </row>
    <row r="45" spans="1:37" s="12" customFormat="1">
      <c r="A45" s="102" t="s">
        <v>22</v>
      </c>
      <c r="B45" s="102"/>
      <c r="C45" s="71">
        <f>(C44/$C$10)*100</f>
        <v>104.09337130731001</v>
      </c>
      <c r="D45" s="149"/>
      <c r="E45" s="71"/>
      <c r="F45" s="149"/>
      <c r="G45" s="71"/>
      <c r="H45" s="241">
        <f>(H44/$H$10)*100</f>
        <v>85.996554868781033</v>
      </c>
      <c r="I45" s="149"/>
      <c r="J45" s="296"/>
      <c r="K45" s="102"/>
      <c r="L45" s="102"/>
      <c r="M45" s="241">
        <f>(M44/$M$10)*100</f>
        <v>112.27499999999999</v>
      </c>
      <c r="N45" s="149"/>
      <c r="O45" s="71"/>
      <c r="P45" s="149"/>
      <c r="Q45" s="71"/>
      <c r="R45" s="241">
        <f>(R44/$R$10)*100</f>
        <v>83.214887978800292</v>
      </c>
      <c r="S45" s="149"/>
      <c r="T45" s="71"/>
      <c r="U45" s="17" t="s">
        <v>22</v>
      </c>
      <c r="V45" s="75"/>
      <c r="W45" s="75"/>
      <c r="AK45" s="3"/>
    </row>
    <row r="46" spans="1:37" s="12" customFormat="1">
      <c r="A46" s="135" t="s">
        <v>55</v>
      </c>
      <c r="B46" s="135"/>
      <c r="C46" s="135">
        <f>'TuitionData-4Yr'!AE42</f>
        <v>12382</v>
      </c>
      <c r="D46" s="150">
        <f>(('TuitionData-4Yr'!AE42-'TuitionData-4Yr'!AD42)/'TuitionData-4Yr'!AD42)*100</f>
        <v>1.0528033950869173</v>
      </c>
      <c r="E46" s="154">
        <f>(('Constant $'!AA41-'Constant $'!Z41)/'Constant $'!Z41)*100</f>
        <v>-0.7587433532271991</v>
      </c>
      <c r="F46" s="150">
        <f>('TuitionData-4Yr'!AD42/'Median H Income Data'!AL39)*100</f>
        <v>17.468101789151046</v>
      </c>
      <c r="G46" s="154">
        <f>('TuitionData-4Yr'!AE42/'Median H Income Data'!AM39)*100</f>
        <v>16.642696810441002</v>
      </c>
      <c r="H46" s="144">
        <f>'TuitionData-4Yr'!BH42</f>
        <v>18545</v>
      </c>
      <c r="I46" s="150">
        <f>('TuitionData-4Yr'!BH42-'TuitionData-4Yr'!BG42)/'TuitionData-4Yr'!BG42*100</f>
        <v>3.9780213618906117</v>
      </c>
      <c r="J46" s="301">
        <f>(('Constant $'!BA41-'Constant $'!AZ41)/'Constant $'!AZ41)*100</f>
        <v>2.1140350085597337</v>
      </c>
      <c r="K46" s="102"/>
      <c r="L46" s="102"/>
      <c r="M46" s="144">
        <f>+'TuitionData-2Yr'!AC42</f>
        <v>4098</v>
      </c>
      <c r="N46" s="150">
        <f>(('TuitionData-2Yr'!AC42-'TuitionData-2Yr'!AB42)/'TuitionData-2Yr'!AB42)*100</f>
        <v>3.0295411690760528</v>
      </c>
      <c r="O46" s="154">
        <f>(('Constant $'!CA41-'Constant $'!BZ41)/'Constant $'!BZ41)*100</f>
        <v>1.1825579680715532</v>
      </c>
      <c r="P46" s="150">
        <f>('TuitionData-2Yr'!AB42/'Median H Income Data'!AL39)*100</f>
        <v>5.6703970347138073</v>
      </c>
      <c r="Q46" s="154">
        <f>('TuitionData-2Yr'!AC42/'Median H Income Data'!AM39)*100</f>
        <v>5.5081385502493312</v>
      </c>
      <c r="R46" s="144">
        <f>+'TuitionData-2Yr'!BE42</f>
        <v>11712</v>
      </c>
      <c r="S46" s="150">
        <f>(('TuitionData-2Yr'!BE42-'TuitionData-2Yr'!BD42)/'TuitionData-2Yr'!BD42)*100</f>
        <v>0.93071354705274045</v>
      </c>
      <c r="T46" s="154">
        <f>(('Constant $'!DA41-'Constant $'!CZ41)/'Constant $'!CZ41)*100</f>
        <v>-0.87864452900512502</v>
      </c>
      <c r="U46" s="140" t="s">
        <v>55</v>
      </c>
      <c r="V46" s="75">
        <f t="shared" si="0"/>
        <v>1.4977386528832175</v>
      </c>
      <c r="W46" s="75">
        <f t="shared" si="1"/>
        <v>2.8579795021961933</v>
      </c>
      <c r="AK46" s="3"/>
    </row>
    <row r="47" spans="1:37" s="12" customFormat="1">
      <c r="A47" s="135" t="s">
        <v>56</v>
      </c>
      <c r="B47" s="135"/>
      <c r="C47" s="135">
        <f>'TuitionData-4Yr'!AE43</f>
        <v>8291.5</v>
      </c>
      <c r="D47" s="150">
        <f>(('TuitionData-4Yr'!AE43-'TuitionData-4Yr'!AD43)/'TuitionData-4Yr'!AD43)*100</f>
        <v>-0.68870523415977969</v>
      </c>
      <c r="E47" s="154">
        <f>(('Constant $'!AA42-'Constant $'!Z42)/'Constant $'!Z42)*100</f>
        <v>-2.4690324201413429</v>
      </c>
      <c r="F47" s="150">
        <f>('TuitionData-4Yr'!AD43/'Median H Income Data'!AL40)*100</f>
        <v>13.940092165898617</v>
      </c>
      <c r="G47" s="154">
        <f>('TuitionData-4Yr'!AE43/'Median H Income Data'!AM40)*100</f>
        <v>12.432339226005727</v>
      </c>
      <c r="H47" s="144">
        <f>'TuitionData-4Yr'!BH43</f>
        <v>19978</v>
      </c>
      <c r="I47" s="150">
        <f>('TuitionData-4Yr'!BH43-'TuitionData-4Yr'!BG43)/'TuitionData-4Yr'!BG43*100</f>
        <v>2.9793814432989691</v>
      </c>
      <c r="J47" s="301">
        <f>(('Constant $'!BA42-'Constant $'!AZ42)/'Constant $'!AZ42)*100</f>
        <v>1.1332974423668662</v>
      </c>
      <c r="K47" s="102"/>
      <c r="L47" s="102"/>
      <c r="M47" s="144">
        <f>+'TuitionData-2Yr'!AC43</f>
        <v>5287</v>
      </c>
      <c r="N47" s="150">
        <f>(('TuitionData-2Yr'!AC43-'TuitionData-2Yr'!AB43)/'TuitionData-2Yr'!AB43)*100</f>
        <v>21.039377289377288</v>
      </c>
      <c r="O47" s="154">
        <f>(('Constant $'!CA42-'Constant $'!BZ42)/'Constant $'!BZ42)*100</f>
        <v>18.869536542958205</v>
      </c>
      <c r="P47" s="150">
        <f>('TuitionData-2Yr'!AB43/'Median H Income Data'!AL40)*100</f>
        <v>7.2931276297335206</v>
      </c>
      <c r="Q47" s="154">
        <f>('TuitionData-2Yr'!AC43/'Median H Income Data'!AM40)*100</f>
        <v>7.9273686893677002</v>
      </c>
      <c r="R47" s="144">
        <f>+'TuitionData-2Yr'!BE43</f>
        <v>11512.5</v>
      </c>
      <c r="S47" s="150">
        <f>(('TuitionData-2Yr'!BE43-'TuitionData-2Yr'!BD43)/'TuitionData-2Yr'!BD43)*100</f>
        <v>37.020947393477741</v>
      </c>
      <c r="T47" s="154">
        <f>(('Constant $'!DA42-'Constant $'!CZ42)/'Constant $'!CZ42)*100</f>
        <v>34.564609287437193</v>
      </c>
      <c r="U47" s="140" t="s">
        <v>56</v>
      </c>
      <c r="V47" s="75">
        <f t="shared" si="0"/>
        <v>2.4094554664415364</v>
      </c>
      <c r="W47" s="75">
        <f t="shared" si="1"/>
        <v>2.17751087573293</v>
      </c>
      <c r="AK47" s="3"/>
    </row>
    <row r="48" spans="1:37" s="12" customFormat="1">
      <c r="A48" s="135" t="s">
        <v>57</v>
      </c>
      <c r="B48" s="135"/>
      <c r="C48" s="135">
        <f>'TuitionData-4Yr'!AE44</f>
        <v>9320</v>
      </c>
      <c r="D48" s="150">
        <f>(('TuitionData-4Yr'!AE44-'TuitionData-4Yr'!AD44)/'TuitionData-4Yr'!AD44)*100</f>
        <v>-35.02056752422785</v>
      </c>
      <c r="E48" s="154">
        <f>(('Constant $'!AA43-'Constant $'!Z43)/'Constant $'!Z43)*100</f>
        <v>-36.185436539771707</v>
      </c>
      <c r="F48" s="150">
        <f>('TuitionData-4Yr'!AD44/'Median H Income Data'!AL41)*100</f>
        <v>20.872260543089148</v>
      </c>
      <c r="G48" s="154">
        <f>('TuitionData-4Yr'!AE44/'Median H Income Data'!AM41)*100</f>
        <v>14.109667847518697</v>
      </c>
      <c r="H48" s="144">
        <f>'TuitionData-4Yr'!BH44</f>
        <v>24508</v>
      </c>
      <c r="I48" s="150">
        <f>('TuitionData-4Yr'!BH44-'TuitionData-4Yr'!BG44)/'TuitionData-4Yr'!BG44*100</f>
        <v>70.870808059680684</v>
      </c>
      <c r="J48" s="301">
        <f>(('Constant $'!BA43-'Constant $'!AZ43)/'Constant $'!AZ43)*100</f>
        <v>67.807652498205471</v>
      </c>
      <c r="K48" s="102"/>
      <c r="L48" s="102"/>
      <c r="M48" s="144">
        <f>+'TuitionData-2Yr'!AC44</f>
        <v>5613.5</v>
      </c>
      <c r="N48" s="150">
        <f>(('TuitionData-2Yr'!AC44-'TuitionData-2Yr'!AB44)/'TuitionData-2Yr'!AB44)*100</f>
        <v>4.7392480641850918</v>
      </c>
      <c r="O48" s="154">
        <f>(('Constant $'!CA43-'Constant $'!BZ43)/'Constant $'!BZ43)*100</f>
        <v>2.8616154020835545</v>
      </c>
      <c r="P48" s="150">
        <f>('TuitionData-2Yr'!AB44/'Median H Income Data'!AL41)*100</f>
        <v>7.7992665677115172</v>
      </c>
      <c r="Q48" s="154">
        <f>('TuitionData-2Yr'!AC44/'Median H Income Data'!AM41)*100</f>
        <v>8.4983498349834985</v>
      </c>
      <c r="R48" s="144">
        <f>+'TuitionData-2Yr'!BE44</f>
        <v>6470</v>
      </c>
      <c r="S48" s="150">
        <f>(('TuitionData-2Yr'!BE44-'TuitionData-2Yr'!BD44)/'TuitionData-2Yr'!BD44)*100</f>
        <v>3.2556654963293972</v>
      </c>
      <c r="T48" s="154">
        <f>(('Constant $'!DA43-'Constant $'!CZ43)/'Constant $'!CZ43)*100</f>
        <v>1.4046286246103059</v>
      </c>
      <c r="U48" s="140" t="s">
        <v>57</v>
      </c>
      <c r="V48" s="75">
        <f t="shared" si="0"/>
        <v>2.6296137339055794</v>
      </c>
      <c r="W48" s="75">
        <f t="shared" si="1"/>
        <v>1.1525786051483031</v>
      </c>
      <c r="AK48" s="3"/>
    </row>
    <row r="49" spans="1:37" s="12" customFormat="1">
      <c r="A49" s="135" t="s">
        <v>58</v>
      </c>
      <c r="B49" s="135"/>
      <c r="C49" s="135">
        <f>'TuitionData-4Yr'!AE45</f>
        <v>7818.5</v>
      </c>
      <c r="D49" s="150">
        <f>(('TuitionData-4Yr'!AE45-'TuitionData-4Yr'!AD45)/'TuitionData-4Yr'!AD45)*100</f>
        <v>0.43676536707559899</v>
      </c>
      <c r="E49" s="154">
        <f>(('Constant $'!AA44-'Constant $'!Z44)/'Constant $'!Z44)*100</f>
        <v>-1.3637378312429977</v>
      </c>
      <c r="F49" s="150">
        <f>('TuitionData-4Yr'!AD45/'Median H Income Data'!AL42)*100</f>
        <v>12.175075854734274</v>
      </c>
      <c r="G49" s="154">
        <f>('TuitionData-4Yr'!AE45/'Median H Income Data'!AM42)*100</f>
        <v>10.688165575316811</v>
      </c>
      <c r="H49" s="144">
        <f>'TuitionData-4Yr'!BH45</f>
        <v>19069</v>
      </c>
      <c r="I49" s="150">
        <f>('TuitionData-4Yr'!BH45-'TuitionData-4Yr'!BG45)/'TuitionData-4Yr'!BG45*100</f>
        <v>-1.7061855670103092</v>
      </c>
      <c r="J49" s="301">
        <f>(('Constant $'!BA44-'Constant $'!AZ44)/'Constant $'!AZ44)*100</f>
        <v>-3.4682726534941555</v>
      </c>
      <c r="K49" s="102"/>
      <c r="L49" s="102"/>
      <c r="M49" s="144">
        <f>+'TuitionData-2Yr'!AC45</f>
        <v>3390</v>
      </c>
      <c r="N49" s="150">
        <f>(('TuitionData-2Yr'!AC45-'TuitionData-2Yr'!AB45)/'TuitionData-2Yr'!AB45)*100</f>
        <v>4.2435424354243541</v>
      </c>
      <c r="O49" s="154">
        <f>(('Constant $'!CA44-'Constant $'!BZ44)/'Constant $'!BZ44)*100</f>
        <v>2.3747961563793147</v>
      </c>
      <c r="P49" s="150">
        <f>('TuitionData-2Yr'!AB45/'Median H Income Data'!AL42)*100</f>
        <v>5.0861772341956266</v>
      </c>
      <c r="Q49" s="154">
        <f>('TuitionData-2Yr'!AC45/'Median H Income Data'!AM42)*100</f>
        <v>4.6342497026698206</v>
      </c>
      <c r="R49" s="144">
        <f>+'TuitionData-2Yr'!BE45</f>
        <v>4495</v>
      </c>
      <c r="S49" s="150">
        <f>(('TuitionData-2Yr'!BE45-'TuitionData-2Yr'!BD45)/'TuitionData-2Yr'!BD45)*100</f>
        <v>5.0970306289455225</v>
      </c>
      <c r="T49" s="154">
        <f>(('Constant $'!DA44-'Constant $'!CZ44)/'Constant $'!CZ44)*100</f>
        <v>3.2129840938981564</v>
      </c>
      <c r="U49" s="140" t="s">
        <v>58</v>
      </c>
      <c r="V49" s="75">
        <f t="shared" si="0"/>
        <v>2.4389588795804822</v>
      </c>
      <c r="W49" s="75">
        <f t="shared" si="1"/>
        <v>1.3259587020648969</v>
      </c>
      <c r="AK49" s="3"/>
    </row>
    <row r="50" spans="1:37" s="12" customFormat="1">
      <c r="A50" s="102" t="s">
        <v>59</v>
      </c>
      <c r="B50" s="102"/>
      <c r="C50" s="102">
        <f>'TuitionData-4Yr'!AE46</f>
        <v>13180</v>
      </c>
      <c r="D50" s="149">
        <f>(('TuitionData-4Yr'!AE46-'TuitionData-4Yr'!AD46)/'TuitionData-4Yr'!AD46)*100</f>
        <v>5.0785298572909188</v>
      </c>
      <c r="E50" s="71">
        <f>(('Constant $'!AA45-'Constant $'!Z45)/'Constant $'!Z45)*100</f>
        <v>3.1948149806598076</v>
      </c>
      <c r="F50" s="149">
        <f>('TuitionData-4Yr'!AD46/'Median H Income Data'!AL43)*100</f>
        <v>20.749722906913266</v>
      </c>
      <c r="G50" s="71">
        <f>('TuitionData-4Yr'!AE46/'Median H Income Data'!AM43)*100</f>
        <v>20.555529562220247</v>
      </c>
      <c r="H50" s="118">
        <f>'TuitionData-4Yr'!BH46</f>
        <v>23331</v>
      </c>
      <c r="I50" s="149">
        <f>('TuitionData-4Yr'!BH46-'TuitionData-4Yr'!BG46)/'TuitionData-4Yr'!BG46*100</f>
        <v>0</v>
      </c>
      <c r="J50" s="296">
        <f>(('Constant $'!BA45-'Constant $'!AZ45)/'Constant $'!AZ45)*100</f>
        <v>-1.7926734216679878</v>
      </c>
      <c r="K50" s="102"/>
      <c r="L50" s="102"/>
      <c r="M50" s="118">
        <f>+'TuitionData-2Yr'!AC46</f>
        <v>4130</v>
      </c>
      <c r="N50" s="149">
        <f>(('TuitionData-2Yr'!AC46-'TuitionData-2Yr'!AB46)/'TuitionData-2Yr'!AB46)*100</f>
        <v>2.9925187032418954</v>
      </c>
      <c r="O50" s="71">
        <f>(('Constant $'!CA45-'Constant $'!BZ45)/'Constant $'!BZ45)*100</f>
        <v>1.1461991941424505</v>
      </c>
      <c r="P50" s="149">
        <f>('TuitionData-2Yr'!AB46/'Median H Income Data'!AL43)*100</f>
        <v>6.6336912107727173</v>
      </c>
      <c r="Q50" s="71">
        <f>('TuitionData-2Yr'!AC46/'Median H Income Data'!AM43)*100</f>
        <v>6.4411484895272846</v>
      </c>
      <c r="R50" s="118">
        <f>+'TuitionData-2Yr'!BE46</f>
        <v>7552</v>
      </c>
      <c r="S50" s="149">
        <f>(('TuitionData-2Yr'!BE46-'TuitionData-2Yr'!BD46)/'TuitionData-2Yr'!BD46)*100</f>
        <v>2.4277770242777703</v>
      </c>
      <c r="T50" s="71">
        <f>(('Constant $'!DA45-'Constant $'!CZ45)/'Constant $'!CZ45)*100</f>
        <v>0.59158148915819586</v>
      </c>
      <c r="U50" s="17" t="s">
        <v>59</v>
      </c>
      <c r="V50" s="75">
        <f t="shared" si="0"/>
        <v>1.7701820940819424</v>
      </c>
      <c r="W50" s="75">
        <f t="shared" si="1"/>
        <v>1.8285714285714285</v>
      </c>
      <c r="AK50" s="3"/>
    </row>
    <row r="51" spans="1:37" s="12" customFormat="1">
      <c r="A51" s="102" t="s">
        <v>60</v>
      </c>
      <c r="B51" s="102"/>
      <c r="C51" s="102">
        <f>'TuitionData-4Yr'!AE47</f>
        <v>9310</v>
      </c>
      <c r="D51" s="149">
        <f>(('TuitionData-4Yr'!AE47-'TuitionData-4Yr'!AD47)/'TuitionData-4Yr'!AD47)*100</f>
        <v>2.7537111638430551</v>
      </c>
      <c r="E51" s="71">
        <f>(('Constant $'!AA46-'Constant $'!Z46)/'Constant $'!Z46)*100</f>
        <v>0.91167269403135376</v>
      </c>
      <c r="F51" s="149">
        <f>('TuitionData-4Yr'!AD47/'Median H Income Data'!AL44)*100</f>
        <v>12.616093682554268</v>
      </c>
      <c r="G51" s="71">
        <f>('TuitionData-4Yr'!AE47/'Median H Income Data'!AM44)*100</f>
        <v>11.433694397366935</v>
      </c>
      <c r="H51" s="118">
        <f>'TuitionData-4Yr'!BH47</f>
        <v>15699</v>
      </c>
      <c r="I51" s="149">
        <f>('TuitionData-4Yr'!BH47-'TuitionData-4Yr'!BG47)/'TuitionData-4Yr'!BG47*100</f>
        <v>2.3069403714565007</v>
      </c>
      <c r="J51" s="296">
        <f>(('Constant $'!BA46-'Constant $'!AZ46)/'Constant $'!AZ46)*100</f>
        <v>0.47291104289569247</v>
      </c>
      <c r="K51" s="102"/>
      <c r="L51" s="102"/>
      <c r="M51" s="118">
        <f>+'TuitionData-2Yr'!AC47</f>
        <v>5545</v>
      </c>
      <c r="N51" s="149">
        <f>(('TuitionData-2Yr'!AC47-'TuitionData-2Yr'!AB47)/'TuitionData-2Yr'!AB47)*100</f>
        <v>2.7613046701260191</v>
      </c>
      <c r="O51" s="71">
        <f>(('Constant $'!CA46-'Constant $'!BZ46)/'Constant $'!BZ46)*100</f>
        <v>0.91913007354541099</v>
      </c>
      <c r="P51" s="149">
        <f>('TuitionData-2Yr'!AB47/'Median H Income Data'!AL44)*100</f>
        <v>7.5135413620730462</v>
      </c>
      <c r="Q51" s="71">
        <f>('TuitionData-2Yr'!AC47/'Median H Income Data'!AM44)*100</f>
        <v>6.8098641711492647</v>
      </c>
      <c r="R51" s="118">
        <f>+'TuitionData-2Yr'!BE47</f>
        <v>5686</v>
      </c>
      <c r="S51" s="149">
        <f>(('TuitionData-2Yr'!BE47-'TuitionData-2Yr'!BD47)/'TuitionData-2Yr'!BD47)*100</f>
        <v>2.4689133177149039</v>
      </c>
      <c r="T51" s="71">
        <f>(('Constant $'!DA46-'Constant $'!CZ46)/'Constant $'!CZ46)*100</f>
        <v>0.63198034319622032</v>
      </c>
      <c r="U51" s="17" t="s">
        <v>60</v>
      </c>
      <c r="V51" s="75">
        <f t="shared" si="0"/>
        <v>1.68625134264232</v>
      </c>
      <c r="W51" s="75">
        <f t="shared" si="1"/>
        <v>1.0254283137962128</v>
      </c>
      <c r="AK51" s="3"/>
    </row>
    <row r="52" spans="1:37" s="12" customFormat="1">
      <c r="A52" s="102" t="s">
        <v>61</v>
      </c>
      <c r="B52" s="102"/>
      <c r="C52" s="102">
        <f>'TuitionData-4Yr'!AE48</f>
        <v>8043</v>
      </c>
      <c r="D52" s="149">
        <f>(('TuitionData-4Yr'!AE48-'TuitionData-4Yr'!AD48)/'TuitionData-4Yr'!AD48)*100</f>
        <v>4.3055375437686418</v>
      </c>
      <c r="E52" s="71">
        <f>(('Constant $'!AA47-'Constant $'!Z47)/'Constant $'!Z47)*100</f>
        <v>2.4356798948935898</v>
      </c>
      <c r="F52" s="149">
        <f>('TuitionData-4Yr'!AD48/'Median H Income Data'!AL45)*100</f>
        <v>12.492304701422414</v>
      </c>
      <c r="G52" s="71">
        <f>('TuitionData-4Yr'!AE48/'Median H Income Data'!AM45)*100</f>
        <v>13.272934303678399</v>
      </c>
      <c r="H52" s="118">
        <f>'TuitionData-4Yr'!BH48</f>
        <v>15171</v>
      </c>
      <c r="I52" s="149">
        <f>('TuitionData-4Yr'!BH48-'TuitionData-4Yr'!BG48)/'TuitionData-4Yr'!BG48*100</f>
        <v>5.4090672225117249</v>
      </c>
      <c r="J52" s="296">
        <f>(('Constant $'!BA47-'Constant $'!AZ47)/'Constant $'!AZ47)*100</f>
        <v>3.5194268903856218</v>
      </c>
      <c r="K52" s="102"/>
      <c r="L52" s="102"/>
      <c r="M52" s="118">
        <f>+'TuitionData-2Yr'!AC48</f>
        <v>3523</v>
      </c>
      <c r="N52" s="149">
        <f>(('TuitionData-2Yr'!AC48-'TuitionData-2Yr'!AB48)/'TuitionData-2Yr'!AB48)*100</f>
        <v>4.8511904761904763</v>
      </c>
      <c r="O52" s="71">
        <f>(('Constant $'!CA47-'Constant $'!BZ47)/'Constant $'!BZ47)*100</f>
        <v>2.9715510522213382</v>
      </c>
      <c r="P52" s="149">
        <f>('TuitionData-2Yr'!AB48/'Median H Income Data'!AL45)*100</f>
        <v>5.4434112043547289</v>
      </c>
      <c r="Q52" s="71">
        <f>('TuitionData-2Yr'!AC48/'Median H Income Data'!AM45)*100</f>
        <v>5.8138191659653113</v>
      </c>
      <c r="R52" s="118">
        <f>+'TuitionData-2Yr'!BE48</f>
        <v>6607.5</v>
      </c>
      <c r="S52" s="149">
        <f>(('TuitionData-2Yr'!BE48-'TuitionData-2Yr'!BD48)/'TuitionData-2Yr'!BD48)*100</f>
        <v>1.8497109826589597</v>
      </c>
      <c r="T52" s="454">
        <f>(('Constant $'!DA47-'Constant $'!CZ47)/'Constant $'!CZ47)*100</f>
        <v>2.3878283827176258E-2</v>
      </c>
      <c r="U52" s="17" t="s">
        <v>61</v>
      </c>
      <c r="V52" s="75">
        <f t="shared" si="0"/>
        <v>1.886236478925774</v>
      </c>
      <c r="W52" s="75">
        <f t="shared" si="1"/>
        <v>1.8755322168606301</v>
      </c>
      <c r="AK52" s="3"/>
    </row>
    <row r="53" spans="1:37" s="12" customFormat="1">
      <c r="A53" s="102" t="s">
        <v>62</v>
      </c>
      <c r="B53" s="102"/>
      <c r="C53" s="102">
        <f>'TuitionData-4Yr'!AE49</f>
        <v>7704</v>
      </c>
      <c r="D53" s="149">
        <f>(('TuitionData-4Yr'!AE49-'TuitionData-4Yr'!AD49)/'TuitionData-4Yr'!AD49)*100</f>
        <v>-1.1039794608472402</v>
      </c>
      <c r="E53" s="71">
        <f>(('Constant $'!AA48-'Constant $'!Z48)/'Constant $'!Z48)*100</f>
        <v>-2.8768621361399442</v>
      </c>
      <c r="F53" s="149">
        <f>('TuitionData-4Yr'!AD49/'Median H Income Data'!AL46)*100</f>
        <v>11.527931927487977</v>
      </c>
      <c r="G53" s="71">
        <f>('TuitionData-4Yr'!AE49/'Median H Income Data'!AM46)*100</f>
        <v>10.543170341175022</v>
      </c>
      <c r="H53" s="118">
        <f>'TuitionData-4Yr'!BH49</f>
        <v>14901</v>
      </c>
      <c r="I53" s="149">
        <f>('TuitionData-4Yr'!BH49-'TuitionData-4Yr'!BG49)/'TuitionData-4Yr'!BG49*100</f>
        <v>3.8903994980129681</v>
      </c>
      <c r="J53" s="296">
        <f>(('Constant $'!BA48-'Constant $'!AZ48)/'Constant $'!AZ48)*100</f>
        <v>2.0279839185474011</v>
      </c>
      <c r="K53" s="102"/>
      <c r="L53" s="102"/>
      <c r="M53" s="118">
        <f>+'TuitionData-2Yr'!AC49</f>
        <v>3300</v>
      </c>
      <c r="N53" s="149">
        <f>(('TuitionData-2Yr'!AC49-'TuitionData-2Yr'!AB49)/'TuitionData-2Yr'!AB49)*100</f>
        <v>4.1337961502051126</v>
      </c>
      <c r="O53" s="71">
        <f>(('Constant $'!CA48-'Constant $'!BZ48)/'Constant $'!BZ48)*100</f>
        <v>2.2670172636464727</v>
      </c>
      <c r="P53" s="149">
        <f>('TuitionData-2Yr'!AB49/'Median H Income Data'!AL46)*100</f>
        <v>4.6896041435442095</v>
      </c>
      <c r="Q53" s="71">
        <f>('TuitionData-2Yr'!AC49/'Median H Income Data'!AM46)*100</f>
        <v>4.516155519973724</v>
      </c>
      <c r="R53" s="118">
        <f>+'TuitionData-2Yr'!BE49</f>
        <v>4500</v>
      </c>
      <c r="S53" s="149">
        <f>(('TuitionData-2Yr'!BE49-'TuitionData-2Yr'!BD49)/'TuitionData-2Yr'!BD49)*100</f>
        <v>7.1428571428571423</v>
      </c>
      <c r="T53" s="71">
        <f>(('Constant $'!DA48-'Constant $'!CZ48)/'Constant $'!CZ48)*100</f>
        <v>5.2221356196414579</v>
      </c>
      <c r="U53" s="17" t="s">
        <v>62</v>
      </c>
      <c r="V53" s="75">
        <f t="shared" si="0"/>
        <v>1.9341900311526479</v>
      </c>
      <c r="W53" s="75">
        <f t="shared" si="1"/>
        <v>1.3636363636363635</v>
      </c>
      <c r="AK53" s="3"/>
    </row>
    <row r="54" spans="1:37" s="12" customFormat="1">
      <c r="A54" s="135" t="s">
        <v>63</v>
      </c>
      <c r="B54" s="135"/>
      <c r="C54" s="135">
        <f>'TuitionData-4Yr'!AE50</f>
        <v>7745.5</v>
      </c>
      <c r="D54" s="150">
        <f>(('TuitionData-4Yr'!AE50-'TuitionData-4Yr'!AD50)/'TuitionData-4Yr'!AD50)*100</f>
        <v>5.4526889040163375</v>
      </c>
      <c r="E54" s="154">
        <f>(('Constant $'!AA49-'Constant $'!Z49)/'Constant $'!Z49)*100</f>
        <v>3.5622665775998228</v>
      </c>
      <c r="F54" s="150">
        <f>('TuitionData-4Yr'!AD50/'Median H Income Data'!AL47)*100</f>
        <v>11.044282384783099</v>
      </c>
      <c r="G54" s="154">
        <f>('TuitionData-4Yr'!AE50/'Median H Income Data'!AM47)*100</f>
        <v>11.060101954848566</v>
      </c>
      <c r="H54" s="144">
        <f>'TuitionData-4Yr'!BH50</f>
        <v>11582</v>
      </c>
      <c r="I54" s="150">
        <f>('TuitionData-4Yr'!BH50-'TuitionData-4Yr'!BG50)/'TuitionData-4Yr'!BG50*100</f>
        <v>1.511897979753714</v>
      </c>
      <c r="J54" s="301">
        <f>(('Constant $'!BA49-'Constant $'!AZ49)/'Constant $'!AZ49)*100</f>
        <v>-0.30787883516004472</v>
      </c>
      <c r="K54" s="102"/>
      <c r="L54" s="102"/>
      <c r="M54" s="144">
        <f>+'TuitionData-2Yr'!AC50</f>
        <v>4407.5</v>
      </c>
      <c r="N54" s="150">
        <f>(('TuitionData-2Yr'!AC50-'TuitionData-2Yr'!AB50)/'TuitionData-2Yr'!AB50)*100</f>
        <v>3.8892162639952854</v>
      </c>
      <c r="O54" s="154">
        <f>(('Constant $'!CA49-'Constant $'!BZ49)/'Constant $'!BZ49)*100</f>
        <v>2.026821896051469</v>
      </c>
      <c r="P54" s="150">
        <f>('TuitionData-2Yr'!AB50/'Median H Income Data'!AL47)*100</f>
        <v>6.379219607548305</v>
      </c>
      <c r="Q54" s="154">
        <f>('TuitionData-2Yr'!AC50/'Median H Income Data'!AM47)*100</f>
        <v>6.2936413873855859</v>
      </c>
      <c r="R54" s="144">
        <f>+'TuitionData-2Yr'!BE50</f>
        <v>5016.5</v>
      </c>
      <c r="S54" s="150">
        <f>(('TuitionData-2Yr'!BE50-'TuitionData-2Yr'!BD50)/'TuitionData-2Yr'!BD50)*100</f>
        <v>2.5974025974025974</v>
      </c>
      <c r="T54" s="154">
        <f>(('Constant $'!DA49-'Constant $'!CZ49)/'Constant $'!CZ49)*100</f>
        <v>0.75816622971726433</v>
      </c>
      <c r="U54" s="140" t="s">
        <v>63</v>
      </c>
      <c r="V54" s="75">
        <f t="shared" si="0"/>
        <v>1.4953198631463431</v>
      </c>
      <c r="W54" s="75">
        <f t="shared" si="1"/>
        <v>1.1381735677821894</v>
      </c>
      <c r="AK54" s="3"/>
    </row>
    <row r="55" spans="1:37" s="12" customFormat="1">
      <c r="A55" s="135" t="s">
        <v>64</v>
      </c>
      <c r="B55" s="135"/>
      <c r="C55" s="135">
        <f>'TuitionData-4Yr'!AE51</f>
        <v>10394.5</v>
      </c>
      <c r="D55" s="150">
        <f>(('TuitionData-4Yr'!AE51-'TuitionData-4Yr'!AD51)/'TuitionData-4Yr'!AD51)*100</f>
        <v>3.2685907307138247</v>
      </c>
      <c r="E55" s="154">
        <f>(('Constant $'!AA50-'Constant $'!Z50)/'Constant $'!Z50)*100</f>
        <v>1.4173221517532291</v>
      </c>
      <c r="F55" s="150">
        <f>('TuitionData-4Yr'!AD51/'Median H Income Data'!AL48)*100</f>
        <v>16.331348465919231</v>
      </c>
      <c r="G55" s="154">
        <f>('TuitionData-4Yr'!AE51/'Median H Income Data'!AM48)*100</f>
        <v>16.074880534463297</v>
      </c>
      <c r="H55" s="144">
        <f>'TuitionData-4Yr'!BH51</f>
        <v>18025.5</v>
      </c>
      <c r="I55" s="150">
        <f>('TuitionData-4Yr'!BH51-'TuitionData-4Yr'!BG51)/'TuitionData-4Yr'!BG51*100</f>
        <v>-2.0512959843503777</v>
      </c>
      <c r="J55" s="301">
        <f>(('Constant $'!BA50-'Constant $'!AZ50)/'Constant $'!AZ50)*100</f>
        <v>-3.8071963681071761</v>
      </c>
      <c r="K55" s="102"/>
      <c r="L55" s="102"/>
      <c r="M55" s="144">
        <f>+'TuitionData-2Yr'!AC51</f>
        <v>5228</v>
      </c>
      <c r="N55" s="150">
        <f>(('TuitionData-2Yr'!AC51-'TuitionData-2Yr'!AB51)/'TuitionData-2Yr'!AB51)*100</f>
        <v>1.5145631067961165</v>
      </c>
      <c r="O55" s="154">
        <f>(('Constant $'!CA50-'Constant $'!BZ50)/'Constant $'!BZ50)*100</f>
        <v>-0.30526148514178686</v>
      </c>
      <c r="P55" s="150">
        <f>('TuitionData-2Yr'!AB51/'Median H Income Data'!AL48)*100</f>
        <v>8.3559132283030184</v>
      </c>
      <c r="Q55" s="154">
        <f>('TuitionData-2Yr'!AC51/'Median H Income Data'!AM48)*100</f>
        <v>8.0849945099979887</v>
      </c>
      <c r="R55" s="144">
        <f>+'TuitionData-2Yr'!BE51</f>
        <v>9452</v>
      </c>
      <c r="S55" s="150">
        <f>(('TuitionData-2Yr'!BE51-'TuitionData-2Yr'!BD51)/'TuitionData-2Yr'!BD51)*100</f>
        <v>5.7743957027752906</v>
      </c>
      <c r="T55" s="154">
        <f>(('Constant $'!DA50-'Constant $'!CZ50)/'Constant $'!CZ50)*100</f>
        <v>3.8782062240817137</v>
      </c>
      <c r="U55" s="140" t="s">
        <v>64</v>
      </c>
      <c r="V55" s="75">
        <f t="shared" si="0"/>
        <v>1.7341382461878878</v>
      </c>
      <c r="W55" s="75">
        <f t="shared" si="1"/>
        <v>1.8079571537872992</v>
      </c>
      <c r="AK55" s="3"/>
    </row>
    <row r="56" spans="1:37" s="12" customFormat="1">
      <c r="A56" s="135" t="s">
        <v>65</v>
      </c>
      <c r="B56" s="135"/>
      <c r="C56" s="135">
        <f>'TuitionData-4Yr'!AE52</f>
        <v>9223</v>
      </c>
      <c r="D56" s="150">
        <f>(('TuitionData-4Yr'!AE52-'TuitionData-4Yr'!AD52)/'TuitionData-4Yr'!AD52)*100</f>
        <v>3.4838709677419351</v>
      </c>
      <c r="E56" s="154">
        <f>(('Constant $'!AA51-'Constant $'!Z51)/'Constant $'!Z51)*100</f>
        <v>1.6287431171900437</v>
      </c>
      <c r="F56" s="150">
        <f>('TuitionData-4Yr'!AD52/'Median H Income Data'!AL49)*100</f>
        <v>14.988312059600087</v>
      </c>
      <c r="G56" s="154">
        <f>('TuitionData-4Yr'!AE52/'Median H Income Data'!AM49)*100</f>
        <v>14.353746790133062</v>
      </c>
      <c r="H56" s="144">
        <f>'TuitionData-4Yr'!BH52</f>
        <v>12597.5</v>
      </c>
      <c r="I56" s="150">
        <f>('TuitionData-4Yr'!BH52-'TuitionData-4Yr'!BG52)/'TuitionData-4Yr'!BG52*100</f>
        <v>3.3556221028018216</v>
      </c>
      <c r="J56" s="301">
        <f>(('Constant $'!BA51-'Constant $'!AZ51)/'Constant $'!AZ51)*100</f>
        <v>1.5027933355652956</v>
      </c>
      <c r="K56" s="102"/>
      <c r="L56" s="102"/>
      <c r="M56" s="144">
        <f>+'TuitionData-2Yr'!AC52</f>
        <v>5514</v>
      </c>
      <c r="N56" s="150">
        <f>(('TuitionData-2Yr'!AC52-'TuitionData-2Yr'!AB52)/'TuitionData-2Yr'!AB52)*100</f>
        <v>-4.7010024196335989</v>
      </c>
      <c r="O56" s="154">
        <f>(('Constant $'!CA51-'Constant $'!BZ51)/'Constant $'!BZ51)*100</f>
        <v>-6.4094022203728409</v>
      </c>
      <c r="P56" s="150">
        <f>('TuitionData-2Yr'!AB52/'Median H Income Data'!AL49)*100</f>
        <v>9.7304205976825937</v>
      </c>
      <c r="Q56" s="154">
        <f>('TuitionData-2Yr'!AC52/'Median H Income Data'!AM49)*100</f>
        <v>8.5814333514901566</v>
      </c>
      <c r="R56" s="144">
        <f>+'TuitionData-2Yr'!BE52</f>
        <v>5514</v>
      </c>
      <c r="S56" s="150">
        <f>(('TuitionData-2Yr'!BE52-'TuitionData-2Yr'!BD52)/'TuitionData-2Yr'!BD52)*100</f>
        <v>-4.7010024196335989</v>
      </c>
      <c r="T56" s="154">
        <f>(('Constant $'!DA51-'Constant $'!CZ51)/'Constant $'!CZ51)*100</f>
        <v>-6.4094022203728409</v>
      </c>
      <c r="U56" s="140" t="s">
        <v>65</v>
      </c>
      <c r="V56" s="75">
        <f t="shared" si="0"/>
        <v>1.3658787813076005</v>
      </c>
      <c r="W56" s="75">
        <f t="shared" si="1"/>
        <v>1</v>
      </c>
      <c r="AK56" s="3"/>
    </row>
    <row r="57" spans="1:37" s="12" customFormat="1">
      <c r="A57" s="135" t="s">
        <v>66</v>
      </c>
      <c r="B57" s="135"/>
      <c r="C57" s="136">
        <f>'TuitionData-4Yr'!AE53</f>
        <v>8037</v>
      </c>
      <c r="D57" s="151">
        <f>(('TuitionData-4Yr'!AE53-'TuitionData-4Yr'!AD53)/'TuitionData-4Yr'!AD53)*100</f>
        <v>-0.47675066559346169</v>
      </c>
      <c r="E57" s="154">
        <f>(('Constant $'!AA52-'Constant $'!Z52)/'Constant $'!Z52)*100</f>
        <v>-2.2608775047917238</v>
      </c>
      <c r="F57" s="150">
        <f>('TuitionData-4Yr'!AD53/'Median H Income Data'!AL50)*100</f>
        <v>12.894186399271904</v>
      </c>
      <c r="G57" s="155">
        <f>('TuitionData-4Yr'!AE53/'Median H Income Data'!AM50)*100</f>
        <v>11.932299012693935</v>
      </c>
      <c r="H57" s="145">
        <f>'TuitionData-4Yr'!BH53</f>
        <v>16091</v>
      </c>
      <c r="I57" s="151">
        <f>('TuitionData-4Yr'!BH53-'TuitionData-4Yr'!BG53)/'TuitionData-4Yr'!BG53*100</f>
        <v>2.402392846915073</v>
      </c>
      <c r="J57" s="303">
        <f>(('Constant $'!BA52-'Constant $'!AZ52)/'Constant $'!AZ52)*100</f>
        <v>0.56665236719639323</v>
      </c>
      <c r="K57" s="102"/>
      <c r="L57" s="102"/>
      <c r="M57" s="144">
        <f>+'TuitionData-2Yr'!AC53</f>
        <v>4440</v>
      </c>
      <c r="N57" s="150">
        <f>(('TuitionData-2Yr'!AC53-'TuitionData-2Yr'!AB53)/'TuitionData-2Yr'!AB53)*100</f>
        <v>0.74880871341048327</v>
      </c>
      <c r="O57" s="154">
        <f>(('Constant $'!CA52-'Constant $'!BZ52)/'Constant $'!BZ52)*100</f>
        <v>-1.0572884030419436</v>
      </c>
      <c r="P57" s="150">
        <f>('TuitionData-2Yr'!AB53/'Median H Income Data'!AL50)*100</f>
        <v>7.0366763001165591</v>
      </c>
      <c r="Q57" s="154">
        <f>('TuitionData-2Yr'!AC53/'Median H Income Data'!AM50)*100</f>
        <v>6.5919382376957909</v>
      </c>
      <c r="R57" s="144">
        <f>+'TuitionData-2Yr'!BE53</f>
        <v>10585</v>
      </c>
      <c r="S57" s="150">
        <f>(('TuitionData-2Yr'!BE53-'TuitionData-2Yr'!BD53)/'TuitionData-2Yr'!BD53)*100</f>
        <v>63.677130044843047</v>
      </c>
      <c r="T57" s="154">
        <f>(('Constant $'!DA52-'Constant $'!CZ52)/'Constant $'!CZ52)*100</f>
        <v>60.742933637180208</v>
      </c>
      <c r="U57" s="140" t="s">
        <v>66</v>
      </c>
      <c r="V57" s="75">
        <f t="shared" si="0"/>
        <v>2.0021152171208163</v>
      </c>
      <c r="W57" s="75">
        <f t="shared" si="1"/>
        <v>2.3840090090090089</v>
      </c>
      <c r="AK57" s="3"/>
    </row>
    <row r="58" spans="1:37" s="12" customFormat="1">
      <c r="A58" s="345" t="s">
        <v>67</v>
      </c>
      <c r="B58" s="345"/>
      <c r="C58" s="102">
        <f>'TuitionData-4Yr'!AE54</f>
        <v>11013</v>
      </c>
      <c r="D58" s="149">
        <f>(('TuitionData-4Yr'!AE54-'TuitionData-4Yr'!AD54)/'TuitionData-4Yr'!AD54)*100</f>
        <v>1.213123793768955</v>
      </c>
      <c r="E58" s="349">
        <f>(('Constant $'!AA53-'Constant $'!Z53)/'Constant $'!Z53)*100</f>
        <v>-0.60129697572185359</v>
      </c>
      <c r="F58" s="351">
        <f>('TuitionData-4Yr'!AD54/'Median H Income Data'!AL51)*100</f>
        <v>15.529643479005509</v>
      </c>
      <c r="G58" s="71">
        <f>('TuitionData-4Yr'!AE54/'Median H Income Data'!AM51)*100</f>
        <v>14.821344458650158</v>
      </c>
      <c r="H58" s="118">
        <f>'TuitionData-4Yr'!BH54</f>
        <v>21184.5</v>
      </c>
      <c r="I58" s="149">
        <f>('TuitionData-4Yr'!BH54-'TuitionData-4Yr'!BG54)/'TuitionData-4Yr'!BG54*100</f>
        <v>0.57684090585386705</v>
      </c>
      <c r="J58" s="296">
        <f>(('Constant $'!BA53-'Constant $'!AZ53)/'Constant $'!AZ53)*100</f>
        <v>-1.2261733894186677</v>
      </c>
      <c r="K58" s="102"/>
      <c r="L58" s="102"/>
      <c r="M58" s="350">
        <f>+'TuitionData-2Yr'!AC54</f>
        <v>5288.5</v>
      </c>
      <c r="N58" s="351">
        <f>(('TuitionData-2Yr'!AC54-'TuitionData-2Yr'!AB54)/'TuitionData-2Yr'!AB54)*100</f>
        <v>2.0355006752845841</v>
      </c>
      <c r="O58" s="349">
        <f>(('Constant $'!CA53-'Constant $'!BZ53)/'Constant $'!BZ53)*100</f>
        <v>0.20633737401289848</v>
      </c>
      <c r="P58" s="351">
        <f>('TuitionData-2Yr'!AB54/'Median H Income Data'!AL51)*100</f>
        <v>7.3973111066708537</v>
      </c>
      <c r="Q58" s="349">
        <f>('TuitionData-2Yr'!AC54/'Median H Income Data'!AM51)*100</f>
        <v>7.1172868582194999</v>
      </c>
      <c r="R58" s="350">
        <f>+'TuitionData-2Yr'!BE54</f>
        <v>10585</v>
      </c>
      <c r="S58" s="351">
        <f>(('TuitionData-2Yr'!BE54-'TuitionData-2Yr'!BD54)/'TuitionData-2Yr'!BD54)*100</f>
        <v>0.64657221641152418</v>
      </c>
      <c r="T58" s="349">
        <f>(('Constant $'!DA53-'Constant $'!CZ53)/'Constant $'!CZ53)*100</f>
        <v>-1.1576921335319603</v>
      </c>
      <c r="U58" s="352" t="s">
        <v>67</v>
      </c>
      <c r="V58" s="75">
        <f t="shared" si="0"/>
        <v>1.9235903023699263</v>
      </c>
      <c r="W58" s="75">
        <f t="shared" si="1"/>
        <v>2.0015127162711543</v>
      </c>
      <c r="AK58" s="3"/>
    </row>
    <row r="59" spans="1:37" s="12" customFormat="1">
      <c r="A59" s="102" t="s">
        <v>22</v>
      </c>
      <c r="B59" s="102"/>
      <c r="C59" s="71">
        <f>(C58/$C$10)*100</f>
        <v>123.00217791924946</v>
      </c>
      <c r="D59" s="149"/>
      <c r="E59" s="71"/>
      <c r="F59" s="149"/>
      <c r="G59" s="71"/>
      <c r="H59" s="241">
        <f>(H58/$H$10)*100</f>
        <v>107.32850339446753</v>
      </c>
      <c r="I59" s="149"/>
      <c r="J59" s="296"/>
      <c r="K59" s="102"/>
      <c r="L59" s="102"/>
      <c r="M59" s="241">
        <f>(M58/$M$10)*100</f>
        <v>132.21250000000001</v>
      </c>
      <c r="N59" s="149"/>
      <c r="O59" s="71"/>
      <c r="P59" s="149"/>
      <c r="Q59" s="71"/>
      <c r="R59" s="241">
        <f>(R58/$R$10)*100</f>
        <v>127.49939773548542</v>
      </c>
      <c r="S59" s="149"/>
      <c r="T59" s="71"/>
      <c r="U59" s="17" t="s">
        <v>22</v>
      </c>
      <c r="V59" s="75"/>
      <c r="W59" s="75"/>
      <c r="AK59" s="3"/>
    </row>
    <row r="60" spans="1:37" s="12" customFormat="1">
      <c r="A60" s="135" t="s">
        <v>68</v>
      </c>
      <c r="B60" s="135"/>
      <c r="C60" s="135">
        <f>'TuitionData-4Yr'!AE56</f>
        <v>13237</v>
      </c>
      <c r="D60" s="150">
        <f>(('TuitionData-4Yr'!AE56-'TuitionData-4Yr'!AD56)/'TuitionData-4Yr'!AD56)*100</f>
        <v>5.879059350503919</v>
      </c>
      <c r="E60" s="154">
        <f>(('Constant $'!AA55-'Constant $'!Z55)/'Constant $'!Z55)*100</f>
        <v>3.9809935944153647</v>
      </c>
      <c r="F60" s="150">
        <f>('TuitionData-4Yr'!AD56/'Median H Income Data'!AL53)*100</f>
        <v>17.170246662638029</v>
      </c>
      <c r="G60" s="154">
        <f>('TuitionData-4Yr'!AE56/'Median H Income Data'!AM53)*100</f>
        <v>15.164220824598182</v>
      </c>
      <c r="H60" s="144">
        <f>'TuitionData-4Yr'!BH56</f>
        <v>31051</v>
      </c>
      <c r="I60" s="150">
        <f>('TuitionData-4Yr'!BH56-'TuitionData-4Yr'!BG56)/'TuitionData-4Yr'!BG56*100</f>
        <v>3.7107548430193718</v>
      </c>
      <c r="J60" s="301">
        <f>(('Constant $'!BA55-'Constant $'!AZ55)/'Constant $'!AZ55)*100</f>
        <v>1.8515597055373301</v>
      </c>
      <c r="K60" s="102"/>
      <c r="L60" s="102"/>
      <c r="M60" s="144">
        <f>+'TuitionData-2Yr'!AC56</f>
        <v>4511</v>
      </c>
      <c r="N60" s="150">
        <f>(('TuitionData-2Yr'!AC56-'TuitionData-2Yr'!AB56)/'TuitionData-2Yr'!AB56)*100</f>
        <v>1.9665461121157322</v>
      </c>
      <c r="O60" s="154">
        <f>(('Constant $'!CA55-'Constant $'!BZ55)/'Constant $'!BZ55)*100</f>
        <v>0.1386189409710048</v>
      </c>
      <c r="P60" s="150">
        <f>('TuitionData-2Yr'!AB56/'Median H Income Data'!AL53)*100</f>
        <v>6.0759215513926277</v>
      </c>
      <c r="Q60" s="154">
        <f>('TuitionData-2Yr'!AC56/'Median H Income Data'!AM53)*100</f>
        <v>5.1677721643697518</v>
      </c>
      <c r="R60" s="144">
        <f>+'TuitionData-2Yr'!BE56</f>
        <v>13463</v>
      </c>
      <c r="S60" s="150">
        <f>(('TuitionData-2Yr'!BE56-'TuitionData-2Yr'!BD56)/'TuitionData-2Yr'!BD56)*100</f>
        <v>2.0542753183747724</v>
      </c>
      <c r="T60" s="154">
        <f>(('Constant $'!DA55-'Constant $'!CZ55)/'Constant $'!CZ55)*100</f>
        <v>0.22477544906639632</v>
      </c>
      <c r="U60" s="140" t="s">
        <v>68</v>
      </c>
      <c r="V60" s="75">
        <f t="shared" si="0"/>
        <v>2.3457732114527463</v>
      </c>
      <c r="W60" s="75">
        <f t="shared" si="1"/>
        <v>2.984482376413212</v>
      </c>
      <c r="AK60" s="3"/>
    </row>
    <row r="61" spans="1:37" s="12" customFormat="1">
      <c r="A61" s="135" t="s">
        <v>69</v>
      </c>
      <c r="B61" s="135"/>
      <c r="C61" s="135">
        <f>'TuitionData-4Yr'!AE57</f>
        <v>8778</v>
      </c>
      <c r="D61" s="150">
        <f>(('TuitionData-4Yr'!AE57-'TuitionData-4Yr'!AD57)/'TuitionData-4Yr'!AD57)*100</f>
        <v>-2.6613439787092479</v>
      </c>
      <c r="E61" s="154">
        <f>(('Constant $'!AA56-'Constant $'!Z56)/'Constant $'!Z56)*100</f>
        <v>-4.4063081942117526</v>
      </c>
      <c r="F61" s="150">
        <f>('TuitionData-4Yr'!AD57/'Median H Income Data'!AL54)*100</f>
        <v>15.372551693571756</v>
      </c>
      <c r="G61" s="154">
        <f>('TuitionData-4Yr'!AE57/'Median H Income Data'!AM54)*100</f>
        <v>13.190875484627176</v>
      </c>
      <c r="H61" s="144">
        <f>'TuitionData-4Yr'!BH57</f>
        <v>18926</v>
      </c>
      <c r="I61" s="150">
        <f>('TuitionData-4Yr'!BH57-'TuitionData-4Yr'!BG57)/'TuitionData-4Yr'!BG57*100</f>
        <v>14.640499121691199</v>
      </c>
      <c r="J61" s="301">
        <f>(('Constant $'!BA56-'Constant $'!AZ56)/'Constant $'!AZ56)*100</f>
        <v>12.585369363469129</v>
      </c>
      <c r="K61" s="102"/>
      <c r="L61" s="102"/>
      <c r="M61" s="144">
        <f>+'TuitionData-2Yr'!AC57</f>
        <v>3784</v>
      </c>
      <c r="N61" s="150">
        <f>(('TuitionData-2Yr'!AC57-'TuitionData-2Yr'!AB57)/'TuitionData-2Yr'!AB57)*100</f>
        <v>1.1494252873563218</v>
      </c>
      <c r="O61" s="154">
        <f>(('Constant $'!CA56-'Constant $'!BZ56)/'Constant $'!BZ56)*100</f>
        <v>-0.66385357594003236</v>
      </c>
      <c r="P61" s="150">
        <f>('TuitionData-2Yr'!AB57/'Median H Income Data'!AL54)*100</f>
        <v>6.377103114399195</v>
      </c>
      <c r="Q61" s="154">
        <f>('TuitionData-2Yr'!AC57/'Median H Income Data'!AM54)*100</f>
        <v>5.6862921888618398</v>
      </c>
      <c r="R61" s="144">
        <f>+'TuitionData-2Yr'!BE57</f>
        <v>6604</v>
      </c>
      <c r="S61" s="150">
        <f>(('TuitionData-2Yr'!BE57-'TuitionData-2Yr'!BD57)/'TuitionData-2Yr'!BD57)*100</f>
        <v>0.21244309559939303</v>
      </c>
      <c r="T61" s="154">
        <f>(('Constant $'!DA56-'Constant $'!CZ56)/'Constant $'!CZ56)*100</f>
        <v>-1.5840387369795692</v>
      </c>
      <c r="U61" s="140" t="s">
        <v>69</v>
      </c>
      <c r="V61" s="75">
        <f t="shared" si="0"/>
        <v>2.1560719981772611</v>
      </c>
      <c r="W61" s="75">
        <f t="shared" si="1"/>
        <v>1.7452431289640591</v>
      </c>
      <c r="AK61" s="3"/>
    </row>
    <row r="62" spans="1:37" s="12" customFormat="1">
      <c r="A62" s="135" t="s">
        <v>70</v>
      </c>
      <c r="B62" s="135"/>
      <c r="C62" s="135">
        <f>'TuitionData-4Yr'!AE58</f>
        <v>11015</v>
      </c>
      <c r="D62" s="150">
        <f>(('TuitionData-4Yr'!AE58-'TuitionData-4Yr'!AD58)/'TuitionData-4Yr'!AD58)*100</f>
        <v>2.7374900900060628</v>
      </c>
      <c r="E62" s="154">
        <f>(('Constant $'!AA57-'Constant $'!Z57)/'Constant $'!Z57)*100</f>
        <v>0.89574241107374164</v>
      </c>
      <c r="F62" s="150">
        <f>('TuitionData-4Yr'!AD58/'Median H Income Data'!AL55)*100</f>
        <v>12.41704788928137</v>
      </c>
      <c r="G62" s="154">
        <f>('TuitionData-4Yr'!AE58/'Median H Income Data'!AM55)*100</f>
        <v>12.55886075227747</v>
      </c>
      <c r="H62" s="144">
        <f>'TuitionData-4Yr'!BH58</f>
        <v>18970</v>
      </c>
      <c r="I62" s="150">
        <f>('TuitionData-4Yr'!BH58-'TuitionData-4Yr'!BG58)/'TuitionData-4Yr'!BG58*100</f>
        <v>2.143010984277407</v>
      </c>
      <c r="J62" s="301">
        <f>(('Constant $'!BA57-'Constant $'!AZ57)/'Constant $'!AZ57)*100</f>
        <v>0.31192037427085673</v>
      </c>
      <c r="K62" s="102"/>
      <c r="L62" s="102"/>
      <c r="M62" s="144">
        <f>+'TuitionData-2Yr'!AC58</f>
        <v>5304</v>
      </c>
      <c r="N62" s="150">
        <f>(('TuitionData-2Yr'!AC58-'TuitionData-2Yr'!AB58)/'TuitionData-2Yr'!AB58)*100</f>
        <v>2.7906976744186047</v>
      </c>
      <c r="O62" s="154">
        <f>(('Constant $'!CA57-'Constant $'!BZ57)/'Constant $'!BZ57)*100</f>
        <v>0.94799615726221398</v>
      </c>
      <c r="P62" s="150">
        <f>('TuitionData-2Yr'!AB58/'Median H Income Data'!AL55)*100</f>
        <v>5.9760264056980716</v>
      </c>
      <c r="Q62" s="154">
        <f>('TuitionData-2Yr'!AC58/'Median H Income Data'!AM55)*100</f>
        <v>6.0474078465800902</v>
      </c>
      <c r="R62" s="144">
        <f>+'TuitionData-2Yr'!BE58</f>
        <v>10532</v>
      </c>
      <c r="S62" s="150">
        <f>(('TuitionData-2Yr'!BE58-'TuitionData-2Yr'!BD58)/'TuitionData-2Yr'!BD58)*100</f>
        <v>1.4448083220959351</v>
      </c>
      <c r="T62" s="154">
        <f>(('Constant $'!DA57-'Constant $'!CZ57)/'Constant $'!CZ57)*100</f>
        <v>-0.37376579435630652</v>
      </c>
      <c r="U62" s="140" t="s">
        <v>70</v>
      </c>
      <c r="V62" s="75">
        <f t="shared" si="0"/>
        <v>1.7221970040853383</v>
      </c>
      <c r="W62" s="75">
        <f t="shared" si="1"/>
        <v>1.9856711915535445</v>
      </c>
      <c r="AK62" s="3"/>
    </row>
    <row r="63" spans="1:37" s="12" customFormat="1">
      <c r="A63" s="135" t="s">
        <v>71</v>
      </c>
      <c r="B63" s="135"/>
      <c r="C63" s="135">
        <f>'TuitionData-4Yr'!AE59</f>
        <v>14568</v>
      </c>
      <c r="D63" s="150">
        <f>(('TuitionData-4Yr'!AE59-'TuitionData-4Yr'!AD59)/'TuitionData-4Yr'!AD59)*100</f>
        <v>2.5049254151421332</v>
      </c>
      <c r="E63" s="154">
        <f>(('Constant $'!AA58-'Constant $'!Z58)/'Constant $'!Z58)*100</f>
        <v>0.66734686132428855</v>
      </c>
      <c r="F63" s="150">
        <f>('TuitionData-4Yr'!AD59/'Median H Income Data'!AL56)*100</f>
        <v>17.471049590637524</v>
      </c>
      <c r="G63" s="154">
        <f>('TuitionData-4Yr'!AE59/'Median H Income Data'!AM56)*100</f>
        <v>16.764096662830841</v>
      </c>
      <c r="H63" s="144">
        <f>'TuitionData-4Yr'!BH59</f>
        <v>23756</v>
      </c>
      <c r="I63" s="150">
        <f>('TuitionData-4Yr'!BH59-'TuitionData-4Yr'!BG59)/'TuitionData-4Yr'!BG59*100</f>
        <v>2.5025888850535036</v>
      </c>
      <c r="J63" s="301">
        <f>(('Constant $'!BA58-'Constant $'!AZ58)/'Constant $'!AZ58)*100</f>
        <v>0.66505221758955491</v>
      </c>
      <c r="K63" s="102"/>
      <c r="L63" s="102"/>
      <c r="M63" s="144">
        <f>+'TuitionData-2Yr'!AC59</f>
        <v>7090</v>
      </c>
      <c r="N63" s="150">
        <f>(('TuitionData-2Yr'!AC59-'TuitionData-2Yr'!AB59)/'TuitionData-2Yr'!AB59)*100</f>
        <v>-6.9065126050420176</v>
      </c>
      <c r="O63" s="154">
        <f>(('Constant $'!CA58-'Constant $'!BZ58)/'Constant $'!BZ58)*100</f>
        <v>-8.5753748108752639</v>
      </c>
      <c r="P63" s="150">
        <f>('TuitionData-2Yr'!AB59/'Median H Income Data'!AL56)*100</f>
        <v>9.3624763356526444</v>
      </c>
      <c r="Q63" s="154">
        <f>('TuitionData-2Yr'!AC59/'Median H Income Data'!AM56)*100</f>
        <v>8.1588032220943614</v>
      </c>
      <c r="R63" s="144">
        <f>+'TuitionData-2Yr'!BE59</f>
        <v>15340</v>
      </c>
      <c r="S63" s="150">
        <f>(('TuitionData-2Yr'!BE59-'TuitionData-2Yr'!BD59)/'TuitionData-2Yr'!BD59)*100</f>
        <v>-6.5545808966861605</v>
      </c>
      <c r="T63" s="154">
        <f>(('Constant $'!DA58-'Constant $'!CZ58)/'Constant $'!CZ58)*100</f>
        <v>-8.2297520887175146</v>
      </c>
      <c r="U63" s="140" t="s">
        <v>71</v>
      </c>
      <c r="V63" s="75">
        <f t="shared" si="0"/>
        <v>1.6306974190005492</v>
      </c>
      <c r="W63" s="75">
        <f t="shared" si="1"/>
        <v>2.1636107193229903</v>
      </c>
      <c r="AK63" s="3"/>
    </row>
    <row r="64" spans="1:37" s="12" customFormat="1">
      <c r="A64" s="102" t="s">
        <v>72</v>
      </c>
      <c r="B64" s="102"/>
      <c r="C64" s="102">
        <f>'TuitionData-4Yr'!AE60</f>
        <v>14048</v>
      </c>
      <c r="D64" s="149">
        <f>(('TuitionData-4Yr'!AE60-'TuitionData-4Yr'!AD60)/'TuitionData-4Yr'!AD60)*100</f>
        <v>2.2490719848606155</v>
      </c>
      <c r="E64" s="71">
        <f>(('Constant $'!AA59-'Constant $'!Z59)/'Constant $'!Z59)*100</f>
        <v>0.41608004748585181</v>
      </c>
      <c r="F64" s="149">
        <f>('TuitionData-4Yr'!AD60/'Median H Income Data'!AL57)*100</f>
        <v>18.522163503019843</v>
      </c>
      <c r="G64" s="71">
        <f>('TuitionData-4Yr'!AE60/'Median H Income Data'!AM57)*100</f>
        <v>16.013496568862141</v>
      </c>
      <c r="H64" s="118">
        <f>'TuitionData-4Yr'!BH60</f>
        <v>22832</v>
      </c>
      <c r="I64" s="149">
        <f>('TuitionData-4Yr'!BH60-'TuitionData-4Yr'!BG60)/'TuitionData-4Yr'!BG60*100</f>
        <v>2.206902726173956</v>
      </c>
      <c r="J64" s="296">
        <f>(('Constant $'!BA59-'Constant $'!AZ59)/'Constant $'!AZ59)*100</f>
        <v>0.37466674589178944</v>
      </c>
      <c r="K64" s="102"/>
      <c r="L64" s="102"/>
      <c r="M64" s="118">
        <f>+'TuitionData-2Yr'!AC60</f>
        <v>4852</v>
      </c>
      <c r="N64" s="149">
        <f>(('TuitionData-2Yr'!AC60-'TuitionData-2Yr'!AB60)/'TuitionData-2Yr'!AB60)*100</f>
        <v>0.70568700705687004</v>
      </c>
      <c r="O64" s="71">
        <f>(('Constant $'!CA59-'Constant $'!BZ59)/'Constant $'!BZ59)*100</f>
        <v>-1.0996370780267837</v>
      </c>
      <c r="P64" s="149">
        <f>('TuitionData-2Yr'!AB60/'Median H Income Data'!AL57)*100</f>
        <v>6.4953623813632442</v>
      </c>
      <c r="Q64" s="71">
        <f>('TuitionData-2Yr'!AC60/'Median H Income Data'!AM57)*100</f>
        <v>5.5308574424913939</v>
      </c>
      <c r="R64" s="118">
        <f>+'TuitionData-2Yr'!BE60</f>
        <v>8659</v>
      </c>
      <c r="S64" s="149">
        <f>(('TuitionData-2Yr'!BE60-'TuitionData-2Yr'!BD60)/'TuitionData-2Yr'!BD60)*100</f>
        <v>1.5599343185550083</v>
      </c>
      <c r="T64" s="71">
        <f>(('Constant $'!DA59-'Constant $'!CZ59)/'Constant $'!CZ59)*100</f>
        <v>-0.26070363103718991</v>
      </c>
      <c r="U64" s="17" t="s">
        <v>72</v>
      </c>
      <c r="V64" s="75">
        <f t="shared" si="0"/>
        <v>1.6252847380410023</v>
      </c>
      <c r="W64" s="75">
        <f t="shared" si="1"/>
        <v>1.7846248969497114</v>
      </c>
      <c r="AK64" s="3"/>
    </row>
    <row r="65" spans="1:37" s="12" customFormat="1">
      <c r="A65" s="102" t="s">
        <v>73</v>
      </c>
      <c r="B65" s="102"/>
      <c r="C65" s="102">
        <f>'TuitionData-4Yr'!AE61</f>
        <v>8508</v>
      </c>
      <c r="D65" s="149">
        <f>(('TuitionData-4Yr'!AE61-'TuitionData-4Yr'!AD61)/'TuitionData-4Yr'!AD61)*100</f>
        <v>2.7164070988772182</v>
      </c>
      <c r="E65" s="71">
        <f>(('Constant $'!AA60-'Constant $'!Z60)/'Constant $'!Z60)*100</f>
        <v>0.87503736912336971</v>
      </c>
      <c r="F65" s="149">
        <f>('TuitionData-4Yr'!AD61/'Median H Income Data'!AL58)*100</f>
        <v>12.312334631506971</v>
      </c>
      <c r="G65" s="71">
        <f>('TuitionData-4Yr'!AE61/'Median H Income Data'!AM58)*100</f>
        <v>11.840512142509221</v>
      </c>
      <c r="H65" s="118">
        <f>'TuitionData-4Yr'!BH61</f>
        <v>18412</v>
      </c>
      <c r="I65" s="149">
        <f>('TuitionData-4Yr'!BH61-'TuitionData-4Yr'!BG61)/'TuitionData-4Yr'!BG61*100</f>
        <v>2.3457476375764315</v>
      </c>
      <c r="J65" s="296">
        <f>(('Constant $'!BA60-'Constant $'!AZ60)/'Constant $'!AZ60)*100</f>
        <v>0.51102262147021982</v>
      </c>
      <c r="K65" s="102"/>
      <c r="L65" s="102"/>
      <c r="M65" s="118">
        <f>+'TuitionData-2Yr'!AC61</f>
        <v>5520</v>
      </c>
      <c r="N65" s="149">
        <f>(('TuitionData-2Yr'!AC61-'TuitionData-2Yr'!AB61)/'TuitionData-2Yr'!AB61)*100</f>
        <v>3.8961038961038961</v>
      </c>
      <c r="O65" s="71">
        <f>(('Constant $'!CA60-'Constant $'!BZ60)/'Constant $'!BZ60)*100</f>
        <v>2.0335860554098839</v>
      </c>
      <c r="P65" s="149">
        <f>('TuitionData-2Yr'!AB61/'Median H Income Data'!AL58)*100</f>
        <v>7.897553289532361</v>
      </c>
      <c r="Q65" s="71">
        <f>('TuitionData-2Yr'!AC61/'Median H Income Data'!AM58)*100</f>
        <v>7.682137638299352</v>
      </c>
      <c r="R65" s="118">
        <f>+'TuitionData-2Yr'!BE61</f>
        <v>10186</v>
      </c>
      <c r="S65" s="149">
        <f>(('TuitionData-2Yr'!BE61-'TuitionData-2Yr'!BD61)/'TuitionData-2Yr'!BD61)*100</f>
        <v>3.3062880324543609</v>
      </c>
      <c r="T65" s="71">
        <f>(('Constant $'!DA60-'Constant $'!CZ60)/'Constant $'!CZ60)*100</f>
        <v>1.4543436639847767</v>
      </c>
      <c r="U65" s="17" t="s">
        <v>73</v>
      </c>
      <c r="V65" s="75">
        <f t="shared" si="0"/>
        <v>2.1640808650681711</v>
      </c>
      <c r="W65" s="75">
        <f t="shared" si="1"/>
        <v>1.8452898550724637</v>
      </c>
      <c r="AK65" s="3"/>
    </row>
    <row r="66" spans="1:37" s="12" customFormat="1">
      <c r="A66" s="102" t="s">
        <v>74</v>
      </c>
      <c r="B66" s="102"/>
      <c r="C66" s="102">
        <f>'TuitionData-4Yr'!AE62</f>
        <v>13710</v>
      </c>
      <c r="D66" s="149">
        <f>(('TuitionData-4Yr'!AE62-'TuitionData-4Yr'!AD62)/'TuitionData-4Yr'!AD62)*100</f>
        <v>5.8385637133265215E-2</v>
      </c>
      <c r="E66" s="71">
        <f>(('Constant $'!AA61-'Constant $'!Z61)/'Constant $'!Z61)*100</f>
        <v>-1.7353344483336739</v>
      </c>
      <c r="F66" s="149">
        <f>('TuitionData-4Yr'!AD62/'Median H Income Data'!AL59)*100</f>
        <v>21.235509267869322</v>
      </c>
      <c r="G66" s="71">
        <f>('TuitionData-4Yr'!AE62/'Median H Income Data'!AM59)*100</f>
        <v>19.424215805729506</v>
      </c>
      <c r="H66" s="118">
        <f>'TuitionData-4Yr'!BH62</f>
        <v>22302</v>
      </c>
      <c r="I66" s="149">
        <f>('TuitionData-4Yr'!BH62-'TuitionData-4Yr'!BG62)/'TuitionData-4Yr'!BG62*100</f>
        <v>-0.42860969729440135</v>
      </c>
      <c r="J66" s="296">
        <f>(('Constant $'!BA61-'Constant $'!AZ61)/'Constant $'!AZ61)*100</f>
        <v>-2.2135995468362877</v>
      </c>
      <c r="K66" s="102"/>
      <c r="L66" s="102"/>
      <c r="M66" s="118">
        <f>+'TuitionData-2Yr'!AC62</f>
        <v>6180</v>
      </c>
      <c r="N66" s="149">
        <f>(('TuitionData-2Yr'!AC62-'TuitionData-2Yr'!AB62)/'TuitionData-2Yr'!AB62)*100</f>
        <v>6.1855670103092786</v>
      </c>
      <c r="O66" s="71">
        <f>(('Constant $'!CA61-'Constant $'!BZ61)/'Constant $'!BZ61)*100</f>
        <v>4.2820065728680179</v>
      </c>
      <c r="P66" s="149">
        <f>('TuitionData-2Yr'!AB62/'Median H Income Data'!AL59)*100</f>
        <v>9.0198995722521857</v>
      </c>
      <c r="Q66" s="71">
        <f>('TuitionData-2Yr'!AC62/'Median H Income Data'!AM59)*100</f>
        <v>8.7557734266526879</v>
      </c>
      <c r="R66" s="118">
        <f>+'TuitionData-2Yr'!BE62</f>
        <v>14370</v>
      </c>
      <c r="S66" s="149">
        <f>(('TuitionData-2Yr'!BE62-'TuitionData-2Yr'!BD62)/'TuitionData-2Yr'!BD62)*100</f>
        <v>1.9148936170212765</v>
      </c>
      <c r="T66" s="71">
        <f>(('Constant $'!DA61-'Constant $'!CZ61)/'Constant $'!CZ61)*100</f>
        <v>8.7892406427742015E-2</v>
      </c>
      <c r="U66" s="17" t="s">
        <v>74</v>
      </c>
      <c r="V66" s="75">
        <f t="shared" si="0"/>
        <v>1.6266958424507658</v>
      </c>
      <c r="W66" s="75">
        <f t="shared" si="1"/>
        <v>2.325242718446602</v>
      </c>
      <c r="AK66" s="3"/>
    </row>
    <row r="67" spans="1:37" s="12" customFormat="1">
      <c r="A67" s="102" t="s">
        <v>75</v>
      </c>
      <c r="B67" s="102"/>
      <c r="C67" s="102">
        <f>'TuitionData-4Yr'!AE63</f>
        <v>12072</v>
      </c>
      <c r="D67" s="149">
        <f>(('TuitionData-4Yr'!AE63-'TuitionData-4Yr'!AD63)/'TuitionData-4Yr'!AD63)*100</f>
        <v>4.6690076732995189</v>
      </c>
      <c r="E67" s="71">
        <f>(('Constant $'!AA62-'Constant $'!Z62)/'Constant $'!Z62)*100</f>
        <v>2.7926341920166631</v>
      </c>
      <c r="F67" s="149">
        <f>('TuitionData-4Yr'!AD63/'Median H Income Data'!AL60)*100</f>
        <v>18.522949924517391</v>
      </c>
      <c r="G67" s="71">
        <f>('TuitionData-4Yr'!AE63/'Median H Income Data'!AM60)*100</f>
        <v>17.208592892474805</v>
      </c>
      <c r="H67" s="118">
        <f>'TuitionData-4Yr'!BH63</f>
        <v>27364.5</v>
      </c>
      <c r="I67" s="149">
        <f>('TuitionData-4Yr'!BH63-'TuitionData-4Yr'!BG63)/'TuitionData-4Yr'!BG63*100</f>
        <v>4.1386002968375388</v>
      </c>
      <c r="J67" s="296">
        <f>(('Constant $'!BA62-'Constant $'!AZ62)/'Constant $'!AZ62)*100</f>
        <v>2.2717352876190757</v>
      </c>
      <c r="K67" s="102"/>
      <c r="L67" s="102"/>
      <c r="M67" s="118">
        <f>+'TuitionData-2Yr'!AC63</f>
        <v>4700</v>
      </c>
      <c r="N67" s="149">
        <f>(('TuitionData-2Yr'!AC63-'TuitionData-2Yr'!AB63)/'TuitionData-2Yr'!AB63)*100</f>
        <v>2.9798422436459244</v>
      </c>
      <c r="O67" s="71">
        <f>(('Constant $'!CA62-'Constant $'!BZ62)/'Constant $'!BZ62)*100</f>
        <v>1.1337499820684638</v>
      </c>
      <c r="P67" s="149">
        <f>('TuitionData-2Yr'!AB63/'Median H Income Data'!AL60)*100</f>
        <v>7.3298429319371721</v>
      </c>
      <c r="Q67" s="71">
        <f>('TuitionData-2Yr'!AC63/'Median H Income Data'!AM60)*100</f>
        <v>6.6998332169177912</v>
      </c>
      <c r="R67" s="118">
        <f>+'TuitionData-2Yr'!BE63</f>
        <v>12544</v>
      </c>
      <c r="S67" s="149">
        <f>(('TuitionData-2Yr'!BE63-'TuitionData-2Yr'!BD63)/'TuitionData-2Yr'!BD63)*100</f>
        <v>3.1918394208621255</v>
      </c>
      <c r="T67" s="71">
        <f>(('Constant $'!DA62-'Constant $'!CZ62)/'Constant $'!CZ62)*100</f>
        <v>1.3419467422340314</v>
      </c>
      <c r="U67" s="17" t="s">
        <v>75</v>
      </c>
      <c r="V67" s="75">
        <f t="shared" si="0"/>
        <v>2.2667743538767398</v>
      </c>
      <c r="W67" s="75">
        <f t="shared" si="1"/>
        <v>2.6689361702127661</v>
      </c>
      <c r="AK67" s="3"/>
    </row>
    <row r="68" spans="1:37" s="12" customFormat="1">
      <c r="A68" s="104" t="s">
        <v>76</v>
      </c>
      <c r="B68" s="104"/>
      <c r="C68" s="104">
        <f>'TuitionData-4Yr'!AE64</f>
        <v>13881</v>
      </c>
      <c r="D68" s="148">
        <f>(('TuitionData-4Yr'!AE64-'TuitionData-4Yr'!AD64)/'TuitionData-4Yr'!AD64)*100</f>
        <v>1.2398803880096274</v>
      </c>
      <c r="E68" s="71">
        <f>(('Constant $'!AA63-'Constant $'!Z63)/'Constant $'!Z63)*100</f>
        <v>-0.57502003983467054</v>
      </c>
      <c r="F68" s="149">
        <f>('TuitionData-4Yr'!AD64/'Median H Income Data'!AL61)*100</f>
        <v>19.568692375759998</v>
      </c>
      <c r="G68" s="153">
        <f>('TuitionData-4Yr'!AE64/'Median H Income Data'!AM61)*100</f>
        <v>18.68111163447951</v>
      </c>
      <c r="H68" s="120">
        <f>'TuitionData-4Yr'!BH64</f>
        <v>28869</v>
      </c>
      <c r="I68" s="148">
        <f>('TuitionData-4Yr'!BH64-'TuitionData-4Yr'!BG64)/'TuitionData-4Yr'!BG64*100</f>
        <v>2.9161170724751346</v>
      </c>
      <c r="J68" s="298">
        <f>(('Constant $'!BA63-'Constant $'!AZ63)/'Constant $'!AZ63)*100</f>
        <v>1.0711671951041744</v>
      </c>
      <c r="K68" s="102"/>
      <c r="L68" s="102"/>
      <c r="M68" s="118">
        <f>+'TuitionData-2Yr'!AC64</f>
        <v>6654</v>
      </c>
      <c r="N68" s="149">
        <f>(('TuitionData-2Yr'!AC64-'TuitionData-2Yr'!AB64)/'TuitionData-2Yr'!AB64)*100</f>
        <v>-6.5449438202247192</v>
      </c>
      <c r="O68" s="71">
        <f>(('Constant $'!CA63-'Constant $'!BZ63)/'Constant $'!BZ63)*100</f>
        <v>-8.2202877735644329</v>
      </c>
      <c r="P68" s="149">
        <f>('TuitionData-2Yr'!AB64/'Median H Income Data'!AL61)*100</f>
        <v>10.161847401021893</v>
      </c>
      <c r="Q68" s="71">
        <f>('TuitionData-2Yr'!AC64/'Median H Income Data'!AM61)*100</f>
        <v>8.9549828409932033</v>
      </c>
      <c r="R68" s="118">
        <f>+'TuitionData-2Yr'!BE64</f>
        <v>13398</v>
      </c>
      <c r="S68" s="149">
        <f>(('TuitionData-2Yr'!BE64-'TuitionData-2Yr'!BD64)/'TuitionData-2Yr'!BD64)*100</f>
        <v>-4.9112845990063869</v>
      </c>
      <c r="T68" s="71">
        <f>(('Constant $'!DA63-'Constant $'!CZ63)/'Constant $'!CZ63)*100</f>
        <v>-6.6159147270055101</v>
      </c>
      <c r="U68" s="116" t="s">
        <v>76</v>
      </c>
      <c r="V68" s="75">
        <f t="shared" si="0"/>
        <v>2.0797492976010372</v>
      </c>
      <c r="W68" s="75">
        <f t="shared" si="1"/>
        <v>2.0135256988277725</v>
      </c>
      <c r="AK68" s="3"/>
    </row>
    <row r="69" spans="1:37" s="12" customFormat="1">
      <c r="A69" s="137" t="s">
        <v>77</v>
      </c>
      <c r="B69" s="137"/>
      <c r="C69" s="136">
        <f>'TuitionData-4Yr'!AE65</f>
        <v>6020</v>
      </c>
      <c r="D69" s="151">
        <f>(('TuitionData-4Yr'!AE65-'TuitionData-4Yr'!AD65)/'TuitionData-4Yr'!AD65)*100</f>
        <v>2.2418478260869565</v>
      </c>
      <c r="E69" s="160">
        <f>(('Constant $'!AA64-'Constant $'!Z64)/'Constant $'!Z64)*100</f>
        <v>0.40898539428646857</v>
      </c>
      <c r="F69" s="161">
        <f>('TuitionData-4Yr'!AD65/'Median H Income Data'!AL62)*100</f>
        <v>6.8664723032069972</v>
      </c>
      <c r="G69" s="155">
        <f>('TuitionData-4Yr'!AE65/'Median H Income Data'!AM62)*100</f>
        <v>6.4654015100256688</v>
      </c>
      <c r="H69" s="145">
        <f>'TuitionData-4Yr'!BH65</f>
        <v>12704</v>
      </c>
      <c r="I69" s="151">
        <f>('TuitionData-4Yr'!BH65-'TuitionData-4Yr'!BG65)/'TuitionData-4Yr'!BG65*100</f>
        <v>2.3195876288659796</v>
      </c>
      <c r="J69" s="303">
        <f>(('Constant $'!BA64-'Constant $'!AZ64)/'Constant $'!AZ64)*100</f>
        <v>0.48533157628302248</v>
      </c>
      <c r="K69" s="102"/>
      <c r="L69" s="102"/>
      <c r="M69" s="159" t="str">
        <f>IF('TuitionData-2Yr'!W65&gt;0,'TuitionData-2Yr'!W65,"NA")</f>
        <v>NA</v>
      </c>
      <c r="N69" s="161" t="str">
        <f>IF('TuitionData-2Yr'!V65="NA","NA",(('TuitionData-2Yr'!W65-'TuitionData-2Yr'!V65)/'TuitionData-2Yr'!V65)*100)</f>
        <v>NA</v>
      </c>
      <c r="O69" s="160" t="str">
        <f>IF('Constant $'!BT64="NA","NA",(('Constant $'!BU64-'Constant $'!BT64)/'Constant $'!BT64)*100)</f>
        <v>NA</v>
      </c>
      <c r="P69" s="161" t="str">
        <f>IF('TuitionData-2Yr'!V65&gt;0,('TuitionData-2Yr'!V65/'Median H Income Data'!AD62)*100,"NA")</f>
        <v>NA</v>
      </c>
      <c r="Q69" s="160" t="str">
        <f>IF('TuitionData-2Yr'!W65&gt;0,('TuitionData-2Yr'!W65/'Median H Income Data'!AE62)*100,"NA")</f>
        <v>NA</v>
      </c>
      <c r="R69" s="159" t="str">
        <f>IF('TuitionData-2Yr'!AY65&gt;0,'TuitionData-2Yr'!AY65,"NA")</f>
        <v>NA</v>
      </c>
      <c r="S69" s="161" t="str">
        <f>IF('TuitionData-2Yr'!AX65="NA","NA",(('TuitionData-2Yr'!AY65-'TuitionData-2Yr'!AX65)/'TuitionData-2Yr'!AX65)*100)</f>
        <v>NA</v>
      </c>
      <c r="T69" s="160" t="str">
        <f>IF('Constant $'!CT64="NA","NA",(('Constant $'!CU64-'Constant $'!CT64)/'Constant $'!CT64)*100)</f>
        <v>NA</v>
      </c>
      <c r="U69" s="142" t="s">
        <v>77</v>
      </c>
      <c r="V69" s="75">
        <f t="shared" si="0"/>
        <v>2.1102990033222593</v>
      </c>
      <c r="W69" s="75" t="e">
        <f t="shared" si="1"/>
        <v>#DIV/0!</v>
      </c>
      <c r="AK69" s="3"/>
    </row>
    <row r="70" spans="1:37" s="12" customFormat="1">
      <c r="A70" s="138"/>
      <c r="B70" s="138"/>
      <c r="D70" s="133"/>
      <c r="E70" s="133"/>
      <c r="F70" s="133"/>
      <c r="G70" s="133"/>
      <c r="S70" s="134"/>
      <c r="U70" s="143"/>
    </row>
    <row r="71" spans="1:37" s="12" customFormat="1" ht="21" customHeight="1">
      <c r="A71" s="12" t="s">
        <v>78</v>
      </c>
      <c r="B71" s="138"/>
      <c r="D71" s="133"/>
      <c r="E71" s="133"/>
      <c r="F71" s="133"/>
      <c r="G71" s="133"/>
      <c r="S71" s="134"/>
      <c r="U71" s="143"/>
    </row>
    <row r="72" spans="1:37" ht="73.5" customHeight="1">
      <c r="A72" s="464" t="s">
        <v>79</v>
      </c>
      <c r="B72" s="465"/>
      <c r="C72" s="465"/>
      <c r="D72" s="465"/>
      <c r="E72" s="465"/>
      <c r="F72" s="465"/>
      <c r="G72" s="465"/>
      <c r="H72" s="465"/>
      <c r="I72" s="465"/>
      <c r="J72" s="465"/>
      <c r="K72" s="139"/>
    </row>
    <row r="73" spans="1:37" ht="18.75" customHeight="1">
      <c r="A73" s="464" t="s">
        <v>80</v>
      </c>
      <c r="B73" s="465"/>
      <c r="C73" s="465"/>
      <c r="D73" s="465"/>
      <c r="E73" s="465"/>
      <c r="F73" s="465"/>
      <c r="G73" s="465"/>
      <c r="H73" s="465"/>
      <c r="I73" s="465"/>
      <c r="J73" s="465"/>
      <c r="K73" s="139"/>
    </row>
    <row r="74" spans="1:37" s="12" customFormat="1" ht="28.5" customHeight="1">
      <c r="A74" s="12" t="s">
        <v>81</v>
      </c>
      <c r="B74" s="464" t="s">
        <v>82</v>
      </c>
      <c r="C74" s="465"/>
      <c r="D74" s="465"/>
      <c r="E74" s="465"/>
      <c r="F74" s="465"/>
      <c r="G74" s="465"/>
      <c r="H74" s="465"/>
      <c r="I74" s="465"/>
      <c r="J74" s="465"/>
      <c r="K74" s="139"/>
      <c r="S74" s="414"/>
      <c r="U74" s="10"/>
    </row>
    <row r="75" spans="1:37" s="12" customFormat="1" ht="16.5" customHeight="1">
      <c r="A75" s="3"/>
      <c r="B75" s="13" t="s">
        <v>83</v>
      </c>
      <c r="K75" s="139"/>
      <c r="S75" s="139"/>
      <c r="U75" s="10"/>
      <c r="W75" s="70"/>
      <c r="X75" s="71"/>
    </row>
    <row r="76" spans="1:37" s="12" customFormat="1" ht="30" customHeight="1">
      <c r="A76" s="3"/>
      <c r="B76" s="464" t="s">
        <v>84</v>
      </c>
      <c r="C76" s="465"/>
      <c r="D76" s="465"/>
      <c r="E76" s="465"/>
      <c r="F76" s="465"/>
      <c r="G76" s="465"/>
      <c r="H76" s="465"/>
      <c r="I76" s="465"/>
      <c r="J76" s="465"/>
      <c r="K76" s="139"/>
      <c r="U76" s="10"/>
      <c r="W76" s="70"/>
      <c r="X76" s="71"/>
    </row>
    <row r="77" spans="1:37" ht="30" customHeight="1">
      <c r="W77" s="70"/>
      <c r="X77" s="71"/>
    </row>
    <row r="78" spans="1:37" ht="12.75" customHeight="1">
      <c r="U78" s="10" t="s">
        <v>85</v>
      </c>
      <c r="W78" s="70"/>
      <c r="X78" s="71"/>
    </row>
    <row r="79" spans="1:37" ht="12.75" customHeight="1">
      <c r="A79" s="200">
        <v>1</v>
      </c>
      <c r="W79" s="70"/>
      <c r="X79" s="71"/>
    </row>
    <row r="80" spans="1:37" ht="12.75" customHeight="1">
      <c r="W80" s="70"/>
      <c r="X80" s="71"/>
    </row>
    <row r="81" spans="23:24" ht="12.75" customHeight="1">
      <c r="W81" s="70"/>
      <c r="X81" s="71"/>
    </row>
    <row r="82" spans="23:24" ht="12.75" customHeight="1">
      <c r="W82" s="70"/>
      <c r="X82" s="71"/>
    </row>
    <row r="83" spans="23:24" ht="12.75" customHeight="1">
      <c r="W83" s="70"/>
      <c r="X83" s="71"/>
    </row>
    <row r="84" spans="23:24" ht="12.75" customHeight="1">
      <c r="W84" s="70"/>
      <c r="X84" s="71"/>
    </row>
    <row r="85" spans="23:24" ht="12.75" customHeight="1">
      <c r="W85" s="70"/>
      <c r="X85" s="71"/>
    </row>
    <row r="86" spans="23:24" ht="12.75" customHeight="1">
      <c r="W86" s="70"/>
      <c r="X86" s="71"/>
    </row>
    <row r="87" spans="23:24" ht="12.75" customHeight="1">
      <c r="W87" s="70"/>
      <c r="X87" s="71"/>
    </row>
    <row r="88" spans="23:24" ht="12.75" customHeight="1">
      <c r="W88" s="70"/>
      <c r="X88" s="71"/>
    </row>
    <row r="89" spans="23:24" ht="12.75" customHeight="1">
      <c r="W89" s="70"/>
      <c r="X89" s="71"/>
    </row>
  </sheetData>
  <mergeCells count="24">
    <mergeCell ref="B76:J76"/>
    <mergeCell ref="Y4:AI5"/>
    <mergeCell ref="Y41:AI42"/>
    <mergeCell ref="A72:J72"/>
    <mergeCell ref="A73:J73"/>
    <mergeCell ref="B74:J74"/>
    <mergeCell ref="D8:E8"/>
    <mergeCell ref="F8:G8"/>
    <mergeCell ref="I8:J8"/>
    <mergeCell ref="N8:O8"/>
    <mergeCell ref="P8:Q8"/>
    <mergeCell ref="S8:T8"/>
    <mergeCell ref="D7:E7"/>
    <mergeCell ref="F7:G7"/>
    <mergeCell ref="I7:J7"/>
    <mergeCell ref="N7:O7"/>
    <mergeCell ref="P7:Q7"/>
    <mergeCell ref="S7:T7"/>
    <mergeCell ref="S6:T6"/>
    <mergeCell ref="D6:E6"/>
    <mergeCell ref="F6:G6"/>
    <mergeCell ref="I6:J6"/>
    <mergeCell ref="N6:O6"/>
    <mergeCell ref="P6:Q6"/>
  </mergeCells>
  <conditionalFormatting sqref="W75:X89 B28 K28:L28">
    <cfRule type="cellIs" dxfId="0" priority="1" stopIfTrue="1" operator="lessThan">
      <formula>#REF!</formula>
    </cfRule>
  </conditionalFormatting>
  <pageMargins left="0.5" right="0.5" top="0.75" bottom="0.65" header="0.5" footer="0.45"/>
  <pageSetup scale="62" orientation="portrait" r:id="rId1"/>
  <headerFooter alignWithMargins="0"/>
  <colBreaks count="1" manualBreakCount="1">
    <brk id="11" max="7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0033"/>
  </sheetPr>
  <dimension ref="A1:X74"/>
  <sheetViews>
    <sheetView showGridLines="0" view="pageBreakPreview" zoomScale="90" zoomScaleNormal="100" zoomScaleSheetLayoutView="90" workbookViewId="0">
      <selection activeCell="Q15" sqref="Q15"/>
    </sheetView>
  </sheetViews>
  <sheetFormatPr defaultColWidth="9.85546875" defaultRowHeight="12" customHeight="1"/>
  <cols>
    <col min="1" max="1" width="9.140625" style="3" customWidth="1"/>
    <col min="2" max="2" width="8.140625" style="3" customWidth="1"/>
    <col min="3" max="3" width="7.140625" style="3" customWidth="1"/>
    <col min="4" max="4" width="8.140625" style="3" customWidth="1"/>
    <col min="5" max="5" width="6.85546875" style="3" customWidth="1"/>
    <col min="6" max="6" width="6.42578125" style="3" customWidth="1"/>
    <col min="7" max="7" width="7.5703125" style="3" customWidth="1"/>
    <col min="8" max="9" width="8" style="3" customWidth="1"/>
    <col min="10" max="10" width="7.140625" style="3" customWidth="1"/>
    <col min="11" max="11" width="6.85546875" style="3" customWidth="1"/>
    <col min="12" max="12" width="8.140625" style="3" customWidth="1"/>
    <col min="13" max="13" width="2.42578125" style="3" customWidth="1"/>
    <col min="14" max="15" width="8" style="3" customWidth="1"/>
    <col min="16" max="16" width="7.140625" style="3" customWidth="1"/>
    <col min="17" max="17" width="6.5703125" style="3" customWidth="1"/>
    <col min="18" max="18" width="8.140625" style="3" customWidth="1"/>
    <col min="19" max="19" width="7.140625" style="3" customWidth="1"/>
    <col min="20" max="20" width="7.85546875" style="3" customWidth="1"/>
    <col min="21" max="21" width="6.85546875" style="3" customWidth="1"/>
    <col min="22" max="22" width="7" style="3" customWidth="1"/>
    <col min="23" max="23" width="8.140625" style="3" customWidth="1"/>
    <col min="24" max="24" width="17.5703125" style="3" customWidth="1"/>
    <col min="25" max="16384" width="9.85546875" style="3"/>
  </cols>
  <sheetData>
    <row r="1" spans="1:24" ht="15.75" customHeight="1">
      <c r="A1" s="4" t="s">
        <v>86</v>
      </c>
      <c r="B1" s="1"/>
      <c r="C1" s="162"/>
      <c r="D1" s="1"/>
      <c r="E1" s="1"/>
      <c r="F1" s="1"/>
      <c r="G1" s="1"/>
      <c r="H1" s="1"/>
      <c r="I1" s="1"/>
      <c r="J1" s="1"/>
      <c r="K1" s="1"/>
      <c r="N1" s="46"/>
      <c r="X1" s="10" t="s">
        <v>86</v>
      </c>
    </row>
    <row r="2" spans="1:24" ht="12" customHeight="1">
      <c r="X2" s="20" t="s">
        <v>2</v>
      </c>
    </row>
    <row r="3" spans="1:24" ht="15.75" customHeight="1">
      <c r="A3" s="474" t="s">
        <v>87</v>
      </c>
      <c r="B3" s="464"/>
      <c r="C3" s="464"/>
      <c r="D3" s="464"/>
      <c r="E3" s="464"/>
      <c r="F3" s="464"/>
      <c r="G3" s="464"/>
      <c r="H3" s="464"/>
      <c r="I3" s="464"/>
      <c r="J3" s="464"/>
      <c r="K3" s="464"/>
    </row>
    <row r="4" spans="1:24" ht="12" customHeight="1">
      <c r="B4" s="353"/>
      <c r="C4" s="354" t="s">
        <v>18</v>
      </c>
      <c r="D4" s="354"/>
      <c r="E4" s="354"/>
      <c r="F4" s="354"/>
      <c r="G4" s="354"/>
      <c r="H4" s="354"/>
      <c r="I4" s="354"/>
      <c r="J4" s="354"/>
      <c r="K4" s="354"/>
      <c r="L4" s="354"/>
      <c r="M4" s="1" t="s">
        <v>88</v>
      </c>
      <c r="N4" s="355" t="s">
        <v>15</v>
      </c>
      <c r="O4" s="354"/>
      <c r="P4" s="354"/>
      <c r="Q4" s="354"/>
      <c r="R4" s="354"/>
      <c r="S4" s="354"/>
      <c r="T4" s="354"/>
      <c r="U4" s="354"/>
      <c r="V4" s="354"/>
      <c r="W4" s="354"/>
      <c r="X4" s="354"/>
    </row>
    <row r="5" spans="1:24" ht="12" customHeight="1">
      <c r="B5" s="1"/>
      <c r="C5" s="1" t="s">
        <v>89</v>
      </c>
      <c r="D5" s="1"/>
      <c r="E5" s="1"/>
      <c r="F5" s="1"/>
      <c r="G5" s="1"/>
      <c r="H5" s="19" t="s">
        <v>90</v>
      </c>
      <c r="I5" s="1"/>
      <c r="J5" s="1"/>
      <c r="K5" s="1"/>
      <c r="L5" s="1"/>
      <c r="M5" s="1" t="s">
        <v>88</v>
      </c>
      <c r="N5" s="165" t="s">
        <v>89</v>
      </c>
      <c r="O5" s="9"/>
      <c r="P5" s="9"/>
      <c r="Q5" s="9"/>
      <c r="R5" s="9"/>
      <c r="S5" s="22" t="s">
        <v>90</v>
      </c>
      <c r="T5" s="9"/>
      <c r="U5" s="9"/>
      <c r="V5" s="9"/>
      <c r="W5" s="9"/>
      <c r="X5" s="1" t="s">
        <v>88</v>
      </c>
    </row>
    <row r="6" spans="1:24" ht="12" customHeight="1">
      <c r="B6" s="1"/>
      <c r="C6" s="9" t="s">
        <v>91</v>
      </c>
      <c r="D6" s="9"/>
      <c r="E6" s="9"/>
      <c r="F6" s="9"/>
      <c r="G6" s="23"/>
      <c r="H6" s="24" t="s">
        <v>91</v>
      </c>
      <c r="I6" s="9"/>
      <c r="J6" s="9"/>
      <c r="K6" s="9"/>
      <c r="L6" s="9"/>
      <c r="M6" s="1" t="s">
        <v>88</v>
      </c>
      <c r="N6" s="24" t="s">
        <v>91</v>
      </c>
      <c r="O6" s="9"/>
      <c r="P6" s="9"/>
      <c r="Q6" s="9"/>
      <c r="R6" s="23"/>
      <c r="S6" s="9" t="s">
        <v>91</v>
      </c>
      <c r="T6" s="9"/>
      <c r="U6" s="9"/>
      <c r="V6" s="9"/>
      <c r="W6" s="9"/>
      <c r="X6" s="1" t="s">
        <v>88</v>
      </c>
    </row>
    <row r="7" spans="1:24" ht="27" customHeight="1">
      <c r="A7" s="436"/>
      <c r="B7" s="436"/>
      <c r="C7" s="437" t="s">
        <v>92</v>
      </c>
      <c r="D7" s="437" t="s">
        <v>93</v>
      </c>
      <c r="E7" s="437" t="s">
        <v>94</v>
      </c>
      <c r="F7" s="437" t="s">
        <v>95</v>
      </c>
      <c r="G7" s="438" t="s">
        <v>96</v>
      </c>
      <c r="H7" s="437" t="s">
        <v>92</v>
      </c>
      <c r="I7" s="437" t="s">
        <v>93</v>
      </c>
      <c r="J7" s="437" t="s">
        <v>94</v>
      </c>
      <c r="K7" s="437" t="s">
        <v>95</v>
      </c>
      <c r="L7" s="437" t="s">
        <v>96</v>
      </c>
      <c r="M7" s="439"/>
      <c r="N7" s="440" t="s">
        <v>92</v>
      </c>
      <c r="O7" s="441" t="s">
        <v>93</v>
      </c>
      <c r="P7" s="441" t="s">
        <v>94</v>
      </c>
      <c r="Q7" s="441" t="s">
        <v>95</v>
      </c>
      <c r="R7" s="442" t="s">
        <v>96</v>
      </c>
      <c r="S7" s="441" t="s">
        <v>92</v>
      </c>
      <c r="T7" s="441" t="s">
        <v>93</v>
      </c>
      <c r="U7" s="441" t="s">
        <v>94</v>
      </c>
      <c r="V7" s="441" t="s">
        <v>95</v>
      </c>
      <c r="W7" s="441" t="s">
        <v>96</v>
      </c>
      <c r="X7" s="441"/>
    </row>
    <row r="8" spans="1:24" ht="12" customHeight="1">
      <c r="A8" s="104" t="s">
        <v>97</v>
      </c>
      <c r="B8" s="104"/>
      <c r="C8" s="305">
        <f>('TuitionData-4Yr'!$AD6/'Median fam income by quintile'!BY5)*100</f>
        <v>40.935565018164645</v>
      </c>
      <c r="D8" s="305">
        <f>('TuitionData-4Yr'!$AD6/'Median fam income by quintile'!BZ5)*100</f>
        <v>18.155522560357543</v>
      </c>
      <c r="E8" s="305">
        <f>('TuitionData-4Yr'!$AD6/'Median fam income by quintile'!CA5)*100</f>
        <v>11.521959351899767</v>
      </c>
      <c r="F8" s="305">
        <f>('TuitionData-4Yr'!$AD6/'Median fam income by quintile'!CB5)*100</f>
        <v>7.679946711372482</v>
      </c>
      <c r="G8" s="306">
        <f>('TuitionData-4Yr'!$AD6/'Median fam income by quintile'!CC5)*100</f>
        <v>4.3391698919254527</v>
      </c>
      <c r="H8" s="305">
        <f>('TuitionData-2Yr'!$AB6/'Median fam income by quintile'!BY5)*100</f>
        <v>18.288773816122696</v>
      </c>
      <c r="I8" s="305">
        <f>('TuitionData-2Yr'!$AB6/'Median fam income by quintile'!BZ5)*100</f>
        <v>8.1113390146820308</v>
      </c>
      <c r="J8" s="305">
        <f>('TuitionData-2Yr'!$AB6/'Median fam income by quintile'!CA5)*100</f>
        <v>5.1476633683191864</v>
      </c>
      <c r="K8" s="305">
        <f>('TuitionData-2Yr'!$AB6/'Median fam income by quintile'!CB5)*100</f>
        <v>3.4311681849716913</v>
      </c>
      <c r="L8" s="305">
        <f>('TuitionData-2Yr'!$AB6/'Median fam income by quintile'!CC5)*100</f>
        <v>1.9386100245090057</v>
      </c>
      <c r="M8" s="21"/>
      <c r="N8" s="356">
        <f>('TuitionData-4Yr'!$AE6/'Median fam income by quintile'!CD5)*100</f>
        <v>38.537299961456242</v>
      </c>
      <c r="O8" s="357">
        <f>('TuitionData-4Yr'!$AE6/'Median fam income by quintile'!CE5)*100</f>
        <v>17.516954527934654</v>
      </c>
      <c r="P8" s="357">
        <f>('TuitionData-4Yr'!$AE6/'Median fam income by quintile'!CF5)*100</f>
        <v>11.079473738918669</v>
      </c>
      <c r="Q8" s="357">
        <f>('TuitionData-4Yr'!$AE6/'Median fam income by quintile'!CG5)*100</f>
        <v>7.4110192233569698</v>
      </c>
      <c r="R8" s="358">
        <f>('TuitionData-4Yr'!$AE6/'Median fam income by quintile'!CH5)*100</f>
        <v>4.2409468857104953</v>
      </c>
      <c r="S8" s="305">
        <f>('TuitionData-2Yr'!$AC6/'Median fam income by quintile'!CD5)*100</f>
        <v>17.216641519609649</v>
      </c>
      <c r="T8" s="305">
        <f>('TuitionData-2Yr'!$W6/'Median fam income by quintile'!BA5)*100</f>
        <v>8.2385589978246703</v>
      </c>
      <c r="U8" s="305">
        <f>('TuitionData-2Yr'!$W6/'Median fam income by quintile'!BB5)*100</f>
        <v>5.1766693545386513</v>
      </c>
      <c r="V8" s="305">
        <f>('TuitionData-2Yr'!$W6/'Median fam income by quintile'!BC5)*100</f>
        <v>3.4241510834708784</v>
      </c>
      <c r="W8" s="305">
        <f>('TuitionData-2Yr'!$W6/'Median fam income by quintile'!BD5)*100</f>
        <v>1.9683742755281695</v>
      </c>
      <c r="X8" s="116" t="s">
        <v>20</v>
      </c>
    </row>
    <row r="9" spans="1:24" ht="12" customHeight="1">
      <c r="A9" s="102" t="s">
        <v>21</v>
      </c>
      <c r="B9" s="102"/>
      <c r="C9" s="163">
        <f>('TuitionData-4Yr'!$AD7/'Median fam income by quintile'!BY6)*100</f>
        <v>43.723647682597324</v>
      </c>
      <c r="D9" s="163">
        <f>('TuitionData-4Yr'!$AD7/'Median fam income by quintile'!BZ6)*100</f>
        <v>20.329076044307239</v>
      </c>
      <c r="E9" s="163">
        <f>('TuitionData-4Yr'!$AD7/'Median fam income by quintile'!CA6)*100</f>
        <v>12.772441131392418</v>
      </c>
      <c r="F9" s="163">
        <f>('TuitionData-4Yr'!$AD7/'Median fam income by quintile'!CB6)*100</f>
        <v>8.6877306686405511</v>
      </c>
      <c r="G9" s="307">
        <f>('TuitionData-4Yr'!$AD7/'Median fam income by quintile'!CC6)*100</f>
        <v>5.0542932183552862</v>
      </c>
      <c r="H9" s="163">
        <f>('TuitionData-2Yr'!$AB7/'Median fam income by quintile'!BY6)*100</f>
        <v>17.130143860358242</v>
      </c>
      <c r="I9" s="163">
        <f>('TuitionData-2Yr'!$AB7/'Median fam income by quintile'!BZ6)*100</f>
        <v>7.9645687321222836</v>
      </c>
      <c r="J9" s="163">
        <f>('TuitionData-2Yr'!$AB7/'Median fam income by quintile'!CA6)*100</f>
        <v>5.0040142034122219</v>
      </c>
      <c r="K9" s="163">
        <f>('TuitionData-2Yr'!$AB7/'Median fam income by quintile'!CB6)*100</f>
        <v>3.4036976341544443</v>
      </c>
      <c r="L9" s="163">
        <f>('TuitionData-2Yr'!$AB7/'Median fam income by quintile'!CC6)*100</f>
        <v>1.9801817673441635</v>
      </c>
      <c r="M9" s="287"/>
      <c r="N9" s="163">
        <f>('TuitionData-4Yr'!$AE7/'Median fam income by quintile'!CD6)*100</f>
        <v>42.432366534277833</v>
      </c>
      <c r="O9" s="163">
        <f>('TuitionData-4Yr'!$AE7/'Median fam income by quintile'!CE6)*100</f>
        <v>19.204716681992565</v>
      </c>
      <c r="P9" s="163">
        <f>('TuitionData-4Yr'!$AE7/'Median fam income by quintile'!CF6)*100</f>
        <v>12.250092858348028</v>
      </c>
      <c r="Q9" s="163">
        <f>('TuitionData-4Yr'!$AE7/'Median fam income by quintile'!CG6)*100</f>
        <v>8.37535882075478</v>
      </c>
      <c r="R9" s="307">
        <f>('TuitionData-4Yr'!$AE7/'Median fam income by quintile'!CH6)*100</f>
        <v>4.801856633341445</v>
      </c>
      <c r="S9" s="163">
        <f>('TuitionData-2Yr'!$AC7/'Median fam income by quintile'!CD6)*100</f>
        <v>16.337991722355753</v>
      </c>
      <c r="T9" s="163">
        <f>('TuitionData-2Yr'!$AC7/'Median fam income by quintile'!CE6)*100</f>
        <v>7.3945086689217359</v>
      </c>
      <c r="U9" s="163">
        <f>('TuitionData-2Yr'!$AC7/'Median fam income by quintile'!CF6)*100</f>
        <v>4.7167276318680038</v>
      </c>
      <c r="V9" s="163">
        <f>('TuitionData-2Yr'!$AC7/'Median fam income by quintile'!CG6)*100</f>
        <v>3.2248152592363937</v>
      </c>
      <c r="W9" s="163">
        <f>('TuitionData-2Yr'!$AC7/'Median fam income by quintile'!CH6)*100</f>
        <v>1.8488880148623272</v>
      </c>
      <c r="X9" s="17" t="s">
        <v>21</v>
      </c>
    </row>
    <row r="10" spans="1:24" ht="12" customHeight="1">
      <c r="A10" s="102"/>
      <c r="B10" s="102"/>
      <c r="C10" s="163"/>
      <c r="D10" s="163"/>
      <c r="E10" s="163"/>
      <c r="F10" s="163"/>
      <c r="G10" s="307"/>
      <c r="H10" s="163"/>
      <c r="I10" s="163"/>
      <c r="J10" s="163"/>
      <c r="K10" s="163"/>
      <c r="L10" s="163"/>
      <c r="M10" s="287"/>
      <c r="N10" s="163"/>
      <c r="O10" s="163"/>
      <c r="P10" s="163"/>
      <c r="Q10" s="163"/>
      <c r="R10" s="307"/>
      <c r="S10" s="163"/>
      <c r="T10" s="163"/>
      <c r="U10" s="163"/>
      <c r="V10" s="163"/>
      <c r="W10" s="163"/>
      <c r="X10" s="17"/>
    </row>
    <row r="11" spans="1:24" ht="12" customHeight="1">
      <c r="A11" s="135" t="s">
        <v>23</v>
      </c>
      <c r="B11" s="135"/>
      <c r="C11" s="309">
        <f>('TuitionData-4Yr'!$AD9/'Median fam income by quintile'!BY8)*100</f>
        <v>58.248811225808339</v>
      </c>
      <c r="D11" s="309">
        <f>('TuitionData-4Yr'!$AD9/'Median fam income by quintile'!BZ8)*100</f>
        <v>25.539863383623651</v>
      </c>
      <c r="E11" s="309">
        <f>('TuitionData-4Yr'!$AD9/'Median fam income by quintile'!CA8)*100</f>
        <v>15.936874751381161</v>
      </c>
      <c r="F11" s="309">
        <f>('TuitionData-4Yr'!$AD9/'Median fam income by quintile'!CB8)*100</f>
        <v>10.733347758203907</v>
      </c>
      <c r="G11" s="310">
        <f>('TuitionData-4Yr'!$AD9/'Median fam income by quintile'!CC8)*100</f>
        <v>6.4261591739440167</v>
      </c>
      <c r="H11" s="309">
        <f>('TuitionData-2Yr'!$AB9/'Median fam income by quintile'!BY8)*100</f>
        <v>27.360951859115207</v>
      </c>
      <c r="I11" s="309">
        <f>('TuitionData-2Yr'!$AB9/'Median fam income by quintile'!BZ8)*100</f>
        <v>11.996725045919741</v>
      </c>
      <c r="J11" s="309">
        <f>('TuitionData-2Yr'!$AB9/'Median fam income by quintile'!CA8)*100</f>
        <v>7.4859564286539202</v>
      </c>
      <c r="K11" s="309">
        <f>('TuitionData-2Yr'!$AB9/'Median fam income by quintile'!CB8)*100</f>
        <v>5.0417271205912719</v>
      </c>
      <c r="L11" s="309">
        <f>('TuitionData-2Yr'!$AB9/'Median fam income by quintile'!CC8)*100</f>
        <v>3.0185308180056127</v>
      </c>
      <c r="M11" s="288"/>
      <c r="N11" s="309">
        <f>('TuitionData-4Yr'!$AE9/'Median fam income by quintile'!CD8)*100</f>
        <v>57.882725108960855</v>
      </c>
      <c r="O11" s="309">
        <f>('TuitionData-4Yr'!$AE9/'Median fam income by quintile'!CE8)*100</f>
        <v>26.089996785566093</v>
      </c>
      <c r="P11" s="309">
        <f>('TuitionData-4Yr'!$AE9/'Median fam income by quintile'!CF8)*100</f>
        <v>16.28619110538105</v>
      </c>
      <c r="Q11" s="309">
        <f>('TuitionData-4Yr'!$AE9/'Median fam income by quintile'!CG8)*100</f>
        <v>10.677962394092576</v>
      </c>
      <c r="R11" s="310">
        <f>('TuitionData-4Yr'!$AE9/'Median fam income by quintile'!CH8)*100</f>
        <v>6.4314139009956497</v>
      </c>
      <c r="S11" s="309">
        <f>('TuitionData-2Yr'!$AC9/'Median fam income by quintile'!CD8)*100</f>
        <v>25.966082291870286</v>
      </c>
      <c r="T11" s="309">
        <f>('TuitionData-2Yr'!$AC9/'Median fam income by quintile'!CE8)*100</f>
        <v>11.703923791655818</v>
      </c>
      <c r="U11" s="309">
        <f>('TuitionData-2Yr'!$AC9/'Median fam income by quintile'!CF8)*100</f>
        <v>7.3059548883952381</v>
      </c>
      <c r="V11" s="309">
        <f>('TuitionData-2Yr'!$AC9/'Median fam income by quintile'!CG8)*100</f>
        <v>4.7901139711817162</v>
      </c>
      <c r="W11" s="309">
        <f>('TuitionData-2Yr'!$AC9/'Median fam income by quintile'!CH8)*100</f>
        <v>2.8851202546522541</v>
      </c>
      <c r="X11" s="140" t="s">
        <v>23</v>
      </c>
    </row>
    <row r="12" spans="1:24" ht="12" customHeight="1">
      <c r="A12" s="135" t="s">
        <v>24</v>
      </c>
      <c r="B12" s="135"/>
      <c r="C12" s="309">
        <f>('TuitionData-4Yr'!$AD10/'Median fam income by quintile'!BY9)*100</f>
        <v>49.478451311409756</v>
      </c>
      <c r="D12" s="309">
        <f>('TuitionData-4Yr'!$AD10/'Median fam income by quintile'!BZ9)*100</f>
        <v>23.364824230387942</v>
      </c>
      <c r="E12" s="309">
        <f>('TuitionData-4Yr'!$AD10/'Median fam income by quintile'!CA9)*100</f>
        <v>14.628411692068974</v>
      </c>
      <c r="F12" s="309">
        <f>('TuitionData-4Yr'!$AD10/'Median fam income by quintile'!CB9)*100</f>
        <v>9.6405005420511856</v>
      </c>
      <c r="G12" s="310">
        <f>('TuitionData-4Yr'!$AD10/'Median fam income by quintile'!CC9)*100</f>
        <v>5.7026011680946844</v>
      </c>
      <c r="H12" s="309">
        <f>('TuitionData-2Yr'!$AB10/'Median fam income by quintile'!BY9)*100</f>
        <v>16.867323952314187</v>
      </c>
      <c r="I12" s="309">
        <f>('TuitionData-2Yr'!$AB10/'Median fam income by quintile'!BZ9)*100</f>
        <v>7.9651251997039223</v>
      </c>
      <c r="J12" s="309">
        <f>('TuitionData-2Yr'!$AB10/'Median fam income by quintile'!CA9)*100</f>
        <v>4.9868609945972384</v>
      </c>
      <c r="K12" s="309">
        <f>('TuitionData-2Yr'!$AB10/'Median fam income by quintile'!CB9)*100</f>
        <v>3.286469996439441</v>
      </c>
      <c r="L12" s="309">
        <f>('TuitionData-2Yr'!$AB10/'Median fam income by quintile'!CC9)*100</f>
        <v>1.9440305572158725</v>
      </c>
      <c r="M12" s="288"/>
      <c r="N12" s="309">
        <f>('TuitionData-4Yr'!$AE10/'Median fam income by quintile'!CD9)*100</f>
        <v>46.630655405169875</v>
      </c>
      <c r="O12" s="309">
        <f>('TuitionData-4Yr'!$AE10/'Median fam income by quintile'!CE9)*100</f>
        <v>22.478367220953682</v>
      </c>
      <c r="P12" s="309">
        <f>('TuitionData-4Yr'!$AE10/'Median fam income by quintile'!CF9)*100</f>
        <v>14.139618090599898</v>
      </c>
      <c r="Q12" s="309">
        <f>('TuitionData-4Yr'!$AE10/'Median fam income by quintile'!CG9)*100</f>
        <v>9.7406257957465954</v>
      </c>
      <c r="R12" s="310">
        <f>('TuitionData-4Yr'!$AE10/'Median fam income by quintile'!CH9)*100</f>
        <v>5.7372795917355601</v>
      </c>
      <c r="S12" s="309">
        <f>('TuitionData-2Yr'!$AC10/'Median fam income by quintile'!CD9)*100</f>
        <v>15.812981557419134</v>
      </c>
      <c r="T12" s="309">
        <f>('TuitionData-2Yr'!$AC10/'Median fam income by quintile'!CE9)*100</f>
        <v>7.6226680328071712</v>
      </c>
      <c r="U12" s="309">
        <f>('TuitionData-2Yr'!$AC10/'Median fam income by quintile'!CF9)*100</f>
        <v>4.7949040851528988</v>
      </c>
      <c r="V12" s="309">
        <f>('TuitionData-2Yr'!$AC10/'Median fam income by quintile'!CG9)*100</f>
        <v>3.3031561475497737</v>
      </c>
      <c r="W12" s="309">
        <f>('TuitionData-2Yr'!$AC10/'Median fam income by quintile'!CH9)*100</f>
        <v>1.945576264918061</v>
      </c>
      <c r="X12" s="140" t="s">
        <v>24</v>
      </c>
    </row>
    <row r="13" spans="1:24" ht="12" customHeight="1">
      <c r="A13" s="135" t="s">
        <v>25</v>
      </c>
      <c r="B13" s="135"/>
      <c r="C13" s="309">
        <f>('TuitionData-4Yr'!$AD11/'Median fam income by quintile'!BY10)*100</f>
        <v>42.538868440040787</v>
      </c>
      <c r="D13" s="309">
        <f>('TuitionData-4Yr'!$AD11/'Median fam income by quintile'!BZ10)*100</f>
        <v>20.218093365038399</v>
      </c>
      <c r="E13" s="309">
        <f>('TuitionData-4Yr'!$AD11/'Median fam income by quintile'!CA10)*100</f>
        <v>13.495833895952025</v>
      </c>
      <c r="F13" s="309">
        <f>('TuitionData-4Yr'!$AD11/'Median fam income by quintile'!CB10)*100</f>
        <v>9.685534708570307</v>
      </c>
      <c r="G13" s="310">
        <f>('TuitionData-4Yr'!$AD11/'Median fam income by quintile'!CC10)*100</f>
        <v>5.767200168118328</v>
      </c>
      <c r="H13" s="309">
        <f>('TuitionData-2Yr'!$AB11/'Median fam income by quintile'!BY10)*100</f>
        <v>19.362410509556341</v>
      </c>
      <c r="I13" s="309">
        <f>('TuitionData-2Yr'!$AB11/'Median fam income by quintile'!BZ10)*100</f>
        <v>9.2026665919944595</v>
      </c>
      <c r="J13" s="309">
        <f>('TuitionData-2Yr'!$AB11/'Median fam income by quintile'!CA10)*100</f>
        <v>6.1428967352653361</v>
      </c>
      <c r="K13" s="309">
        <f>('TuitionData-2Yr'!$AB11/'Median fam income by quintile'!CB10)*100</f>
        <v>4.4085634129226641</v>
      </c>
      <c r="L13" s="309">
        <f>('TuitionData-2Yr'!$AB11/'Median fam income by quintile'!CC10)*100</f>
        <v>2.6250556547663151</v>
      </c>
      <c r="M13" s="288"/>
      <c r="N13" s="309">
        <f>('TuitionData-4Yr'!$AE11/'Median fam income by quintile'!CD10)*100</f>
        <v>40.714686729407532</v>
      </c>
      <c r="O13" s="309">
        <f>('TuitionData-4Yr'!$AE11/'Median fam income by quintile'!CE10)*100</f>
        <v>19.779830077761815</v>
      </c>
      <c r="P13" s="309">
        <f>('TuitionData-4Yr'!$AE11/'Median fam income by quintile'!CF10)*100</f>
        <v>13.002126065102171</v>
      </c>
      <c r="Q13" s="309">
        <f>('TuitionData-4Yr'!$AE11/'Median fam income by quintile'!CG10)*100</f>
        <v>8.8742535708039636</v>
      </c>
      <c r="R13" s="310">
        <f>('TuitionData-4Yr'!$AE11/'Median fam income by quintile'!CH10)*100</f>
        <v>5.3122972208846013</v>
      </c>
      <c r="S13" s="309">
        <f>('TuitionData-2Yr'!$AC11/'Median fam income by quintile'!CD10)*100</f>
        <v>17.866192730226306</v>
      </c>
      <c r="T13" s="309">
        <f>('TuitionData-2Yr'!$AC11/'Median fam income by quintile'!CE10)*100</f>
        <v>8.6796751916347663</v>
      </c>
      <c r="U13" s="309">
        <f>('TuitionData-2Yr'!$AC11/'Median fam income by quintile'!CF10)*100</f>
        <v>5.7055207553403351</v>
      </c>
      <c r="V13" s="309">
        <f>('TuitionData-2Yr'!$AC11/'Median fam income by quintile'!CG10)*100</f>
        <v>3.8941506706562787</v>
      </c>
      <c r="W13" s="309">
        <f>('TuitionData-2Yr'!$AC11/'Median fam income by quintile'!CH10)*100</f>
        <v>2.3311127657533368</v>
      </c>
      <c r="X13" s="140" t="s">
        <v>25</v>
      </c>
    </row>
    <row r="14" spans="1:24" ht="12" customHeight="1">
      <c r="A14" s="135" t="s">
        <v>26</v>
      </c>
      <c r="B14" s="135"/>
      <c r="C14" s="309">
        <f>('TuitionData-4Yr'!$AD12/'Median fam income by quintile'!BY11)*100</f>
        <v>28.728739696198886</v>
      </c>
      <c r="D14" s="309">
        <f>('TuitionData-4Yr'!$AD12/'Median fam income by quintile'!BZ11)*100</f>
        <v>13.393351839719761</v>
      </c>
      <c r="E14" s="309">
        <f>('TuitionData-4Yr'!$AD12/'Median fam income by quintile'!CA11)*100</f>
        <v>8.6532348482526764</v>
      </c>
      <c r="F14" s="309">
        <f>('TuitionData-4Yr'!$AD12/'Median fam income by quintile'!CB11)*100</f>
        <v>5.7457479392397763</v>
      </c>
      <c r="G14" s="310">
        <f>('TuitionData-4Yr'!$AD12/'Median fam income by quintile'!CC11)*100</f>
        <v>3.262775661124234</v>
      </c>
      <c r="H14" s="309">
        <f>('TuitionData-2Yr'!$AB12/'Median fam income by quintile'!BY11)*100</f>
        <v>13.98681468803086</v>
      </c>
      <c r="I14" s="309">
        <f>('TuitionData-2Yr'!$AB12/'Median fam income by quintile'!BZ11)*100</f>
        <v>6.5206595282195163</v>
      </c>
      <c r="J14" s="309">
        <f>('TuitionData-2Yr'!$AB12/'Median fam income by quintile'!CA11)*100</f>
        <v>4.2128959903707415</v>
      </c>
      <c r="K14" s="309">
        <f>('TuitionData-2Yr'!$AB12/'Median fam income by quintile'!CB11)*100</f>
        <v>2.7973629376061719</v>
      </c>
      <c r="L14" s="309">
        <f>('TuitionData-2Yr'!$AB12/'Median fam income by quintile'!CC11)*100</f>
        <v>1.588508198527071</v>
      </c>
      <c r="M14" s="288"/>
      <c r="N14" s="309">
        <f>('TuitionData-4Yr'!$AE12/'Median fam income by quintile'!CD11)*100</f>
        <v>27.460943610789474</v>
      </c>
      <c r="O14" s="309">
        <f>('TuitionData-4Yr'!$AE12/'Median fam income by quintile'!CE11)*100</f>
        <v>13.00463188616682</v>
      </c>
      <c r="P14" s="309">
        <f>('TuitionData-4Yr'!$AE12/'Median fam income by quintile'!CF11)*100</f>
        <v>8.3984393688758701</v>
      </c>
      <c r="Q14" s="309">
        <f>('TuitionData-4Yr'!$AE12/'Median fam income by quintile'!CG11)*100</f>
        <v>5.6229551203045105</v>
      </c>
      <c r="R14" s="310">
        <f>('TuitionData-4Yr'!$AE12/'Median fam income by quintile'!CH11)*100</f>
        <v>3.1471763733047635</v>
      </c>
      <c r="S14" s="309">
        <f>('TuitionData-2Yr'!$AC12/'Median fam income by quintile'!CD11)*100</f>
        <v>13.067430913383721</v>
      </c>
      <c r="T14" s="309">
        <f>('TuitionData-2Yr'!$AC12/'Median fam income by quintile'!CE11)*100</f>
        <v>6.1883208069988997</v>
      </c>
      <c r="U14" s="309">
        <f>('TuitionData-2Yr'!$AC12/'Median fam income by quintile'!CF11)*100</f>
        <v>3.9964404642638702</v>
      </c>
      <c r="V14" s="309">
        <f>('TuitionData-2Yr'!$AC12/'Median fam income by quintile'!CG11)*100</f>
        <v>2.6757120441690478</v>
      </c>
      <c r="W14" s="309">
        <f>('TuitionData-2Yr'!$AC12/'Median fam income by quintile'!CH11)*100</f>
        <v>1.497600024721482</v>
      </c>
      <c r="X14" s="140" t="s">
        <v>26</v>
      </c>
    </row>
    <row r="15" spans="1:24" ht="12" customHeight="1">
      <c r="A15" s="102" t="s">
        <v>27</v>
      </c>
      <c r="B15" s="102"/>
      <c r="C15" s="163">
        <f>('TuitionData-4Yr'!$AD13/'Median fam income by quintile'!BY12)*100</f>
        <v>30.579300876222099</v>
      </c>
      <c r="D15" s="163">
        <f>('TuitionData-4Yr'!$AD13/'Median fam income by quintile'!BZ12)*100</f>
        <v>13.886930214431137</v>
      </c>
      <c r="E15" s="163">
        <f>('TuitionData-4Yr'!$AD13/'Median fam income by quintile'!CA12)*100</f>
        <v>8.6495736764171092</v>
      </c>
      <c r="F15" s="163">
        <f>('TuitionData-4Yr'!$AD13/'Median fam income by quintile'!CB12)*100</f>
        <v>5.7119826165018637</v>
      </c>
      <c r="G15" s="307">
        <f>('TuitionData-4Yr'!$AD13/'Median fam income by quintile'!CC12)*100</f>
        <v>3.186685038679987</v>
      </c>
      <c r="H15" s="163">
        <f>('TuitionData-2Yr'!$AB13/'Median fam income by quintile'!BY12)*100</f>
        <v>17.029490021710906</v>
      </c>
      <c r="I15" s="163">
        <f>('TuitionData-2Yr'!$AB13/'Median fam income by quintile'!BZ12)*100</f>
        <v>7.7335757438044936</v>
      </c>
      <c r="J15" s="163">
        <f>('TuitionData-2Yr'!$AB13/'Median fam income by quintile'!CA12)*100</f>
        <v>4.8169128918553703</v>
      </c>
      <c r="K15" s="163">
        <f>('TuitionData-2Yr'!$AB13/'Median fam income by quintile'!CB12)*100</f>
        <v>3.1809802116026029</v>
      </c>
      <c r="L15" s="163">
        <f>('TuitionData-2Yr'!$AB13/'Median fam income by quintile'!CC12)*100</f>
        <v>1.7746521180519785</v>
      </c>
      <c r="M15" s="288"/>
      <c r="N15" s="163">
        <f>('TuitionData-4Yr'!$AE13/'Median fam income by quintile'!CD12)*100</f>
        <v>27.634739903303622</v>
      </c>
      <c r="O15" s="163">
        <f>('TuitionData-4Yr'!$AE13/'Median fam income by quintile'!CE12)*100</f>
        <v>12.449139097960835</v>
      </c>
      <c r="P15" s="163">
        <f>('TuitionData-4Yr'!$AE13/'Median fam income by quintile'!CF12)*100</f>
        <v>7.9276926380248556</v>
      </c>
      <c r="Q15" s="163">
        <f>('TuitionData-4Yr'!$AE13/'Median fam income by quintile'!CG12)*100</f>
        <v>5.2779863599102423</v>
      </c>
      <c r="R15" s="307">
        <f>('TuitionData-4Yr'!$AE13/'Median fam income by quintile'!CH12)*100</f>
        <v>2.9440024419599844</v>
      </c>
      <c r="S15" s="163">
        <f>('TuitionData-2Yr'!$AC13/'Median fam income by quintile'!CD12)*100</f>
        <v>15.689882743342377</v>
      </c>
      <c r="T15" s="163">
        <f>('TuitionData-2Yr'!$AC13/'Median fam income by quintile'!CE12)*100</f>
        <v>7.0681154729889162</v>
      </c>
      <c r="U15" s="163">
        <f>('TuitionData-2Yr'!$AC13/'Median fam income by quintile'!CF12)*100</f>
        <v>4.5010218424744028</v>
      </c>
      <c r="V15" s="163">
        <f>('TuitionData-2Yr'!$AC13/'Median fam income by quintile'!CG12)*100</f>
        <v>2.996626253683409</v>
      </c>
      <c r="W15" s="163">
        <f>('TuitionData-2Yr'!$AC13/'Median fam income by quintile'!CH12)*100</f>
        <v>1.6714849957731575</v>
      </c>
      <c r="X15" s="17" t="s">
        <v>27</v>
      </c>
    </row>
    <row r="16" spans="1:24" ht="12" customHeight="1">
      <c r="A16" s="102" t="s">
        <v>28</v>
      </c>
      <c r="B16" s="102"/>
      <c r="C16" s="163">
        <f>('TuitionData-4Yr'!$AD14/'Median fam income by quintile'!BY13)*100</f>
        <v>58.213624069750104</v>
      </c>
      <c r="D16" s="163">
        <f>('TuitionData-4Yr'!$AD14/'Median fam income by quintile'!BZ13)*100</f>
        <v>25.055863968165639</v>
      </c>
      <c r="E16" s="163">
        <f>('TuitionData-4Yr'!$AD14/'Median fam income by quintile'!CA13)*100</f>
        <v>15.859176541024905</v>
      </c>
      <c r="F16" s="163">
        <f>('TuitionData-4Yr'!$AD14/'Median fam income by quintile'!CB13)*100</f>
        <v>10.544116290290964</v>
      </c>
      <c r="G16" s="307">
        <f>('TuitionData-4Yr'!$AD14/'Median fam income by quintile'!CC13)*100</f>
        <v>6.239842888092598</v>
      </c>
      <c r="H16" s="163">
        <f>('TuitionData-2Yr'!$AB14/'Median fam income by quintile'!BY13)*100</f>
        <v>25.108282571661938</v>
      </c>
      <c r="I16" s="163">
        <f>('TuitionData-2Yr'!$AB14/'Median fam income by quintile'!BZ13)*100</f>
        <v>10.806915436772019</v>
      </c>
      <c r="J16" s="163">
        <f>('TuitionData-2Yr'!$AB14/'Median fam income by quintile'!CA13)*100</f>
        <v>6.8402662144658137</v>
      </c>
      <c r="K16" s="163">
        <f>('TuitionData-2Yr'!$AB14/'Median fam income by quintile'!CB13)*100</f>
        <v>4.5478125699214136</v>
      </c>
      <c r="L16" s="163">
        <f>('TuitionData-2Yr'!$AB14/'Median fam income by quintile'!CC13)*100</f>
        <v>2.691324255113956</v>
      </c>
      <c r="M16" s="288"/>
      <c r="N16" s="163">
        <f>('TuitionData-4Yr'!$AE14/'Median fam income by quintile'!CD13)*100</f>
        <v>55.780475788212392</v>
      </c>
      <c r="O16" s="163">
        <f>('TuitionData-4Yr'!$AE14/'Median fam income by quintile'!CE13)*100</f>
        <v>24.00169511079331</v>
      </c>
      <c r="P16" s="163">
        <f>('TuitionData-4Yr'!$AE14/'Median fam income by quintile'!CF13)*100</f>
        <v>15.128341160742448</v>
      </c>
      <c r="Q16" s="163">
        <f>('TuitionData-4Yr'!$AE14/'Median fam income by quintile'!CG13)*100</f>
        <v>10.293510480505171</v>
      </c>
      <c r="R16" s="307">
        <f>('TuitionData-4Yr'!$AE14/'Median fam income by quintile'!CH13)*100</f>
        <v>6.2016802273851033</v>
      </c>
      <c r="S16" s="163">
        <f>('TuitionData-2Yr'!$AC14/'Median fam income by quintile'!CD13)*100</f>
        <v>24.157160246174072</v>
      </c>
      <c r="T16" s="163">
        <f>('TuitionData-2Yr'!$AC14/'Median fam income by quintile'!CE13)*100</f>
        <v>10.394547317464324</v>
      </c>
      <c r="U16" s="163">
        <f>('TuitionData-2Yr'!$AC14/'Median fam income by quintile'!CF13)*100</f>
        <v>6.5517146728259981</v>
      </c>
      <c r="V16" s="163">
        <f>('TuitionData-2Yr'!$AC14/'Median fam income by quintile'!CG13)*100</f>
        <v>4.4578677155310915</v>
      </c>
      <c r="W16" s="163">
        <f>('TuitionData-2Yr'!$AC14/'Median fam income by quintile'!CH13)*100</f>
        <v>2.6857960770591047</v>
      </c>
      <c r="X16" s="17" t="s">
        <v>28</v>
      </c>
    </row>
    <row r="17" spans="1:24" ht="12" customHeight="1">
      <c r="A17" s="102" t="s">
        <v>29</v>
      </c>
      <c r="B17" s="102"/>
      <c r="C17" s="163">
        <f>('TuitionData-4Yr'!$AD15/'Median fam income by quintile'!BY14)*100</f>
        <v>49.714514010010888</v>
      </c>
      <c r="D17" s="163">
        <f>('TuitionData-4Yr'!$AD15/'Median fam income by quintile'!BZ14)*100</f>
        <v>22.218777211178047</v>
      </c>
      <c r="E17" s="163">
        <f>('TuitionData-4Yr'!$AD15/'Median fam income by quintile'!CA14)*100</f>
        <v>13.061284468968376</v>
      </c>
      <c r="F17" s="163">
        <f>('TuitionData-4Yr'!$AD15/'Median fam income by quintile'!CB14)*100</f>
        <v>8.3509944793719075</v>
      </c>
      <c r="G17" s="307">
        <f>('TuitionData-4Yr'!$AD15/'Median fam income by quintile'!CC14)*100</f>
        <v>4.8208013585465102</v>
      </c>
      <c r="H17" s="163">
        <f>('TuitionData-2Yr'!$AB15/'Median fam income by quintile'!BY14)*100</f>
        <v>25.707064575257849</v>
      </c>
      <c r="I17" s="163">
        <f>('TuitionData-2Yr'!$AB15/'Median fam income by quintile'!BZ14)*100</f>
        <v>11.489190871623618</v>
      </c>
      <c r="J17" s="163">
        <f>('TuitionData-2Yr'!$AB15/'Median fam income by quintile'!CA14)*100</f>
        <v>6.7539085912007479</v>
      </c>
      <c r="K17" s="163">
        <f>('TuitionData-2Yr'!$AB15/'Median fam income by quintile'!CB14)*100</f>
        <v>4.3182470677598488</v>
      </c>
      <c r="L17" s="163">
        <f>('TuitionData-2Yr'!$AB15/'Median fam income by quintile'!CC14)*100</f>
        <v>2.4928062618431852</v>
      </c>
      <c r="M17" s="288"/>
      <c r="N17" s="163">
        <f>('TuitionData-4Yr'!$AE15/'Median fam income by quintile'!CD14)*100</f>
        <v>54.24773366504504</v>
      </c>
      <c r="O17" s="163">
        <f>('TuitionData-4Yr'!$AE15/'Median fam income by quintile'!CE14)*100</f>
        <v>22.095682641637143</v>
      </c>
      <c r="P17" s="163">
        <f>('TuitionData-4Yr'!$AE15/'Median fam income by quintile'!CF14)*100</f>
        <v>13.019456079610809</v>
      </c>
      <c r="Q17" s="163">
        <f>('TuitionData-4Yr'!$AE15/'Median fam income by quintile'!CG14)*100</f>
        <v>8.4626464517470268</v>
      </c>
      <c r="R17" s="307">
        <f>('TuitionData-4Yr'!$AE15/'Median fam income by quintile'!CH14)*100</f>
        <v>4.9780273245570745</v>
      </c>
      <c r="S17" s="163">
        <f>('TuitionData-2Yr'!$AC15/'Median fam income by quintile'!CD14)*100</f>
        <v>26.494038492315969</v>
      </c>
      <c r="T17" s="163">
        <f>('TuitionData-2Yr'!$AC15/'Median fam income by quintile'!CE14)*100</f>
        <v>10.791305495564728</v>
      </c>
      <c r="U17" s="163">
        <f>('TuitionData-2Yr'!$AC15/'Median fam income by quintile'!CF14)*100</f>
        <v>6.3585692381558312</v>
      </c>
      <c r="V17" s="163">
        <f>('TuitionData-2Yr'!$AC15/'Median fam income by quintile'!CG14)*100</f>
        <v>4.1330700048012909</v>
      </c>
      <c r="W17" s="163">
        <f>('TuitionData-2Yr'!$AC15/'Median fam income by quintile'!CH14)*100</f>
        <v>2.4312176498831124</v>
      </c>
      <c r="X17" s="17" t="s">
        <v>29</v>
      </c>
    </row>
    <row r="18" spans="1:24" ht="12" customHeight="1">
      <c r="A18" s="102" t="s">
        <v>30</v>
      </c>
      <c r="B18" s="102"/>
      <c r="C18" s="163">
        <f>('TuitionData-4Yr'!$AD16/'Median fam income by quintile'!BY15)*100</f>
        <v>31.250709458225618</v>
      </c>
      <c r="D18" s="163">
        <f>('TuitionData-4Yr'!$AD16/'Median fam income by quintile'!BZ15)*100</f>
        <v>14.508221661200379</v>
      </c>
      <c r="E18" s="163">
        <f>('TuitionData-4Yr'!$AD16/'Median fam income by quintile'!CA15)*100</f>
        <v>9.3752128374676857</v>
      </c>
      <c r="F18" s="163">
        <f>('TuitionData-4Yr'!$AD16/'Median fam income by quintile'!CB15)*100</f>
        <v>6.3517702150865079</v>
      </c>
      <c r="G18" s="307">
        <f>('TuitionData-4Yr'!$AD16/'Median fam income by quintile'!CC15)*100</f>
        <v>3.7898022627001717</v>
      </c>
      <c r="H18" s="163">
        <f>('TuitionData-2Yr'!$AB16/'Median fam income by quintile'!BY15)*100</f>
        <v>13.042515507728611</v>
      </c>
      <c r="I18" s="163">
        <f>('TuitionData-2Yr'!$AB16/'Median fam income by quintile'!BZ15)*100</f>
        <v>6.0550211270792067</v>
      </c>
      <c r="J18" s="163">
        <f>('TuitionData-2Yr'!$AB16/'Median fam income by quintile'!CA15)*100</f>
        <v>3.9127546523185832</v>
      </c>
      <c r="K18" s="163">
        <f>('TuitionData-2Yr'!$AB16/'Median fam income by quintile'!CB15)*100</f>
        <v>2.6509177861237014</v>
      </c>
      <c r="L18" s="163">
        <f>('TuitionData-2Yr'!$AB16/'Median fam income by quintile'!CC15)*100</f>
        <v>1.5816778447403119</v>
      </c>
      <c r="M18" s="288"/>
      <c r="N18" s="163">
        <f>('TuitionData-4Yr'!$AE16/'Median fam income by quintile'!CD15)*100</f>
        <v>31.051647700742635</v>
      </c>
      <c r="O18" s="163">
        <f>('TuitionData-4Yr'!$AE16/'Median fam income by quintile'!CE15)*100</f>
        <v>13.699256338562925</v>
      </c>
      <c r="P18" s="163">
        <f>('TuitionData-4Yr'!$AE16/'Median fam income by quintile'!CF15)*100</f>
        <v>8.9228872703283422</v>
      </c>
      <c r="Q18" s="163">
        <f>('TuitionData-4Yr'!$AE16/'Median fam income by quintile'!CG15)*100</f>
        <v>6.1085208591624856</v>
      </c>
      <c r="R18" s="307">
        <f>('TuitionData-4Yr'!$AE16/'Median fam income by quintile'!CH15)*100</f>
        <v>3.598105179692078</v>
      </c>
      <c r="S18" s="163">
        <f>('TuitionData-2Yr'!$AC16/'Median fam income by quintile'!CD15)*100</f>
        <v>13.47331323720852</v>
      </c>
      <c r="T18" s="163">
        <f>('TuitionData-2Yr'!$AC16/'Median fam income by quintile'!CE15)*100</f>
        <v>5.9441087811214057</v>
      </c>
      <c r="U18" s="163">
        <f>('TuitionData-2Yr'!$AC16/'Median fam income by quintile'!CF15)*100</f>
        <v>3.8716417348300345</v>
      </c>
      <c r="V18" s="163">
        <f>('TuitionData-2Yr'!$AC16/'Median fam income by quintile'!CG15)*100</f>
        <v>2.6504878499426598</v>
      </c>
      <c r="W18" s="163">
        <f>('TuitionData-2Yr'!$AC16/'Median fam income by quintile'!CH15)*100</f>
        <v>1.5612182198387625</v>
      </c>
      <c r="X18" s="17" t="s">
        <v>30</v>
      </c>
    </row>
    <row r="19" spans="1:24" ht="12" customHeight="1">
      <c r="A19" s="135" t="s">
        <v>31</v>
      </c>
      <c r="B19" s="135"/>
      <c r="C19" s="309">
        <f>('TuitionData-4Yr'!$AD17/'Median fam income by quintile'!BY16)*100</f>
        <v>52.427934672922071</v>
      </c>
      <c r="D19" s="309">
        <f>('TuitionData-4Yr'!$AD17/'Median fam income by quintile'!BZ16)*100</f>
        <v>21.946577304944125</v>
      </c>
      <c r="E19" s="309">
        <f>('TuitionData-4Yr'!$AD17/'Median fam income by quintile'!CA16)*100</f>
        <v>13.481468915894245</v>
      </c>
      <c r="F19" s="309">
        <f>('TuitionData-4Yr'!$AD17/'Median fam income by quintile'!CB16)*100</f>
        <v>9.0959308348202157</v>
      </c>
      <c r="G19" s="310">
        <f>('TuitionData-4Yr'!$AD17/'Median fam income by quintile'!CC16)*100</f>
        <v>5.2720828162714932</v>
      </c>
      <c r="H19" s="309">
        <f>('TuitionData-2Yr'!$AB17/'Median fam income by quintile'!BY16)*100</f>
        <v>21.660753555132871</v>
      </c>
      <c r="I19" s="309">
        <f>('TuitionData-2Yr'!$AB17/'Median fam income by quintile'!BZ16)*100</f>
        <v>9.0672921858695723</v>
      </c>
      <c r="J19" s="309">
        <f>('TuitionData-2Yr'!$AB17/'Median fam income by quintile'!CA16)*100</f>
        <v>5.5699080570341657</v>
      </c>
      <c r="K19" s="309">
        <f>('TuitionData-2Yr'!$AB17/'Median fam income by quintile'!CB16)*100</f>
        <v>3.7580102553483528</v>
      </c>
      <c r="L19" s="309">
        <f>('TuitionData-2Yr'!$AB17/'Median fam income by quintile'!CC16)*100</f>
        <v>2.1781763351530259</v>
      </c>
      <c r="M19" s="288"/>
      <c r="N19" s="309">
        <f>('TuitionData-4Yr'!$AE17/'Median fam income by quintile'!CD16)*100</f>
        <v>50.487801256255295</v>
      </c>
      <c r="O19" s="309">
        <f>('TuitionData-4Yr'!$AE17/'Median fam income by quintile'!CE16)*100</f>
        <v>22.158534995800931</v>
      </c>
      <c r="P19" s="309">
        <f>('TuitionData-4Yr'!$AE17/'Median fam income by quintile'!CF16)*100</f>
        <v>13.760691044485659</v>
      </c>
      <c r="Q19" s="309">
        <f>('TuitionData-4Yr'!$AE17/'Median fam income by quintile'!CG16)*100</f>
        <v>9.3299094719161815</v>
      </c>
      <c r="R19" s="310">
        <f>('TuitionData-4Yr'!$AE17/'Median fam income by quintile'!CH16)*100</f>
        <v>5.4045207306831546</v>
      </c>
      <c r="S19" s="309">
        <f>('TuitionData-2Yr'!$AC17/'Median fam income by quintile'!CD16)*100</f>
        <v>20.551003737964425</v>
      </c>
      <c r="T19" s="309">
        <f>('TuitionData-2Yr'!$AC17/'Median fam income by quintile'!CE16)*100</f>
        <v>9.0196071961066089</v>
      </c>
      <c r="U19" s="309">
        <f>('TuitionData-2Yr'!$AC17/'Median fam income by quintile'!CF16)*100</f>
        <v>5.6012740910787988</v>
      </c>
      <c r="V19" s="309">
        <f>('TuitionData-2Yr'!$AC17/'Median fam income by quintile'!CG16)*100</f>
        <v>3.7977293457290986</v>
      </c>
      <c r="W19" s="309">
        <f>('TuitionData-2Yr'!$AC17/'Median fam income by quintile'!CH16)*100</f>
        <v>2.1999041941723441</v>
      </c>
      <c r="X19" s="140" t="s">
        <v>31</v>
      </c>
    </row>
    <row r="20" spans="1:24" ht="12" customHeight="1">
      <c r="A20" s="135" t="s">
        <v>32</v>
      </c>
      <c r="B20" s="135"/>
      <c r="C20" s="309">
        <f>('TuitionData-4Yr'!$AD18/'Median fam income by quintile'!BY17)*100</f>
        <v>33.822032835947596</v>
      </c>
      <c r="D20" s="309">
        <f>('TuitionData-4Yr'!$AD18/'Median fam income by quintile'!BZ17)*100</f>
        <v>16.105729921879806</v>
      </c>
      <c r="E20" s="309">
        <f>('TuitionData-4Yr'!$AD18/'Median fam income by quintile'!CA17)*100</f>
        <v>10.096129204760476</v>
      </c>
      <c r="F20" s="309">
        <f>('TuitionData-4Yr'!$AD18/'Median fam income by quintile'!CB17)*100</f>
        <v>6.7644065671895195</v>
      </c>
      <c r="G20" s="310">
        <f>('TuitionData-4Yr'!$AD18/'Median fam income by quintile'!CC17)*100</f>
        <v>3.8653751812511539</v>
      </c>
      <c r="H20" s="309">
        <f>('TuitionData-2Yr'!$AB18/'Median fam income by quintile'!BY17)*100</f>
        <v>12.555559832868918</v>
      </c>
      <c r="I20" s="309">
        <f>('TuitionData-2Yr'!$AB18/'Median fam income by quintile'!BZ17)*100</f>
        <v>5.9788380156518643</v>
      </c>
      <c r="J20" s="309">
        <f>('TuitionData-2Yr'!$AB18/'Median fam income by quintile'!CA17)*100</f>
        <v>3.7479283083190795</v>
      </c>
      <c r="K20" s="309">
        <f>('TuitionData-2Yr'!$AB18/'Median fam income by quintile'!CB17)*100</f>
        <v>2.5111119665737829</v>
      </c>
      <c r="L20" s="309">
        <f>('TuitionData-2Yr'!$AB18/'Median fam income by quintile'!CC17)*100</f>
        <v>1.4349211237564474</v>
      </c>
      <c r="M20" s="288"/>
      <c r="N20" s="309">
        <f>('TuitionData-4Yr'!$AE18/'Median fam income by quintile'!CD17)*100</f>
        <v>32.597292834248996</v>
      </c>
      <c r="O20" s="309">
        <f>('TuitionData-4Yr'!$AE18/'Median fam income by quintile'!CE17)*100</f>
        <v>15.190338460760033</v>
      </c>
      <c r="P20" s="309">
        <f>('TuitionData-4Yr'!$AE18/'Median fam income by quintile'!CF17)*100</f>
        <v>9.5871701365245663</v>
      </c>
      <c r="Q20" s="309">
        <f>('TuitionData-4Yr'!$AE18/'Median fam income by quintile'!CG17)*100</f>
        <v>6.5412940740114989</v>
      </c>
      <c r="R20" s="310">
        <f>('TuitionData-4Yr'!$AE18/'Median fam income by quintile'!CH17)*100</f>
        <v>3.715028427903269</v>
      </c>
      <c r="S20" s="309">
        <f>('TuitionData-2Yr'!$AC18/'Median fam income by quintile'!CD17)*100</f>
        <v>12.023939876731674</v>
      </c>
      <c r="T20" s="309">
        <f>('TuitionData-2Yr'!$AC18/'Median fam income by quintile'!CE17)*100</f>
        <v>5.6031559825569595</v>
      </c>
      <c r="U20" s="309">
        <f>('TuitionData-2Yr'!$AC18/'Median fam income by quintile'!CF17)*100</f>
        <v>3.5363537056811105</v>
      </c>
      <c r="V20" s="309">
        <f>('TuitionData-2Yr'!$AC18/'Median fam income by quintile'!CG17)*100</f>
        <v>2.4128422891393608</v>
      </c>
      <c r="W20" s="309">
        <f>('TuitionData-2Yr'!$AC18/'Median fam income by quintile'!CH17)*100</f>
        <v>1.3703370609514305</v>
      </c>
      <c r="X20" s="140" t="s">
        <v>32</v>
      </c>
    </row>
    <row r="21" spans="1:24" ht="12" customHeight="1">
      <c r="A21" s="135" t="s">
        <v>33</v>
      </c>
      <c r="B21" s="135"/>
      <c r="C21" s="309">
        <f>('TuitionData-4Yr'!$AD19/'Median fam income by quintile'!BY18)*100</f>
        <v>38.624568804970004</v>
      </c>
      <c r="D21" s="309">
        <f>('TuitionData-4Yr'!$AD19/'Median fam income by quintile'!BZ18)*100</f>
        <v>17.461721523622803</v>
      </c>
      <c r="E21" s="309">
        <f>('TuitionData-4Yr'!$AD19/'Median fam income by quintile'!CA18)*100</f>
        <v>11.280826444626161</v>
      </c>
      <c r="F21" s="309">
        <f>('TuitionData-4Yr'!$AD19/'Median fam income by quintile'!CB18)*100</f>
        <v>7.5686056018258574</v>
      </c>
      <c r="G21" s="310">
        <f>('TuitionData-4Yr'!$AD19/'Median fam income by quintile'!CC18)*100</f>
        <v>4.481034464132712</v>
      </c>
      <c r="H21" s="309">
        <f>('TuitionData-2Yr'!$AB19/'Median fam income by quintile'!BY18)*100</f>
        <v>24.526601191155954</v>
      </c>
      <c r="I21" s="309">
        <f>('TuitionData-2Yr'!$AB19/'Median fam income by quintile'!BZ18)*100</f>
        <v>11.08819316750048</v>
      </c>
      <c r="J21" s="309">
        <f>('TuitionData-2Yr'!$AB19/'Median fam income by quintile'!CA18)*100</f>
        <v>7.1633247923376127</v>
      </c>
      <c r="K21" s="309">
        <f>('TuitionData-2Yr'!$AB19/'Median fam income by quintile'!CB18)*100</f>
        <v>4.8060645571594192</v>
      </c>
      <c r="L21" s="309">
        <f>('TuitionData-2Yr'!$AB19/'Median fam income by quintile'!CC18)*100</f>
        <v>2.8454568847242721</v>
      </c>
      <c r="M21" s="288"/>
      <c r="N21" s="309">
        <f>('TuitionData-4Yr'!$AE19/'Median fam income by quintile'!CD18)*100</f>
        <v>37.216798936639819</v>
      </c>
      <c r="O21" s="309">
        <f>('TuitionData-4Yr'!$AE19/'Median fam income by quintile'!CE18)*100</f>
        <v>17.197623136535658</v>
      </c>
      <c r="P21" s="309">
        <f>('TuitionData-4Yr'!$AE19/'Median fam income by quintile'!CF18)*100</f>
        <v>10.874967571632844</v>
      </c>
      <c r="Q21" s="309">
        <f>('TuitionData-4Yr'!$AE19/'Median fam income by quintile'!CG18)*100</f>
        <v>7.4321386419199333</v>
      </c>
      <c r="R21" s="310">
        <f>('TuitionData-4Yr'!$AE19/'Median fam income by quintile'!CH18)*100</f>
        <v>4.5091328955550809</v>
      </c>
      <c r="S21" s="309">
        <f>('TuitionData-2Yr'!$AC19/'Median fam income by quintile'!CD18)*100</f>
        <v>23.226869697806542</v>
      </c>
      <c r="T21" s="309">
        <f>('TuitionData-2Yr'!$AC19/'Median fam income by quintile'!CE18)*100</f>
        <v>10.732974439428279</v>
      </c>
      <c r="U21" s="309">
        <f>('TuitionData-2Yr'!$AC19/'Median fam income by quintile'!CF18)*100</f>
        <v>6.787027954344353</v>
      </c>
      <c r="V21" s="309">
        <f>('TuitionData-2Yr'!$AC19/'Median fam income by quintile'!CG18)*100</f>
        <v>4.638370863270513</v>
      </c>
      <c r="W21" s="309">
        <f>('TuitionData-2Yr'!$AC19/'Median fam income by quintile'!CH18)*100</f>
        <v>2.8141335420452198</v>
      </c>
      <c r="X21" s="140" t="s">
        <v>33</v>
      </c>
    </row>
    <row r="22" spans="1:24" ht="12" customHeight="1">
      <c r="A22" s="135" t="s">
        <v>34</v>
      </c>
      <c r="B22" s="135"/>
      <c r="C22" s="309">
        <f>('TuitionData-4Yr'!$AD20/'Median fam income by quintile'!BY19)*100</f>
        <v>59.499090921662898</v>
      </c>
      <c r="D22" s="309">
        <f>('TuitionData-4Yr'!$AD20/'Median fam income by quintile'!BZ19)*100</f>
        <v>28.43060009557291</v>
      </c>
      <c r="E22" s="309">
        <f>('TuitionData-4Yr'!$AD20/'Median fam income by quintile'!CA19)*100</f>
        <v>17.923639190687272</v>
      </c>
      <c r="F22" s="309">
        <f>('TuitionData-4Yr'!$AD20/'Median fam income by quintile'!CB19)*100</f>
        <v>12.151619790296454</v>
      </c>
      <c r="G22" s="310">
        <f>('TuitionData-4Yr'!$AD20/'Median fam income by quintile'!CC19)*100</f>
        <v>7.1251997770386435</v>
      </c>
      <c r="H22" s="309">
        <f>('TuitionData-2Yr'!$AB20/'Median fam income by quintile'!BY19)*100</f>
        <v>23.460775460901971</v>
      </c>
      <c r="I22" s="309">
        <f>('TuitionData-2Yr'!$AB20/'Median fam income by quintile'!BZ19)*100</f>
        <v>11.210321279347246</v>
      </c>
      <c r="J22" s="309">
        <f>('TuitionData-2Yr'!$AB20/'Median fam income by quintile'!CA19)*100</f>
        <v>7.0673764587189156</v>
      </c>
      <c r="K22" s="309">
        <f>('TuitionData-2Yr'!$AB20/'Median fam income by quintile'!CB19)*100</f>
        <v>4.7914416669280788</v>
      </c>
      <c r="L22" s="309">
        <f>('TuitionData-2Yr'!$AB20/'Median fam income by quintile'!CC19)*100</f>
        <v>2.8095002712438157</v>
      </c>
      <c r="M22" s="288"/>
      <c r="N22" s="309">
        <f>('TuitionData-4Yr'!$AE20/'Median fam income by quintile'!CD19)*100</f>
        <v>57.763984378480316</v>
      </c>
      <c r="O22" s="309">
        <f>('TuitionData-4Yr'!$AE20/'Median fam income by quintile'!CE19)*100</f>
        <v>25.903132008287137</v>
      </c>
      <c r="P22" s="309">
        <f>('TuitionData-4Yr'!$AE20/'Median fam income by quintile'!CF19)*100</f>
        <v>16.527606402998661</v>
      </c>
      <c r="Q22" s="309">
        <f>('TuitionData-4Yr'!$AE20/'Median fam income by quintile'!CG19)*100</f>
        <v>11.23812925651368</v>
      </c>
      <c r="R22" s="310">
        <f>('TuitionData-4Yr'!$AE20/'Median fam income by quintile'!CH19)*100</f>
        <v>6.5196370630338967</v>
      </c>
      <c r="S22" s="309">
        <f>('TuitionData-2Yr'!$AC20/'Median fam income by quintile'!CD19)*100</f>
        <v>23.684718530507993</v>
      </c>
      <c r="T22" s="309">
        <f>('TuitionData-2Yr'!$AC20/'Median fam income by quintile'!CE19)*100</f>
        <v>10.620950013680716</v>
      </c>
      <c r="U22" s="309">
        <f>('TuitionData-2Yr'!$AC20/'Median fam income by quintile'!CF19)*100</f>
        <v>6.776743499430042</v>
      </c>
      <c r="V22" s="309">
        <f>('TuitionData-2Yr'!$AC20/'Median fam income by quintile'!CG19)*100</f>
        <v>4.6079218930949404</v>
      </c>
      <c r="W22" s="309">
        <f>('TuitionData-2Yr'!$AC20/'Median fam income by quintile'!CH19)*100</f>
        <v>2.6732187957683973</v>
      </c>
      <c r="X22" s="140" t="s">
        <v>34</v>
      </c>
    </row>
    <row r="23" spans="1:24" ht="12" customHeight="1">
      <c r="A23" s="102" t="s">
        <v>35</v>
      </c>
      <c r="B23" s="102"/>
      <c r="C23" s="163">
        <f>('TuitionData-4Yr'!$AD21/'Median fam income by quintile'!BY20)*100</f>
        <v>48.574925314270118</v>
      </c>
      <c r="D23" s="163">
        <f>('TuitionData-4Yr'!$AD21/'Median fam income by quintile'!BZ20)*100</f>
        <v>21.749966558628408</v>
      </c>
      <c r="E23" s="163">
        <f>('TuitionData-4Yr'!$AD21/'Median fam income by quintile'!CA20)*100</f>
        <v>13.451517779336342</v>
      </c>
      <c r="F23" s="163">
        <f>('TuitionData-4Yr'!$AD21/'Median fam income by quintile'!CB20)*100</f>
        <v>9.2230870849879967</v>
      </c>
      <c r="G23" s="307">
        <f>('TuitionData-4Yr'!$AD21/'Median fam income by quintile'!CC20)*100</f>
        <v>5.4646790978553881</v>
      </c>
      <c r="H23" s="163">
        <f>('TuitionData-2Yr'!$AB21/'Median fam income by quintile'!BY20)*100</f>
        <v>23.29490660815302</v>
      </c>
      <c r="I23" s="163">
        <f>('TuitionData-2Yr'!$AB21/'Median fam income by quintile'!BZ20)*100</f>
        <v>10.430555197680457</v>
      </c>
      <c r="J23" s="163">
        <f>('TuitionData-2Yr'!$AB21/'Median fam income by quintile'!CA20)*100</f>
        <v>6.4508972145654528</v>
      </c>
      <c r="K23" s="163">
        <f>('TuitionData-2Yr'!$AB21/'Median fam income by quintile'!CB20)*100</f>
        <v>4.4230835331936111</v>
      </c>
      <c r="L23" s="163">
        <f>('TuitionData-2Yr'!$AB21/'Median fam income by quintile'!CC20)*100</f>
        <v>2.6206769934172152</v>
      </c>
      <c r="M23" s="288"/>
      <c r="N23" s="163">
        <f>('TuitionData-4Yr'!$AE21/'Median fam income by quintile'!CD20)*100</f>
        <v>45.60204388173522</v>
      </c>
      <c r="O23" s="163">
        <f>('TuitionData-4Yr'!$AE21/'Median fam income by quintile'!CE20)*100</f>
        <v>20.831842773247224</v>
      </c>
      <c r="P23" s="163">
        <f>('TuitionData-4Yr'!$AE21/'Median fam income by quintile'!CF20)*100</f>
        <v>13.284073652505477</v>
      </c>
      <c r="Q23" s="163">
        <f>('TuitionData-4Yr'!$AE21/'Median fam income by quintile'!CG20)*100</f>
        <v>9.133131546660799</v>
      </c>
      <c r="R23" s="307">
        <f>('TuitionData-4Yr'!$AE21/'Median fam income by quintile'!CH20)*100</f>
        <v>5.1741523117294834</v>
      </c>
      <c r="S23" s="163">
        <f>('TuitionData-2Yr'!$AC21/'Median fam income by quintile'!CD20)*100</f>
        <v>21.394889148099988</v>
      </c>
      <c r="T23" s="163">
        <f>('TuitionData-2Yr'!$AC21/'Median fam income by quintile'!CE20)*100</f>
        <v>9.7735743608365855</v>
      </c>
      <c r="U23" s="163">
        <f>('TuitionData-2Yr'!$AC21/'Median fam income by quintile'!CF20)*100</f>
        <v>6.2324242300986921</v>
      </c>
      <c r="V23" s="163">
        <f>('TuitionData-2Yr'!$AC21/'Median fam income by quintile'!CG20)*100</f>
        <v>4.2849469098924846</v>
      </c>
      <c r="W23" s="163">
        <f>('TuitionData-2Yr'!$AC21/'Median fam income by quintile'!CH20)*100</f>
        <v>2.4275318762450455</v>
      </c>
      <c r="X23" s="17" t="s">
        <v>35</v>
      </c>
    </row>
    <row r="24" spans="1:24" ht="12" customHeight="1">
      <c r="A24" s="102" t="s">
        <v>36</v>
      </c>
      <c r="B24" s="102"/>
      <c r="C24" s="163">
        <f>('TuitionData-4Yr'!$AD22/'Median fam income by quintile'!BY21)*100</f>
        <v>42.236571216520815</v>
      </c>
      <c r="D24" s="163">
        <f>('TuitionData-4Yr'!$AD22/'Median fam income by quintile'!BZ21)*100</f>
        <v>18.633781419053303</v>
      </c>
      <c r="E24" s="163">
        <f>('TuitionData-4Yr'!$AD22/'Median fam income by quintile'!CA21)*100</f>
        <v>11.600185052424731</v>
      </c>
      <c r="F24" s="163">
        <f>('TuitionData-4Yr'!$AD22/'Median fam income by quintile'!CB21)*100</f>
        <v>7.5979071837837271</v>
      </c>
      <c r="G24" s="307">
        <f>('TuitionData-4Yr'!$AD22/'Median fam income by quintile'!CC21)*100</f>
        <v>4.3121106739379886</v>
      </c>
      <c r="H24" s="163">
        <f>('TuitionData-2Yr'!$AB22/'Median fam income by quintile'!BY21)*100</f>
        <v>12.958487813314152</v>
      </c>
      <c r="I24" s="163">
        <f>('TuitionData-2Yr'!$AB22/'Median fam income by quintile'!BZ21)*100</f>
        <v>5.7169799176385965</v>
      </c>
      <c r="J24" s="163">
        <f>('TuitionData-2Yr'!$AB22/'Median fam income by quintile'!CA21)*100</f>
        <v>3.5590213008398019</v>
      </c>
      <c r="K24" s="163">
        <f>('TuitionData-2Yr'!$AB22/'Median fam income by quintile'!CB21)*100</f>
        <v>2.3310932874504244</v>
      </c>
      <c r="L24" s="163">
        <f>('TuitionData-2Yr'!$AB22/'Median fam income by quintile'!CC21)*100</f>
        <v>1.322986975704848</v>
      </c>
      <c r="M24" s="288"/>
      <c r="N24" s="163">
        <f>('TuitionData-4Yr'!$AE22/'Median fam income by quintile'!CD21)*100</f>
        <v>41.55905966816885</v>
      </c>
      <c r="O24" s="163">
        <f>('TuitionData-4Yr'!$AE22/'Median fam income by quintile'!CE21)*100</f>
        <v>18.303670960236062</v>
      </c>
      <c r="P24" s="163">
        <f>('TuitionData-4Yr'!$AE22/'Median fam income by quintile'!CF21)*100</f>
        <v>11.344751880932282</v>
      </c>
      <c r="Q24" s="163">
        <f>('TuitionData-4Yr'!$AE22/'Median fam income by quintile'!CG21)*100</f>
        <v>7.4806307402703913</v>
      </c>
      <c r="R24" s="307">
        <f>('TuitionData-4Yr'!$AE22/'Median fam income by quintile'!CH21)*100</f>
        <v>4.3013626756554748</v>
      </c>
      <c r="S24" s="163">
        <f>('TuitionData-2Yr'!$AC22/'Median fam income by quintile'!CD21)*100</f>
        <v>12.242945080611307</v>
      </c>
      <c r="T24" s="163">
        <f>('TuitionData-2Yr'!$AC22/'Median fam income by quintile'!CE21)*100</f>
        <v>5.392105599333064</v>
      </c>
      <c r="U24" s="163">
        <f>('TuitionData-2Yr'!$AC22/'Median fam income by quintile'!CF21)*100</f>
        <v>3.3420672974898329</v>
      </c>
      <c r="V24" s="163">
        <f>('TuitionData-2Yr'!$AC22/'Median fam income by quintile'!CG21)*100</f>
        <v>2.2037301145100345</v>
      </c>
      <c r="W24" s="163">
        <f>('TuitionData-2Yr'!$AC22/'Median fam income by quintile'!CH21)*100</f>
        <v>1.2671448158432701</v>
      </c>
      <c r="X24" s="17" t="s">
        <v>36</v>
      </c>
    </row>
    <row r="25" spans="1:24" ht="12" customHeight="1">
      <c r="A25" s="102" t="s">
        <v>37</v>
      </c>
      <c r="B25" s="102"/>
      <c r="C25" s="163">
        <f>('TuitionData-4Yr'!$AD23/'Median fam income by quintile'!BY22)*100</f>
        <v>48.088333810234083</v>
      </c>
      <c r="D25" s="163">
        <f>('TuitionData-4Yr'!$AD23/'Median fam income by quintile'!BZ22)*100</f>
        <v>22.201209370500226</v>
      </c>
      <c r="E25" s="163">
        <f>('TuitionData-4Yr'!$AD23/'Median fam income by quintile'!CA22)*100</f>
        <v>14.009987015580009</v>
      </c>
      <c r="F25" s="163">
        <f>('TuitionData-4Yr'!$AD23/'Median fam income by quintile'!CB22)*100</f>
        <v>9.4355139824625951</v>
      </c>
      <c r="G25" s="307">
        <f>('TuitionData-4Yr'!$AD23/'Median fam income by quintile'!CC22)*100</f>
        <v>5.3650133348484292</v>
      </c>
      <c r="H25" s="163">
        <f>('TuitionData-2Yr'!$AB23/'Median fam income by quintile'!BY22)*100</f>
        <v>18.274176622291364</v>
      </c>
      <c r="I25" s="163">
        <f>('TuitionData-2Yr'!$AB23/'Median fam income by quintile'!BZ22)*100</f>
        <v>8.4367410787405763</v>
      </c>
      <c r="J25" s="163">
        <f>('TuitionData-2Yr'!$AB23/'Median fam income by quintile'!CA22)*100</f>
        <v>5.3239727167305544</v>
      </c>
      <c r="K25" s="163">
        <f>('TuitionData-2Yr'!$AB23/'Median fam income by quintile'!CB22)*100</f>
        <v>3.5856149584647445</v>
      </c>
      <c r="L25" s="163">
        <f>('TuitionData-2Yr'!$AB23/'Median fam income by quintile'!CC22)*100</f>
        <v>2.0387730972101932</v>
      </c>
      <c r="M25" s="288"/>
      <c r="N25" s="163">
        <f>('TuitionData-4Yr'!$AE23/'Median fam income by quintile'!CD22)*100</f>
        <v>45.559774113595594</v>
      </c>
      <c r="O25" s="163">
        <f>('TuitionData-4Yr'!$AE23/'Median fam income by quintile'!CE22)*100</f>
        <v>20.799027312728423</v>
      </c>
      <c r="P25" s="163">
        <f>('TuitionData-4Yr'!$AE23/'Median fam income by quintile'!CF22)*100</f>
        <v>13.402821479538357</v>
      </c>
      <c r="Q25" s="163">
        <f>('TuitionData-4Yr'!$AE23/'Median fam income by quintile'!CG22)*100</f>
        <v>8.9803742476618034</v>
      </c>
      <c r="R25" s="307">
        <f>('TuitionData-4Yr'!$AE23/'Median fam income by quintile'!CH22)*100</f>
        <v>5.1184437584409865</v>
      </c>
      <c r="S25" s="163">
        <f>('TuitionData-2Yr'!$AC23/'Median fam income by quintile'!CD22)*100</f>
        <v>17.387704303939103</v>
      </c>
      <c r="T25" s="163">
        <f>('TuitionData-2Yr'!$AC23/'Median fam income by quintile'!CE22)*100</f>
        <v>7.9378650083200251</v>
      </c>
      <c r="U25" s="163">
        <f>('TuitionData-2Yr'!$AC23/'Median fam income by quintile'!CF22)*100</f>
        <v>5.1151328394131186</v>
      </c>
      <c r="V25" s="163">
        <f>('TuitionData-2Yr'!$AC23/'Median fam income by quintile'!CG22)*100</f>
        <v>3.4273236642421483</v>
      </c>
      <c r="W25" s="163">
        <f>('TuitionData-2Yr'!$AC23/'Median fam income by quintile'!CH22)*100</f>
        <v>1.9534334464919239</v>
      </c>
      <c r="X25" s="17" t="s">
        <v>37</v>
      </c>
    </row>
    <row r="26" spans="1:24" ht="12" customHeight="1">
      <c r="A26" s="104" t="s">
        <v>38</v>
      </c>
      <c r="B26" s="104"/>
      <c r="C26" s="305">
        <f>('TuitionData-4Yr'!$AD24/'Median fam income by quintile'!BY23)*100</f>
        <v>45.826637793116241</v>
      </c>
      <c r="D26" s="305">
        <f>('TuitionData-4Yr'!$AD24/'Median fam income by quintile'!BZ23)*100</f>
        <v>20.652840335452222</v>
      </c>
      <c r="E26" s="305">
        <f>('TuitionData-4Yr'!$AD24/'Median fam income by quintile'!CA23)*100</f>
        <v>12.803353659405559</v>
      </c>
      <c r="F26" s="305">
        <f>('TuitionData-4Yr'!$AD24/'Median fam income by quintile'!CB23)*100</f>
        <v>8.5931495518763601</v>
      </c>
      <c r="G26" s="308">
        <f>('TuitionData-4Yr'!$AD24/'Median fam income by quintile'!CC23)*100</f>
        <v>5.3682632843364742</v>
      </c>
      <c r="H26" s="305">
        <f>('TuitionData-2Yr'!$AB24/'Median fam income by quintile'!BY23)*100</f>
        <v>24.782135685993715</v>
      </c>
      <c r="I26" s="305">
        <f>('TuitionData-2Yr'!$AB24/'Median fam income by quintile'!BZ23)*100</f>
        <v>11.16864592608675</v>
      </c>
      <c r="J26" s="305">
        <f>('TuitionData-2Yr'!$AB24/'Median fam income by quintile'!CA23)*100</f>
        <v>6.9237994080118712</v>
      </c>
      <c r="K26" s="305">
        <f>('TuitionData-2Yr'!$AB24/'Median fam income by quintile'!CB23)*100</f>
        <v>4.6470046335501589</v>
      </c>
      <c r="L26" s="305">
        <f>('TuitionData-2Yr'!$AB24/'Median fam income by quintile'!CC23)*100</f>
        <v>2.9030501803592639</v>
      </c>
      <c r="M26" s="288"/>
      <c r="N26" s="491">
        <f>('TuitionData-4Yr'!$AE24/'Median fam income by quintile'!CD23)*100</f>
        <v>42.665518965829364</v>
      </c>
      <c r="O26" s="305">
        <f>('TuitionData-4Yr'!$AE24/'Median fam income by quintile'!CE23)*100</f>
        <v>19.519474926866934</v>
      </c>
      <c r="P26" s="305">
        <f>('TuitionData-4Yr'!$AE24/'Median fam income by quintile'!CF23)*100</f>
        <v>12.799655689748809</v>
      </c>
      <c r="Q26" s="305">
        <f>('TuitionData-4Yr'!$AE24/'Median fam income by quintile'!CG23)*100</f>
        <v>8.6273922328693633</v>
      </c>
      <c r="R26" s="308">
        <f>('TuitionData-4Yr'!$AE24/'Median fam income by quintile'!CH23)*100</f>
        <v>5.2666374170298642</v>
      </c>
      <c r="S26" s="305">
        <f>('TuitionData-2Yr'!$AC24/'Median fam income by quintile'!CD23)*100</f>
        <v>22.5499195903461</v>
      </c>
      <c r="T26" s="305">
        <f>('TuitionData-2Yr'!$AC24/'Median fam income by quintile'!CE23)*100</f>
        <v>10.316588212583341</v>
      </c>
      <c r="U26" s="305">
        <f>('TuitionData-2Yr'!$AC24/'Median fam income by quintile'!CF23)*100</f>
        <v>6.7649758771038311</v>
      </c>
      <c r="V26" s="305">
        <f>('TuitionData-2Yr'!$AC24/'Median fam income by quintile'!CG23)*100</f>
        <v>4.5598179945119739</v>
      </c>
      <c r="W26" s="305">
        <f>('TuitionData-2Yr'!$AC24/'Median fam income by quintile'!CH23)*100</f>
        <v>2.7835651163799913</v>
      </c>
      <c r="X26" s="116" t="s">
        <v>38</v>
      </c>
    </row>
    <row r="27" spans="1:24" ht="12" customHeight="1">
      <c r="A27" s="102" t="s">
        <v>39</v>
      </c>
      <c r="B27" s="102"/>
      <c r="C27" s="71">
        <f>('TuitionData-4Yr'!$AD25/'Median fam income by quintile'!BY24)*100</f>
        <v>31.745387682318064</v>
      </c>
      <c r="D27" s="71">
        <f>('TuitionData-4Yr'!$AD25/'Median fam income by quintile'!BZ24)*100</f>
        <v>15.004655896720648</v>
      </c>
      <c r="E27" s="71">
        <f>('TuitionData-4Yr'!$AD25/'Median fam income by quintile'!CA24)*100</f>
        <v>9.798958952960426</v>
      </c>
      <c r="F27" s="71">
        <f>('TuitionData-4Yr'!$AD25/'Median fam income by quintile'!CB24)*100</f>
        <v>6.8776936608066013</v>
      </c>
      <c r="G27" s="71">
        <f>('TuitionData-4Yr'!$AD25/'Median fam income by quintile'!CC24)*100</f>
        <v>4.2679910106227625</v>
      </c>
      <c r="H27" s="149">
        <f>('TuitionData-2Yr'!$AB25/'Median fam income by quintile'!BY24)*100</f>
        <v>7.6600074607983206</v>
      </c>
      <c r="I27" s="71">
        <f>('TuitionData-2Yr'!$AB25/'Median fam income by quintile'!BZ24)*100</f>
        <v>3.6205504013929564</v>
      </c>
      <c r="J27" s="71">
        <f>('TuitionData-2Yr'!$AB25/'Median fam income by quintile'!CA24)*100</f>
        <v>2.3644410784607066</v>
      </c>
      <c r="K27" s="71">
        <f>('TuitionData-2Yr'!$AB25/'Median fam income by quintile'!CB24)*100</f>
        <v>1.6595539888211226</v>
      </c>
      <c r="L27" s="71">
        <f>('TuitionData-2Yr'!$AB25/'Median fam income by quintile'!CC24)*100</f>
        <v>1.0298454475073298</v>
      </c>
      <c r="M27" s="71"/>
      <c r="N27" s="149">
        <f>('TuitionData-4Yr'!$AE25/'Median fam income by quintile'!CD24)*100</f>
        <v>32.286453924931571</v>
      </c>
      <c r="O27" s="71">
        <f>('TuitionData-4Yr'!$AE25/'Median fam income by quintile'!CE24)*100</f>
        <v>14.756148960206387</v>
      </c>
      <c r="P27" s="71">
        <f>('TuitionData-4Yr'!$AE25/'Median fam income by quintile'!CF24)*100</f>
        <v>9.8434310746742604</v>
      </c>
      <c r="Q27" s="71">
        <f>('TuitionData-4Yr'!$AE25/'Median fam income by quintile'!CG24)*100</f>
        <v>6.8345584091726437</v>
      </c>
      <c r="R27" s="71">
        <f>('TuitionData-4Yr'!$AE25/'Median fam income by quintile'!CH24)*100</f>
        <v>4.3559705781073346</v>
      </c>
      <c r="S27" s="149">
        <f>('TuitionData-2Yr'!$AC25/'Median fam income by quintile'!CD24)*100</f>
        <v>7.935494409218478</v>
      </c>
      <c r="T27" s="71">
        <f>('TuitionData-2Yr'!$AC25/'Median fam income by quintile'!CE24)*100</f>
        <v>3.6268255983631073</v>
      </c>
      <c r="U27" s="71">
        <f>('TuitionData-2Yr'!$AC25/'Median fam income by quintile'!CF24)*100</f>
        <v>2.4193580515909994</v>
      </c>
      <c r="V27" s="71">
        <f>('TuitionData-2Yr'!$AC25/'Median fam income by quintile'!CG24)*100</f>
        <v>1.6798252348049276</v>
      </c>
      <c r="W27" s="71">
        <f>('TuitionData-2Yr'!$AC25/'Median fam income by quintile'!CH24)*100</f>
        <v>1.0706279559118292</v>
      </c>
      <c r="X27" s="17" t="s">
        <v>39</v>
      </c>
    </row>
    <row r="28" spans="1:24" ht="12" customHeight="1">
      <c r="A28" s="102"/>
      <c r="B28" s="102"/>
      <c r="C28" s="163"/>
      <c r="D28" s="163"/>
      <c r="E28" s="163"/>
      <c r="F28" s="163"/>
      <c r="G28" s="163"/>
      <c r="H28" s="164"/>
      <c r="I28" s="163"/>
      <c r="J28" s="163"/>
      <c r="K28" s="163"/>
      <c r="L28" s="163"/>
      <c r="M28" s="71"/>
      <c r="N28" s="164"/>
      <c r="O28" s="163"/>
      <c r="P28" s="163"/>
      <c r="Q28" s="163"/>
      <c r="R28" s="163"/>
      <c r="S28" s="164"/>
      <c r="T28" s="163"/>
      <c r="U28" s="163"/>
      <c r="V28" s="163"/>
      <c r="W28" s="163"/>
      <c r="X28" s="17"/>
    </row>
    <row r="29" spans="1:24" ht="12" customHeight="1">
      <c r="A29" s="135" t="s">
        <v>40</v>
      </c>
      <c r="B29" s="135"/>
      <c r="C29" s="154">
        <f>('TuitionData-4Yr'!$AD27/'Median fam income by quintile'!BY26)*100</f>
        <v>29.807414490223739</v>
      </c>
      <c r="D29" s="154">
        <f>('TuitionData-4Yr'!$AD27/'Median fam income by quintile'!BZ26)*100</f>
        <v>13.801601349781345</v>
      </c>
      <c r="E29" s="154">
        <f>('TuitionData-4Yr'!$AD27/'Median fam income by quintile'!CA26)*100</f>
        <v>9.2156558956184362</v>
      </c>
      <c r="F29" s="154">
        <f>('TuitionData-4Yr'!$AD27/'Median fam income by quintile'!CB26)*100</f>
        <v>6.3973460344583968</v>
      </c>
      <c r="G29" s="154">
        <f>('TuitionData-4Yr'!$AD27/'Median fam income by quintile'!CC26)*100</f>
        <v>3.9889334097211173</v>
      </c>
      <c r="H29" s="150">
        <f>('TuitionData-2Yr'!$AB27/'Median fam income by quintile'!BY26)*100</f>
        <v>15.547292856375797</v>
      </c>
      <c r="I29" s="154">
        <f>('TuitionData-2Yr'!$AB27/'Median fam income by quintile'!BZ26)*100</f>
        <v>7.1987974046651848</v>
      </c>
      <c r="J29" s="154">
        <f>('TuitionData-2Yr'!$AB27/'Median fam income by quintile'!CA26)*100</f>
        <v>4.8068074176563904</v>
      </c>
      <c r="K29" s="154">
        <f>('TuitionData-2Yr'!$AB27/'Median fam income by quintile'!CB26)*100</f>
        <v>3.3368010611561263</v>
      </c>
      <c r="L29" s="154">
        <f>('TuitionData-2Yr'!$AB27/'Median fam income by quintile'!CC26)*100</f>
        <v>2.0805936028385257</v>
      </c>
      <c r="M29" s="71"/>
      <c r="N29" s="150">
        <f>('TuitionData-4Yr'!$AE27/'Median fam income by quintile'!CD26)*100</f>
        <v>30.211490045004226</v>
      </c>
      <c r="O29" s="154">
        <f>('TuitionData-4Yr'!$AE27/'Median fam income by quintile'!CE26)*100</f>
        <v>13.997990387518625</v>
      </c>
      <c r="P29" s="154">
        <f>('TuitionData-4Yr'!$AE27/'Median fam income by quintile'!CF26)*100</f>
        <v>9.5440843551263352</v>
      </c>
      <c r="Q29" s="154">
        <f>('TuitionData-4Yr'!$AE27/'Median fam income by quintile'!CG26)*100</f>
        <v>6.305401075458839</v>
      </c>
      <c r="R29" s="154">
        <f>('TuitionData-4Yr'!$AE27/'Median fam income by quintile'!CH26)*100</f>
        <v>3.6516496663092064</v>
      </c>
      <c r="S29" s="150">
        <f>('TuitionData-2Yr'!$AC27/'Median fam income by quintile'!CD26)*100</f>
        <v>15.312282790372251</v>
      </c>
      <c r="T29" s="154">
        <f>('TuitionData-2Yr'!$AC27/'Median fam income by quintile'!CE26)*100</f>
        <v>7.0946910262058083</v>
      </c>
      <c r="U29" s="154">
        <f>('TuitionData-2Yr'!$AC27/'Median fam income by quintile'!CF26)*100</f>
        <v>4.8372893360494151</v>
      </c>
      <c r="V29" s="154">
        <f>('TuitionData-2Yr'!$AC27/'Median fam income by quintile'!CG26)*100</f>
        <v>3.1958067685611748</v>
      </c>
      <c r="W29" s="154">
        <f>('TuitionData-2Yr'!$AC27/'Median fam income by quintile'!CH26)*100</f>
        <v>1.8507889633580372</v>
      </c>
      <c r="X29" s="140" t="s">
        <v>40</v>
      </c>
    </row>
    <row r="30" spans="1:24" ht="12" customHeight="1">
      <c r="A30" s="135" t="s">
        <v>41</v>
      </c>
      <c r="B30" s="135"/>
      <c r="C30" s="154">
        <f>('TuitionData-4Yr'!$AD28/'Median fam income by quintile'!BY27)*100</f>
        <v>49.416769611058001</v>
      </c>
      <c r="D30" s="154">
        <f>('TuitionData-4Yr'!$AD28/'Median fam income by quintile'!BZ27)*100</f>
        <v>23.170974195407197</v>
      </c>
      <c r="E30" s="154">
        <f>('TuitionData-4Yr'!$AD28/'Median fam income by quintile'!CA27)*100</f>
        <v>15.11150491004817</v>
      </c>
      <c r="F30" s="154">
        <f>('TuitionData-4Yr'!$AD28/'Median fam income by quintile'!CB27)*100</f>
        <v>10.30431701544939</v>
      </c>
      <c r="G30" s="154">
        <f>('TuitionData-4Yr'!$AD28/'Median fam income by quintile'!CC27)*100</f>
        <v>5.9176721838440622</v>
      </c>
      <c r="H30" s="150">
        <f>('TuitionData-2Yr'!$AB28/'Median fam income by quintile'!BY27)*100</f>
        <v>9.6836004255114378</v>
      </c>
      <c r="I30" s="154">
        <f>('TuitionData-2Yr'!$AB28/'Median fam income by quintile'!BZ27)*100</f>
        <v>4.5405326439620293</v>
      </c>
      <c r="J30" s="154">
        <f>('TuitionData-2Yr'!$AB28/'Median fam income by quintile'!CA27)*100</f>
        <v>2.9612169417143672</v>
      </c>
      <c r="K30" s="154">
        <f>('TuitionData-2Yr'!$AB28/'Median fam income by quintile'!CB27)*100</f>
        <v>2.0192110779552457</v>
      </c>
      <c r="L30" s="154">
        <f>('TuitionData-2Yr'!$AB28/'Median fam income by quintile'!CC27)*100</f>
        <v>1.1596138988552287</v>
      </c>
      <c r="M30" s="71"/>
      <c r="N30" s="150">
        <f>('TuitionData-4Yr'!$AE28/'Median fam income by quintile'!CD27)*100</f>
        <v>48.427561064423621</v>
      </c>
      <c r="O30" s="154">
        <f>('TuitionData-4Yr'!$AE28/'Median fam income by quintile'!CE27)*100</f>
        <v>22.629795722396288</v>
      </c>
      <c r="P30" s="154">
        <f>('TuitionData-4Yr'!$AE28/'Median fam income by quintile'!CF27)*100</f>
        <v>14.859510187072802</v>
      </c>
      <c r="Q30" s="154">
        <f>('TuitionData-4Yr'!$AE28/'Median fam income by quintile'!CG27)*100</f>
        <v>10.095076158689794</v>
      </c>
      <c r="R30" s="154">
        <f>('TuitionData-4Yr'!$AE28/'Median fam income by quintile'!CH27)*100</f>
        <v>5.8715145658109282</v>
      </c>
      <c r="S30" s="150">
        <f>('TuitionData-2Yr'!$AC28/'Median fam income by quintile'!CD27)*100</f>
        <v>9.1360265576082842</v>
      </c>
      <c r="T30" s="154">
        <f>('TuitionData-2Yr'!$AC28/'Median fam income by quintile'!CE27)*100</f>
        <v>4.2691890768157048</v>
      </c>
      <c r="U30" s="154">
        <f>('TuitionData-2Yr'!$AC28/'Median fam income by quintile'!CF27)*100</f>
        <v>2.8032978890171525</v>
      </c>
      <c r="V30" s="154">
        <f>('TuitionData-2Yr'!$AC28/'Median fam income by quintile'!CG27)*100</f>
        <v>1.9044709636352586</v>
      </c>
      <c r="W30" s="154">
        <f>('TuitionData-2Yr'!$AC28/'Median fam income by quintile'!CH27)*100</f>
        <v>1.1076814902008314</v>
      </c>
      <c r="X30" s="140" t="s">
        <v>41</v>
      </c>
    </row>
    <row r="31" spans="1:24" ht="12" customHeight="1">
      <c r="A31" s="135" t="s">
        <v>42</v>
      </c>
      <c r="B31" s="135"/>
      <c r="C31" s="154">
        <f>('TuitionData-4Yr'!$AD29/'Median fam income by quintile'!BY28)*100</f>
        <v>32.401530018490682</v>
      </c>
      <c r="D31" s="154">
        <f>('TuitionData-4Yr'!$AD29/'Median fam income by quintile'!BZ28)*100</f>
        <v>14.093092668236725</v>
      </c>
      <c r="E31" s="154">
        <f>('TuitionData-4Yr'!$AD29/'Median fam income by quintile'!CA28)*100</f>
        <v>8.5347397979091166</v>
      </c>
      <c r="F31" s="154">
        <f>('TuitionData-4Yr'!$AD29/'Median fam income by quintile'!CB28)*100</f>
        <v>5.5235484963028263</v>
      </c>
      <c r="G31" s="154">
        <f>('TuitionData-4Yr'!$AD29/'Median fam income by quintile'!CC28)*100</f>
        <v>3.0598409460969278</v>
      </c>
      <c r="H31" s="150">
        <f>('TuitionData-2Yr'!$AB29/'Median fam income by quintile'!BY28)*100</f>
        <v>5.3848319981770185</v>
      </c>
      <c r="I31" s="154">
        <f>('TuitionData-2Yr'!$AB29/'Median fam income by quintile'!BZ28)*100</f>
        <v>2.342140519595441</v>
      </c>
      <c r="J31" s="154">
        <f>('TuitionData-2Yr'!$AB29/'Median fam income by quintile'!CA28)*100</f>
        <v>1.4183941293410771</v>
      </c>
      <c r="K31" s="154">
        <f>('TuitionData-2Yr'!$AB29/'Median fam income by quintile'!CB28)*100</f>
        <v>0.91796222799973537</v>
      </c>
      <c r="L31" s="154">
        <f>('TuitionData-2Yr'!$AB29/'Median fam income by quintile'!CC28)*100</f>
        <v>0.50851701837759367</v>
      </c>
      <c r="M31" s="71"/>
      <c r="N31" s="150">
        <f>('TuitionData-4Yr'!$AE29/'Median fam income by quintile'!CD28)*100</f>
        <v>30.099498883422815</v>
      </c>
      <c r="O31" s="154">
        <f>('TuitionData-4Yr'!$AE29/'Median fam income by quintile'!CE28)*100</f>
        <v>13.276028971795419</v>
      </c>
      <c r="P31" s="154">
        <f>('TuitionData-4Yr'!$AE29/'Median fam income by quintile'!CF28)*100</f>
        <v>8.2423239736202181</v>
      </c>
      <c r="Q31" s="154">
        <f>('TuitionData-4Yr'!$AE29/'Median fam income by quintile'!CG28)*100</f>
        <v>5.3447708297666683</v>
      </c>
      <c r="R31" s="154">
        <f>('TuitionData-4Yr'!$AE29/'Median fam income by quintile'!CH28)*100</f>
        <v>2.9738304896821743</v>
      </c>
      <c r="S31" s="150">
        <f>('TuitionData-2Yr'!$AC29/'Median fam income by quintile'!CD28)*100</f>
        <v>4.8896655975733472</v>
      </c>
      <c r="T31" s="154">
        <f>('TuitionData-2Yr'!$AC29/'Median fam income by quintile'!CE28)*100</f>
        <v>2.1566917903582441</v>
      </c>
      <c r="U31" s="154">
        <f>('TuitionData-2Yr'!$AC29/'Median fam income by quintile'!CF28)*100</f>
        <v>1.3389660782711938</v>
      </c>
      <c r="V31" s="154">
        <f>('TuitionData-2Yr'!$AC29/'Median fam income by quintile'!CG28)*100</f>
        <v>0.86825837713919252</v>
      </c>
      <c r="W31" s="154">
        <f>('TuitionData-2Yr'!$AC29/'Median fam income by quintile'!CH28)*100</f>
        <v>0.48309896104024674</v>
      </c>
      <c r="X31" s="140" t="s">
        <v>42</v>
      </c>
    </row>
    <row r="32" spans="1:24" ht="12" customHeight="1">
      <c r="A32" s="135" t="s">
        <v>43</v>
      </c>
      <c r="B32" s="135"/>
      <c r="C32" s="154">
        <f>('TuitionData-4Yr'!$AD30/'Median fam income by quintile'!BY29)*100</f>
        <v>35.384714541794274</v>
      </c>
      <c r="D32" s="154">
        <f>('TuitionData-4Yr'!$AD30/'Median fam income by quintile'!BZ29)*100</f>
        <v>16.64727814302919</v>
      </c>
      <c r="E32" s="154">
        <f>('TuitionData-4Yr'!$AD30/'Median fam income by quintile'!CA29)*100</f>
        <v>10.956276291610612</v>
      </c>
      <c r="F32" s="154">
        <f>('TuitionData-4Yr'!$AD30/'Median fam income by quintile'!CB29)*100</f>
        <v>7.5944935821021087</v>
      </c>
      <c r="G32" s="154">
        <f>('TuitionData-4Yr'!$AD30/'Median fam income by quintile'!CC29)*100</f>
        <v>4.5171976010801185</v>
      </c>
      <c r="H32" s="150">
        <f>('TuitionData-2Yr'!$AB30/'Median fam income by quintile'!BY29)*100</f>
        <v>14.572112011942551</v>
      </c>
      <c r="I32" s="154">
        <f>('TuitionData-2Yr'!$AB30/'Median fam income by quintile'!BZ29)*100</f>
        <v>6.8556721436216908</v>
      </c>
      <c r="J32" s="154">
        <f>('TuitionData-2Yr'!$AB30/'Median fam income by quintile'!CA29)*100</f>
        <v>4.5120071596611115</v>
      </c>
      <c r="K32" s="154">
        <f>('TuitionData-2Yr'!$AB30/'Median fam income by quintile'!CB29)*100</f>
        <v>3.1275598117841725</v>
      </c>
      <c r="L32" s="154">
        <f>('TuitionData-2Yr'!$AB30/'Median fam income by quintile'!CC29)*100</f>
        <v>1.8602696185458574</v>
      </c>
      <c r="M32" s="71"/>
      <c r="N32" s="150">
        <f>('TuitionData-4Yr'!$AE30/'Median fam income by quintile'!CD29)*100</f>
        <v>31.114344970276548</v>
      </c>
      <c r="O32" s="154">
        <f>('TuitionData-4Yr'!$AE30/'Median fam income by quintile'!CE29)*100</f>
        <v>14.958819697248337</v>
      </c>
      <c r="P32" s="154">
        <f>('TuitionData-4Yr'!$AE30/'Median fam income by quintile'!CF29)*100</f>
        <v>9.8255826221925933</v>
      </c>
      <c r="Q32" s="154">
        <f>('TuitionData-4Yr'!$AE30/'Median fam income by quintile'!CG29)*100</f>
        <v>6.914298882283676</v>
      </c>
      <c r="R32" s="154">
        <f>('TuitionData-4Yr'!$AE30/'Median fam income by quintile'!CH29)*100</f>
        <v>4.0583928222099841</v>
      </c>
      <c r="S32" s="150">
        <f>('TuitionData-2Yr'!$AC30/'Median fam income by quintile'!CD29)*100</f>
        <v>13.199425165034063</v>
      </c>
      <c r="T32" s="154">
        <f>('TuitionData-2Yr'!$AC30/'Median fam income by quintile'!CE29)*100</f>
        <v>6.3458774831894535</v>
      </c>
      <c r="U32" s="154">
        <f>('TuitionData-2Yr'!$AC30/'Median fam income by quintile'!CF29)*100</f>
        <v>4.1682395258002307</v>
      </c>
      <c r="V32" s="154">
        <f>('TuitionData-2Yr'!$AC30/'Median fam income by quintile'!CG29)*100</f>
        <v>2.9332055922297915</v>
      </c>
      <c r="W32" s="154">
        <f>('TuitionData-2Yr'!$AC30/'Median fam income by quintile'!CH29)*100</f>
        <v>1.7216641519609648</v>
      </c>
      <c r="X32" s="140" t="s">
        <v>43</v>
      </c>
    </row>
    <row r="33" spans="1:24" ht="12" customHeight="1">
      <c r="A33" s="102" t="s">
        <v>44</v>
      </c>
      <c r="B33" s="102"/>
      <c r="C33" s="71">
        <f>('TuitionData-4Yr'!$AD31/'Median fam income by quintile'!BY30)*100</f>
        <v>27.214993797660608</v>
      </c>
      <c r="D33" s="71">
        <f>('TuitionData-4Yr'!$AD31/'Median fam income by quintile'!BZ30)*100</f>
        <v>12.574377095006636</v>
      </c>
      <c r="E33" s="71">
        <f>('TuitionData-4Yr'!$AD31/'Median fam income by quintile'!CA30)*100</f>
        <v>8.0212613298368129</v>
      </c>
      <c r="F33" s="71">
        <f>('TuitionData-4Yr'!$AD31/'Median fam income by quintile'!CB30)*100</f>
        <v>5.678240136620694</v>
      </c>
      <c r="G33" s="71">
        <f>('TuitionData-4Yr'!$AD31/'Median fam income by quintile'!CC30)*100</f>
        <v>3.417129266073978</v>
      </c>
      <c r="H33" s="149">
        <f>('TuitionData-2Yr'!$AB31/'Median fam income by quintile'!BY30)*100</f>
        <v>11.083411981845202</v>
      </c>
      <c r="I33" s="71">
        <f>('TuitionData-2Yr'!$AB31/'Median fam income by quintile'!BZ30)*100</f>
        <v>5.1209639361011483</v>
      </c>
      <c r="J33" s="71">
        <f>('TuitionData-2Yr'!$AB31/'Median fam income by quintile'!CA30)*100</f>
        <v>3.2666898472806913</v>
      </c>
      <c r="K33" s="71">
        <f>('TuitionData-2Yr'!$AB31/'Median fam income by quintile'!CB30)*100</f>
        <v>2.3124853613387906</v>
      </c>
      <c r="L33" s="71">
        <f>('TuitionData-2Yr'!$AB31/'Median fam income by quintile'!CC30)*100</f>
        <v>1.3916391726083661</v>
      </c>
      <c r="M33" s="71"/>
      <c r="N33" s="149">
        <f>('TuitionData-4Yr'!$AE31/'Median fam income by quintile'!CD30)*100</f>
        <v>25.712480221486356</v>
      </c>
      <c r="O33" s="71">
        <f>('TuitionData-4Yr'!$AE31/'Median fam income by quintile'!CE30)*100</f>
        <v>12.147628451095915</v>
      </c>
      <c r="P33" s="71">
        <f>('TuitionData-4Yr'!$AE31/'Median fam income by quintile'!CF30)*100</f>
        <v>8.0519249127827841</v>
      </c>
      <c r="Q33" s="71">
        <f>('TuitionData-4Yr'!$AE31/'Median fam income by quintile'!CG30)*100</f>
        <v>5.7054320018091031</v>
      </c>
      <c r="R33" s="71">
        <f>('TuitionData-4Yr'!$AE31/'Median fam income by quintile'!CH30)*100</f>
        <v>3.5678742212978296</v>
      </c>
      <c r="S33" s="149">
        <f>('TuitionData-2Yr'!$AC31/'Median fam income by quintile'!CD30)*100</f>
        <v>10.589238838648578</v>
      </c>
      <c r="T33" s="71">
        <f>('TuitionData-2Yr'!$AC31/'Median fam income by quintile'!CE30)*100</f>
        <v>5.0027900025111389</v>
      </c>
      <c r="U33" s="71">
        <f>('TuitionData-2Yr'!$AC31/'Median fam income by quintile'!CF30)*100</f>
        <v>3.3160455653388028</v>
      </c>
      <c r="V33" s="71">
        <f>('TuitionData-2Yr'!$AC31/'Median fam income by quintile'!CG30)*100</f>
        <v>2.3496831742563411</v>
      </c>
      <c r="W33" s="71">
        <f>('TuitionData-2Yr'!$AC31/'Median fam income by quintile'!CH30)*100</f>
        <v>1.4693670913943448</v>
      </c>
      <c r="X33" s="17" t="s">
        <v>44</v>
      </c>
    </row>
    <row r="34" spans="1:24" ht="12" customHeight="1">
      <c r="A34" s="102" t="s">
        <v>45</v>
      </c>
      <c r="B34" s="102"/>
      <c r="C34" s="71">
        <f>('TuitionData-4Yr'!$AD32/'Median fam income by quintile'!BY31)*100</f>
        <v>33.449800341607585</v>
      </c>
      <c r="D34" s="71">
        <f>('TuitionData-4Yr'!$AD32/'Median fam income by quintile'!BZ31)*100</f>
        <v>17.266910824487248</v>
      </c>
      <c r="E34" s="71">
        <f>('TuitionData-4Yr'!$AD32/'Median fam income by quintile'!CA31)*100</f>
        <v>11.47585457873614</v>
      </c>
      <c r="F34" s="71">
        <f>('TuitionData-4Yr'!$AD32/'Median fam income by quintile'!CB31)*100</f>
        <v>8.0207585765360125</v>
      </c>
      <c r="G34" s="71">
        <f>('TuitionData-4Yr'!$AD32/'Median fam income by quintile'!CC31)*100</f>
        <v>4.7151109204668087</v>
      </c>
      <c r="H34" s="149">
        <f>('TuitionData-2Yr'!$AB32/'Median fam income by quintile'!BY31)*100</f>
        <v>14.819363708310465</v>
      </c>
      <c r="I34" s="71">
        <f>('TuitionData-2Yr'!$AB32/'Median fam income by quintile'!BZ31)*100</f>
        <v>7.6498104327621146</v>
      </c>
      <c r="J34" s="71">
        <f>('TuitionData-2Yr'!$AB32/'Median fam income by quintile'!CA31)*100</f>
        <v>5.0841817030049752</v>
      </c>
      <c r="K34" s="71">
        <f>('TuitionData-2Yr'!$AB32/'Median fam income by quintile'!CB31)*100</f>
        <v>3.5534603300572405</v>
      </c>
      <c r="L34" s="71">
        <f>('TuitionData-2Yr'!$AB32/'Median fam income by quintile'!CC31)*100</f>
        <v>2.0889494987062158</v>
      </c>
      <c r="M34" s="71"/>
      <c r="N34" s="149">
        <f>('TuitionData-4Yr'!$AE32/'Median fam income by quintile'!CD31)*100</f>
        <v>31.559825569596445</v>
      </c>
      <c r="O34" s="71">
        <f>('TuitionData-4Yr'!$AE32/'Median fam income by quintile'!CE31)*100</f>
        <v>15.779912784798222</v>
      </c>
      <c r="P34" s="71">
        <f>('TuitionData-4Yr'!$AE32/'Median fam income by quintile'!CF31)*100</f>
        <v>10.882698472274637</v>
      </c>
      <c r="Q34" s="71">
        <f>('TuitionData-4Yr'!$AE32/'Median fam income by quintile'!CG31)*100</f>
        <v>7.6143180779763657</v>
      </c>
      <c r="R34" s="71">
        <f>('TuitionData-4Yr'!$AE32/'Median fam income by quintile'!CH31)*100</f>
        <v>4.682466701720541</v>
      </c>
      <c r="S34" s="149">
        <f>('TuitionData-2Yr'!$AC32/'Median fam income by quintile'!CD31)*100</f>
        <v>13.257502635760213</v>
      </c>
      <c r="T34" s="71">
        <f>('TuitionData-2Yr'!$AC32/'Median fam income by quintile'!CE31)*100</f>
        <v>6.6287513178801065</v>
      </c>
      <c r="U34" s="71">
        <f>('TuitionData-2Yr'!$AC32/'Median fam income by quintile'!CF31)*100</f>
        <v>4.5715526330207634</v>
      </c>
      <c r="V34" s="71">
        <f>('TuitionData-2Yr'!$AC32/'Median fam income by quintile'!CG31)*100</f>
        <v>3.1985868161938358</v>
      </c>
      <c r="W34" s="71">
        <f>('TuitionData-2Yr'!$AC32/'Median fam income by quintile'!CH31)*100</f>
        <v>1.9669885216261445</v>
      </c>
      <c r="X34" s="17" t="s">
        <v>45</v>
      </c>
    </row>
    <row r="35" spans="1:24" ht="12" customHeight="1">
      <c r="A35" s="102" t="s">
        <v>46</v>
      </c>
      <c r="B35" s="102"/>
      <c r="C35" s="71">
        <f>('TuitionData-4Yr'!$AD33/'Median fam income by quintile'!BY32)*100</f>
        <v>26.918114609977913</v>
      </c>
      <c r="D35" s="71">
        <f>('TuitionData-4Yr'!$AD33/'Median fam income by quintile'!BZ32)*100</f>
        <v>13.83053871680394</v>
      </c>
      <c r="E35" s="71">
        <f>('TuitionData-4Yr'!$AD33/'Median fam income by quintile'!CA32)*100</f>
        <v>9.5796819641391977</v>
      </c>
      <c r="F35" s="71">
        <f>('TuitionData-4Yr'!$AD33/'Median fam income by quintile'!CB32)*100</f>
        <v>6.6471262608312802</v>
      </c>
      <c r="G35" s="71">
        <f>('TuitionData-4Yr'!$AD33/'Median fam income by quintile'!CC32)*100</f>
        <v>3.9077286956296668</v>
      </c>
      <c r="H35" s="149">
        <f>('TuitionData-2Yr'!$AB33/'Median fam income by quintile'!BY32)*100</f>
        <v>13.700726869447049</v>
      </c>
      <c r="I35" s="71">
        <f>('TuitionData-2Yr'!$AB33/'Median fam income by quintile'!BZ32)*100</f>
        <v>7.0394392832403101</v>
      </c>
      <c r="J35" s="71">
        <f>('TuitionData-2Yr'!$AB33/'Median fam income by quintile'!CA32)*100</f>
        <v>4.8758469153032147</v>
      </c>
      <c r="K35" s="71">
        <f>('TuitionData-2Yr'!$AB33/'Median fam income by quintile'!CB32)*100</f>
        <v>3.3832407167410068</v>
      </c>
      <c r="L35" s="71">
        <f>('TuitionData-2Yr'!$AB33/'Median fam income by quintile'!CC32)*100</f>
        <v>1.9889477518933329</v>
      </c>
      <c r="M35" s="71"/>
      <c r="N35" s="149">
        <f>('TuitionData-4Yr'!$AE33/'Median fam income by quintile'!CD32)*100</f>
        <v>29.345150590120372</v>
      </c>
      <c r="O35" s="71">
        <f>('TuitionData-4Yr'!$AE33/'Median fam income by quintile'!CE32)*100</f>
        <v>13.809482630644881</v>
      </c>
      <c r="P35" s="71">
        <f>('TuitionData-4Yr'!$AE33/'Median fam income by quintile'!CF32)*100</f>
        <v>9.297473454295563</v>
      </c>
      <c r="Q35" s="71">
        <f>('TuitionData-4Yr'!$AE33/'Median fam income by quintile'!CG32)*100</f>
        <v>6.3818579924145276</v>
      </c>
      <c r="R35" s="71">
        <f>('TuitionData-4Yr'!$AE33/'Median fam income by quintile'!CH32)*100</f>
        <v>4.0401436583816608</v>
      </c>
      <c r="S35" s="149">
        <f>('TuitionData-2Yr'!$AC33/'Median fam income by quintile'!CD32)*100</f>
        <v>15.187441265504317</v>
      </c>
      <c r="T35" s="71">
        <f>('TuitionData-2Yr'!$AC33/'Median fam income by quintile'!CE32)*100</f>
        <v>7.1470311837667362</v>
      </c>
      <c r="U35" s="71">
        <f>('TuitionData-2Yr'!$AC33/'Median fam income by quintile'!CF32)*100</f>
        <v>4.8118625791696843</v>
      </c>
      <c r="V35" s="71">
        <f>('TuitionData-2Yr'!$AC33/'Median fam income by quintile'!CG32)*100</f>
        <v>3.3028998480320064</v>
      </c>
      <c r="W35" s="71">
        <f>('TuitionData-2Yr'!$AC33/'Median fam income by quintile'!CH32)*100</f>
        <v>2.0909568798235809</v>
      </c>
      <c r="X35" s="17" t="s">
        <v>46</v>
      </c>
    </row>
    <row r="36" spans="1:24" ht="12" customHeight="1">
      <c r="A36" s="102" t="s">
        <v>47</v>
      </c>
      <c r="B36" s="102"/>
      <c r="C36" s="71">
        <f>('TuitionData-4Yr'!$AD34/'Median fam income by quintile'!BY33)*100</f>
        <v>36.277213779725074</v>
      </c>
      <c r="D36" s="71">
        <f>('TuitionData-4Yr'!$AD34/'Median fam income by quintile'!BZ33)*100</f>
        <v>16.98757931917104</v>
      </c>
      <c r="E36" s="71">
        <f>('TuitionData-4Yr'!$AD34/'Median fam income by quintile'!CA33)*100</f>
        <v>11.079383115257837</v>
      </c>
      <c r="F36" s="71">
        <f>('TuitionData-4Yr'!$AD34/'Median fam income by quintile'!CB33)*100</f>
        <v>7.6864591572882821</v>
      </c>
      <c r="G36" s="71">
        <f>('TuitionData-4Yr'!$AD34/'Median fam income by quintile'!CC33)*100</f>
        <v>4.4591176041706859</v>
      </c>
      <c r="H36" s="149">
        <f>('TuitionData-2Yr'!$AB34/'Median fam income by quintile'!BY33)*100</f>
        <v>14.497048049545569</v>
      </c>
      <c r="I36" s="71">
        <f>('TuitionData-2Yr'!$AB34/'Median fam income by quintile'!BZ33)*100</f>
        <v>6.7885520407062403</v>
      </c>
      <c r="J36" s="71">
        <f>('TuitionData-2Yr'!$AB34/'Median fam income by quintile'!CA33)*100</f>
        <v>4.4275271622702324</v>
      </c>
      <c r="K36" s="71">
        <f>('TuitionData-2Yr'!$AB34/'Median fam income by quintile'!CB33)*100</f>
        <v>3.0716517649532196</v>
      </c>
      <c r="L36" s="71">
        <f>('TuitionData-2Yr'!$AB34/'Median fam income by quintile'!CC33)*100</f>
        <v>1.7819461703634416</v>
      </c>
      <c r="M36" s="71"/>
      <c r="N36" s="149">
        <f>('TuitionData-4Yr'!$AE34/'Median fam income by quintile'!CD33)*100</f>
        <v>35.169294464182613</v>
      </c>
      <c r="O36" s="71">
        <f>('TuitionData-4Yr'!$AE34/'Median fam income by quintile'!CE33)*100</f>
        <v>16.64390478757613</v>
      </c>
      <c r="P36" s="71">
        <f>('TuitionData-4Yr'!$AE34/'Median fam income by quintile'!CF33)*100</f>
        <v>10.785250302349333</v>
      </c>
      <c r="Q36" s="71">
        <f>('TuitionData-4Yr'!$AE34/'Median fam income by quintile'!CG33)*100</f>
        <v>7.5315993731489757</v>
      </c>
      <c r="R36" s="71">
        <f>('TuitionData-4Yr'!$AE34/'Median fam income by quintile'!CH33)*100</f>
        <v>4.4938542926455547</v>
      </c>
      <c r="S36" s="149">
        <f>('TuitionData-2Yr'!$AC34/'Median fam income by quintile'!CD33)*100</f>
        <v>14.367287348114251</v>
      </c>
      <c r="T36" s="71">
        <f>('TuitionData-2Yr'!$AC34/'Median fam income by quintile'!CE33)*100</f>
        <v>6.7993335186548913</v>
      </c>
      <c r="U36" s="71">
        <f>('TuitionData-2Yr'!$AC34/'Median fam income by quintile'!CF33)*100</f>
        <v>4.40596812008837</v>
      </c>
      <c r="V36" s="71">
        <f>('TuitionData-2Yr'!$AC34/'Median fam income by quintile'!CG33)*100</f>
        <v>3.0767933799499789</v>
      </c>
      <c r="W36" s="71">
        <f>('TuitionData-2Yr'!$AC34/'Median fam income by quintile'!CH33)*100</f>
        <v>1.8358200500368207</v>
      </c>
      <c r="X36" s="17" t="s">
        <v>47</v>
      </c>
    </row>
    <row r="37" spans="1:24" ht="12" customHeight="1">
      <c r="A37" s="135" t="s">
        <v>48</v>
      </c>
      <c r="B37" s="135"/>
      <c r="C37" s="154">
        <f>('TuitionData-4Yr'!$AD35/'Median fam income by quintile'!BY34)*100</f>
        <v>44.71365532914686</v>
      </c>
      <c r="D37" s="154">
        <f>('TuitionData-4Yr'!$AD35/'Median fam income by quintile'!BZ34)*100</f>
        <v>18.070120295259944</v>
      </c>
      <c r="E37" s="154">
        <f>('TuitionData-4Yr'!$AD35/'Median fam income by quintile'!CA34)*100</f>
        <v>10.746966280865124</v>
      </c>
      <c r="F37" s="154">
        <f>('TuitionData-4Yr'!$AD35/'Median fam income by quintile'!CB34)*100</f>
        <v>7.0982280186478803</v>
      </c>
      <c r="G37" s="154">
        <f>('TuitionData-4Yr'!$AD35/'Median fam income by quintile'!CC34)*100</f>
        <v>4.0037717516948508</v>
      </c>
      <c r="H37" s="150">
        <f>('TuitionData-2Yr'!$AB35/'Median fam income by quintile'!BY34)*100</f>
        <v>13.055292210185968</v>
      </c>
      <c r="I37" s="154">
        <f>('TuitionData-2Yr'!$AB35/'Median fam income by quintile'!BZ34)*100</f>
        <v>5.2760325451194037</v>
      </c>
      <c r="J37" s="154">
        <f>('TuitionData-2Yr'!$AB35/'Median fam income by quintile'!CA34)*100</f>
        <v>3.1378509347289079</v>
      </c>
      <c r="K37" s="154">
        <f>('TuitionData-2Yr'!$AB35/'Median fam income by quintile'!CB34)*100</f>
        <v>2.072508728615849</v>
      </c>
      <c r="L37" s="154">
        <f>('TuitionData-2Yr'!$AB35/'Median fam income by quintile'!CC34)*100</f>
        <v>1.1690032894088089</v>
      </c>
      <c r="M37" s="71"/>
      <c r="N37" s="150">
        <f>('TuitionData-4Yr'!$AE35/'Median fam income by quintile'!CD34)*100</f>
        <v>38.698314688395321</v>
      </c>
      <c r="O37" s="154">
        <f>('TuitionData-4Yr'!$AE35/'Median fam income by quintile'!CE34)*100</f>
        <v>15.963054808963067</v>
      </c>
      <c r="P37" s="154">
        <f>('TuitionData-4Yr'!$AE35/'Median fam income by quintile'!CF34)*100</f>
        <v>10.008184833205688</v>
      </c>
      <c r="Q37" s="154">
        <f>('TuitionData-4Yr'!$AE35/'Median fam income by quintile'!CG34)*100</f>
        <v>6.7640062749843519</v>
      </c>
      <c r="R37" s="154">
        <f>('TuitionData-4Yr'!$AE35/'Median fam income by quintile'!CH34)*100</f>
        <v>3.9077245554377158</v>
      </c>
      <c r="S37" s="150">
        <f>('TuitionData-2Yr'!$AC35/'Median fam income by quintile'!CD34)*100</f>
        <v>11.267509299969985</v>
      </c>
      <c r="T37" s="154">
        <f>('TuitionData-2Yr'!$AC35/'Median fam income by quintile'!CE34)*100</f>
        <v>4.647847586237619</v>
      </c>
      <c r="U37" s="154">
        <f>('TuitionData-2Yr'!$AC35/'Median fam income by quintile'!CF34)*100</f>
        <v>2.914011025854307</v>
      </c>
      <c r="V37" s="154">
        <f>('TuitionData-2Yr'!$AC35/'Median fam income by quintile'!CG34)*100</f>
        <v>1.9694269433210252</v>
      </c>
      <c r="W37" s="154">
        <f>('TuitionData-2Yr'!$AC35/'Median fam income by quintile'!CH34)*100</f>
        <v>1.1377839868390744</v>
      </c>
      <c r="X37" s="140" t="s">
        <v>48</v>
      </c>
    </row>
    <row r="38" spans="1:24" ht="12" customHeight="1">
      <c r="A38" s="135" t="s">
        <v>49</v>
      </c>
      <c r="B38" s="135"/>
      <c r="C38" s="154">
        <f>('TuitionData-4Yr'!$AD36/'Median fam income by quintile'!BY35)*100</f>
        <v>41.613323633702727</v>
      </c>
      <c r="D38" s="154">
        <f>('TuitionData-4Yr'!$AD36/'Median fam income by quintile'!BZ35)*100</f>
        <v>19.7766290536409</v>
      </c>
      <c r="E38" s="154">
        <f>('TuitionData-4Yr'!$AD36/'Median fam income by quintile'!CA35)*100</f>
        <v>12.738772540929407</v>
      </c>
      <c r="F38" s="154">
        <f>('TuitionData-4Yr'!$AD36/'Median fam income by quintile'!CB35)*100</f>
        <v>8.7760963726613852</v>
      </c>
      <c r="G38" s="154">
        <f>('TuitionData-4Yr'!$AD36/'Median fam income by quintile'!CC35)*100</f>
        <v>5.1747138197350546</v>
      </c>
      <c r="H38" s="150">
        <f>('TuitionData-2Yr'!$AB36/'Median fam income by quintile'!BY35)*100</f>
        <v>19.611893036895776</v>
      </c>
      <c r="I38" s="154">
        <f>('TuitionData-2Yr'!$AB36/'Median fam income by quintile'!BZ35)*100</f>
        <v>9.3205036214950212</v>
      </c>
      <c r="J38" s="154">
        <f>('TuitionData-2Yr'!$AB36/'Median fam income by quintile'!CA35)*100</f>
        <v>6.0036407255803397</v>
      </c>
      <c r="K38" s="154">
        <f>('TuitionData-2Yr'!$AB36/'Median fam income by quintile'!CB35)*100</f>
        <v>4.1360758601537668</v>
      </c>
      <c r="L38" s="154">
        <f>('TuitionData-2Yr'!$AB36/'Median fam income by quintile'!CC35)*100</f>
        <v>2.4387846263497339</v>
      </c>
      <c r="M38" s="71"/>
      <c r="N38" s="150">
        <f>('TuitionData-4Yr'!$AE36/'Median fam income by quintile'!CD35)*100</f>
        <v>39.605832417906598</v>
      </c>
      <c r="O38" s="154">
        <f>('TuitionData-4Yr'!$AE36/'Median fam income by quintile'!CE35)*100</f>
        <v>19.359567338603597</v>
      </c>
      <c r="P38" s="154">
        <f>('TuitionData-4Yr'!$AE36/'Median fam income by quintile'!CF35)*100</f>
        <v>12.654546455477474</v>
      </c>
      <c r="Q38" s="154">
        <f>('TuitionData-4Yr'!$AE36/'Median fam income by quintile'!CG35)*100</f>
        <v>8.7863912730664939</v>
      </c>
      <c r="R38" s="154">
        <f>('TuitionData-4Yr'!$AE36/'Median fam income by quintile'!CH35)*100</f>
        <v>5.2996568403940385</v>
      </c>
      <c r="S38" s="150">
        <f>('TuitionData-2Yr'!$AC36/'Median fam income by quintile'!CD35)*100</f>
        <v>18.958430085560614</v>
      </c>
      <c r="T38" s="154">
        <f>('TuitionData-2Yr'!$AC36/'Median fam income by quintile'!CE35)*100</f>
        <v>9.2669938104792564</v>
      </c>
      <c r="U38" s="154">
        <f>('TuitionData-2Yr'!$AC36/'Median fam income by quintile'!CF35)*100</f>
        <v>6.0574496127035129</v>
      </c>
      <c r="V38" s="154">
        <f>('TuitionData-2Yr'!$AC36/'Median fam income by quintile'!CG35)*100</f>
        <v>4.2058498581006614</v>
      </c>
      <c r="W38" s="154">
        <f>('TuitionData-2Yr'!$AC36/'Median fam income by quintile'!CH35)*100</f>
        <v>2.5368277233998366</v>
      </c>
      <c r="X38" s="140" t="s">
        <v>49</v>
      </c>
    </row>
    <row r="39" spans="1:24" ht="12" customHeight="1">
      <c r="A39" s="135" t="s">
        <v>50</v>
      </c>
      <c r="B39" s="135"/>
      <c r="C39" s="154">
        <f>('TuitionData-4Yr'!$AD37/'Median fam income by quintile'!BY36)*100</f>
        <v>21.567017737549445</v>
      </c>
      <c r="D39" s="154">
        <f>('TuitionData-4Yr'!$AD37/'Median fam income by quintile'!BZ36)*100</f>
        <v>11.332487502094164</v>
      </c>
      <c r="E39" s="154">
        <f>('TuitionData-4Yr'!$AD37/'Median fam income by quintile'!CA36)*100</f>
        <v>7.776504212291691</v>
      </c>
      <c r="F39" s="154">
        <f>('TuitionData-4Yr'!$AD37/'Median fam income by quintile'!CB36)*100</f>
        <v>5.5800072749792218</v>
      </c>
      <c r="G39" s="154">
        <f>('TuitionData-4Yr'!$AD37/'Median fam income by quintile'!CC36)*100</f>
        <v>3.462704514528772</v>
      </c>
      <c r="H39" s="150">
        <f>('TuitionData-2Yr'!$AB37/'Median fam income by quintile'!BY36)*100</f>
        <v>12.953189448041218</v>
      </c>
      <c r="I39" s="154">
        <f>('TuitionData-2Yr'!$AB37/'Median fam income by quintile'!BZ36)*100</f>
        <v>6.806312273607114</v>
      </c>
      <c r="J39" s="154">
        <f>('TuitionData-2Yr'!$AB37/'Median fam income by quintile'!CA36)*100</f>
        <v>4.6705823462057543</v>
      </c>
      <c r="K39" s="154">
        <f>('TuitionData-2Yr'!$AB37/'Median fam income by quintile'!CB36)*100</f>
        <v>3.3513623549542633</v>
      </c>
      <c r="L39" s="154">
        <f>('TuitionData-2Yr'!$AB37/'Median fam income by quintile'!CC36)*100</f>
        <v>2.0797065280466183</v>
      </c>
      <c r="M39" s="71"/>
      <c r="N39" s="150">
        <f>('TuitionData-4Yr'!$AE37/'Median fam income by quintile'!CD36)*100</f>
        <v>21.330895363831228</v>
      </c>
      <c r="O39" s="154">
        <f>('TuitionData-4Yr'!$AE37/'Median fam income by quintile'!CE36)*100</f>
        <v>10.576122324445635</v>
      </c>
      <c r="P39" s="154">
        <f>('TuitionData-4Yr'!$AE37/'Median fam income by quintile'!CF36)*100</f>
        <v>7.4168272379819626</v>
      </c>
      <c r="Q39" s="154">
        <f>('TuitionData-4Yr'!$AE37/'Median fam income by quintile'!CG36)*100</f>
        <v>5.2924937365415285</v>
      </c>
      <c r="R39" s="154">
        <f>('TuitionData-4Yr'!$AE37/'Median fam income by quintile'!CH36)*100</f>
        <v>3.4074177159708814</v>
      </c>
      <c r="S39" s="150">
        <f>('TuitionData-2Yr'!$AC37/'Median fam income by quintile'!CD36)*100</f>
        <v>12.984823024470799</v>
      </c>
      <c r="T39" s="154">
        <f>('TuitionData-2Yr'!$AC37/'Median fam income by quintile'!CE36)*100</f>
        <v>6.4380362064377836</v>
      </c>
      <c r="U39" s="154">
        <f>('TuitionData-2Yr'!$AC37/'Median fam income by quintile'!CF36)*100</f>
        <v>4.5148685718822463</v>
      </c>
      <c r="V39" s="154">
        <f>('TuitionData-2Yr'!$AC37/'Median fam income by quintile'!CG36)*100</f>
        <v>3.2217163581251937</v>
      </c>
      <c r="W39" s="154">
        <f>('TuitionData-2Yr'!$AC37/'Median fam income by quintile'!CH36)*100</f>
        <v>2.0742081032074235</v>
      </c>
      <c r="X39" s="140" t="s">
        <v>50</v>
      </c>
    </row>
    <row r="40" spans="1:24" ht="12" customHeight="1">
      <c r="A40" s="135" t="s">
        <v>52</v>
      </c>
      <c r="B40" s="135"/>
      <c r="C40" s="154">
        <f>('TuitionData-4Yr'!$AD38/'Median fam income by quintile'!BY37)*100</f>
        <v>29.688941708225151</v>
      </c>
      <c r="D40" s="154">
        <f>('TuitionData-4Yr'!$AD38/'Median fam income by quintile'!BZ37)*100</f>
        <v>13.940894367340507</v>
      </c>
      <c r="E40" s="154">
        <f>('TuitionData-4Yr'!$AD38/'Median fam income by quintile'!CA37)*100</f>
        <v>9.2138094956560828</v>
      </c>
      <c r="F40" s="154">
        <f>('TuitionData-4Yr'!$AD38/'Median fam income by quintile'!CB37)*100</f>
        <v>6.2674075537300951</v>
      </c>
      <c r="G40" s="154">
        <f>('TuitionData-4Yr'!$AD38/'Median fam income by quintile'!CC37)*100</f>
        <v>3.7076846721650285</v>
      </c>
      <c r="H40" s="150">
        <f>('TuitionData-2Yr'!$AB38/'Median fam income by quintile'!BY37)*100</f>
        <v>15.283169660292483</v>
      </c>
      <c r="I40" s="154">
        <f>('TuitionData-2Yr'!$AB38/'Median fam income by quintile'!BZ37)*100</f>
        <v>7.1764448839634269</v>
      </c>
      <c r="J40" s="154">
        <f>('TuitionData-2Yr'!$AB38/'Median fam income by quintile'!CA37)*100</f>
        <v>4.7430526531942183</v>
      </c>
      <c r="K40" s="154">
        <f>('TuitionData-2Yr'!$AB38/'Median fam income by quintile'!CB37)*100</f>
        <v>3.2263141581540031</v>
      </c>
      <c r="L40" s="154">
        <f>('TuitionData-2Yr'!$AB38/'Median fam income by quintile'!CC37)*100</f>
        <v>1.9086289585009113</v>
      </c>
      <c r="M40" s="71"/>
      <c r="N40" s="150">
        <f>('TuitionData-4Yr'!$AE38/'Median fam income by quintile'!CD37)*100</f>
        <v>34.513814944560579</v>
      </c>
      <c r="O40" s="154">
        <f>('TuitionData-4Yr'!$AE38/'Median fam income by quintile'!CE37)*100</f>
        <v>16.064818469260928</v>
      </c>
      <c r="P40" s="154">
        <f>('TuitionData-4Yr'!$AE38/'Median fam income by quintile'!CF37)*100</f>
        <v>10.39086130777728</v>
      </c>
      <c r="Q40" s="154">
        <f>('TuitionData-4Yr'!$AE38/'Median fam income by quintile'!CG37)*100</f>
        <v>7.1819188450813556</v>
      </c>
      <c r="R40" s="154">
        <f>('TuitionData-4Yr'!$AE38/'Median fam income by quintile'!CH37)*100</f>
        <v>4.2411678807254205</v>
      </c>
      <c r="S40" s="150">
        <f>('TuitionData-2Yr'!$AC38/'Median fam income by quintile'!CD37)*100</f>
        <v>14.510039465873135</v>
      </c>
      <c r="T40" s="154">
        <f>('TuitionData-2Yr'!$AC38/'Median fam income by quintile'!CE37)*100</f>
        <v>6.7538506066481858</v>
      </c>
      <c r="U40" s="154">
        <f>('TuitionData-2Yr'!$AC38/'Median fam income by quintile'!CF37)*100</f>
        <v>4.3684480519596773</v>
      </c>
      <c r="V40" s="154">
        <f>('TuitionData-2Yr'!$AC38/'Median fam income by quintile'!CG37)*100</f>
        <v>3.0193685065015416</v>
      </c>
      <c r="W40" s="154">
        <f>('TuitionData-2Yr'!$AC38/'Median fam income by quintile'!CH37)*100</f>
        <v>1.7830400212080315</v>
      </c>
      <c r="X40" s="140" t="s">
        <v>52</v>
      </c>
    </row>
    <row r="41" spans="1:24" ht="12" customHeight="1">
      <c r="A41" s="136" t="s">
        <v>53</v>
      </c>
      <c r="B41" s="136"/>
      <c r="C41" s="155">
        <f>('TuitionData-4Yr'!$AD39/'Median fam income by quintile'!BY38)*100</f>
        <v>17.860568325615787</v>
      </c>
      <c r="D41" s="155">
        <f>('TuitionData-4Yr'!$AD39/'Median fam income by quintile'!BZ38)*100</f>
        <v>8.8605163177859563</v>
      </c>
      <c r="E41" s="155">
        <f>('TuitionData-4Yr'!$AD39/'Median fam income by quintile'!CA38)*100</f>
        <v>5.8086867537854161</v>
      </c>
      <c r="F41" s="155">
        <f>('TuitionData-4Yr'!$AD39/'Median fam income by quintile'!CB38)*100</f>
        <v>4.2005410691726022</v>
      </c>
      <c r="G41" s="155">
        <f>('TuitionData-4Yr'!$AD39/'Median fam income by quintile'!CC38)*100</f>
        <v>2.7084085699739764</v>
      </c>
      <c r="H41" s="151">
        <f>('TuitionData-2Yr'!$AB39/'Median fam income by quintile'!BY38)*100</f>
        <v>12.124667792846228</v>
      </c>
      <c r="I41" s="155">
        <f>('TuitionData-2Yr'!$AB39/'Median fam income by quintile'!BZ38)*100</f>
        <v>6.0149719128573071</v>
      </c>
      <c r="J41" s="155">
        <f>('TuitionData-2Yr'!$AB39/'Median fam income by quintile'!CA38)*100</f>
        <v>3.9432338276350087</v>
      </c>
      <c r="K41" s="155">
        <f>('TuitionData-2Yr'!$AB39/'Median fam income by quintile'!CB38)*100</f>
        <v>2.8515422401693904</v>
      </c>
      <c r="L41" s="155">
        <f>('TuitionData-2Yr'!$AB39/'Median fam income by quintile'!CC38)*100</f>
        <v>1.8386063399301145</v>
      </c>
      <c r="M41" s="71"/>
      <c r="N41" s="151">
        <f>('TuitionData-4Yr'!$AE39/'Median fam income by quintile'!CD38)*100</f>
        <v>18.79730137752501</v>
      </c>
      <c r="O41" s="155">
        <f>('TuitionData-4Yr'!$AE39/'Median fam income by quintile'!CE38)*100</f>
        <v>8.5910883809529306</v>
      </c>
      <c r="P41" s="155">
        <f>('TuitionData-4Yr'!$AE39/'Median fam income by quintile'!CF38)*100</f>
        <v>5.8815085661842961</v>
      </c>
      <c r="Q41" s="155">
        <f>('TuitionData-4Yr'!$AE39/'Median fam income by quintile'!CG38)*100</f>
        <v>4.347201983701436</v>
      </c>
      <c r="R41" s="155">
        <f>('TuitionData-4Yr'!$AE39/'Median fam income by quintile'!CH38)*100</f>
        <v>2.762683917919607</v>
      </c>
      <c r="S41" s="151">
        <f>('TuitionData-2Yr'!$AC39/'Median fam income by quintile'!CD38)*100</f>
        <v>16.512480881457613</v>
      </c>
      <c r="T41" s="155">
        <f>('TuitionData-2Yr'!$AC39/'Median fam income by quintile'!CE38)*100</f>
        <v>7.5468376971926929</v>
      </c>
      <c r="U41" s="155">
        <f>('TuitionData-2Yr'!$AC39/'Median fam income by quintile'!CF38)*100</f>
        <v>5.1666085361256613</v>
      </c>
      <c r="V41" s="155">
        <f>('TuitionData-2Yr'!$AC39/'Median fam income by quintile'!CG38)*100</f>
        <v>3.8187976136580972</v>
      </c>
      <c r="W41" s="155">
        <f>('TuitionData-2Yr'!$AC39/'Median fam income by quintile'!CH38)*100</f>
        <v>2.4268784364282201</v>
      </c>
      <c r="X41" s="141" t="s">
        <v>53</v>
      </c>
    </row>
    <row r="42" spans="1:24" ht="12" customHeight="1">
      <c r="A42" s="102" t="s">
        <v>54</v>
      </c>
      <c r="B42" s="102"/>
      <c r="C42" s="71">
        <f>('TuitionData-4Yr'!$AD40/'Median fam income by quintile'!BY39)*100</f>
        <v>40.246517730904721</v>
      </c>
      <c r="D42" s="71">
        <f>('TuitionData-4Yr'!$AD40/'Median fam income by quintile'!BZ39)*100</f>
        <v>18.647826443545465</v>
      </c>
      <c r="E42" s="71">
        <f>('TuitionData-4Yr'!$AD40/'Median fam income by quintile'!CA39)*100</f>
        <v>12.290044005074931</v>
      </c>
      <c r="F42" s="71">
        <f>('TuitionData-4Yr'!$AD40/'Median fam income by quintile'!CB39)*100</f>
        <v>8.740890485709615</v>
      </c>
      <c r="G42" s="71">
        <f>('TuitionData-4Yr'!$AD40/'Median fam income by quintile'!CC39)*100</f>
        <v>5.3357125779608516</v>
      </c>
      <c r="H42" s="149">
        <f>('TuitionData-2Yr'!$AB40/'Median fam income by quintile'!BY39)*100</f>
        <v>19.103645706034225</v>
      </c>
      <c r="I42" s="71">
        <f>('TuitionData-2Yr'!$AB40/'Median fam income by quintile'!BZ39)*100</f>
        <v>8.8514855358916211</v>
      </c>
      <c r="J42" s="71">
        <f>('TuitionData-2Yr'!$AB40/'Median fam income by quintile'!CA39)*100</f>
        <v>5.8336636216413238</v>
      </c>
      <c r="K42" s="71">
        <f>('TuitionData-2Yr'!$AB40/'Median fam income by quintile'!CB39)*100</f>
        <v>4.1490018120503915</v>
      </c>
      <c r="L42" s="71">
        <f>('TuitionData-2Yr'!$AB40/'Median fam income by quintile'!CC39)*100</f>
        <v>2.5326803019363551</v>
      </c>
      <c r="M42" s="71"/>
      <c r="N42" s="149">
        <f>('TuitionData-4Yr'!$AE40/'Median fam income by quintile'!CD39)*100</f>
        <v>36.758558527325938</v>
      </c>
      <c r="O42" s="71">
        <f>('TuitionData-4Yr'!$AE40/'Median fam income by quintile'!CE39)*100</f>
        <v>17.828788773640213</v>
      </c>
      <c r="P42" s="71">
        <f>('TuitionData-4Yr'!$AE40/'Median fam income by quintile'!CF39)*100</f>
        <v>11.840860100563152</v>
      </c>
      <c r="Q42" s="71">
        <f>('TuitionData-4Yr'!$AE40/'Median fam income by quintile'!CG39)*100</f>
        <v>8.3876347185080089</v>
      </c>
      <c r="R42" s="71">
        <f>('TuitionData-4Yr'!$AE40/'Median fam income by quintile'!CH39)*100</f>
        <v>5.1400547021497554</v>
      </c>
      <c r="S42" s="149">
        <f>('TuitionData-2Yr'!$AC40/'Median fam income by quintile'!CD39)*100</f>
        <v>17.712734586504379</v>
      </c>
      <c r="T42" s="71">
        <f>('TuitionData-2Yr'!$AC40/'Median fam income by quintile'!CE39)*100</f>
        <v>8.5911041182852124</v>
      </c>
      <c r="U42" s="71">
        <f>('TuitionData-2Yr'!$AC40/'Median fam income by quintile'!CF39)*100</f>
        <v>5.705719175067502</v>
      </c>
      <c r="V42" s="71">
        <f>('TuitionData-2Yr'!$AC40/'Median fam income by quintile'!CG39)*100</f>
        <v>4.0417239829205442</v>
      </c>
      <c r="W42" s="71">
        <f>('TuitionData-2Yr'!$AC40/'Median fam income by quintile'!CH39)*100</f>
        <v>2.4768224964972694</v>
      </c>
      <c r="X42" s="17" t="s">
        <v>54</v>
      </c>
    </row>
    <row r="43" spans="1:24" ht="12" customHeight="1">
      <c r="A43" s="102"/>
      <c r="B43" s="102"/>
      <c r="C43" s="163"/>
      <c r="D43" s="163"/>
      <c r="E43" s="163"/>
      <c r="F43" s="163"/>
      <c r="G43" s="163"/>
      <c r="H43" s="164"/>
      <c r="I43" s="163"/>
      <c r="J43" s="163"/>
      <c r="K43" s="163"/>
      <c r="L43" s="163"/>
      <c r="M43" s="71"/>
      <c r="N43" s="164"/>
      <c r="O43" s="163"/>
      <c r="P43" s="163"/>
      <c r="Q43" s="163"/>
      <c r="R43" s="163"/>
      <c r="S43" s="164"/>
      <c r="T43" s="163"/>
      <c r="U43" s="163"/>
      <c r="V43" s="163"/>
      <c r="W43" s="163"/>
      <c r="X43" s="17"/>
    </row>
    <row r="44" spans="1:24" ht="12" customHeight="1">
      <c r="A44" s="135" t="s">
        <v>55</v>
      </c>
      <c r="B44" s="135"/>
      <c r="C44" s="154">
        <f>('TuitionData-4Yr'!$AD42/'Median fam income by quintile'!BY41)*100</f>
        <v>53.753764721223909</v>
      </c>
      <c r="D44" s="154">
        <f>('TuitionData-4Yr'!$AD42/'Median fam income by quintile'!BZ41)*100</f>
        <v>24.18919412455076</v>
      </c>
      <c r="E44" s="154">
        <f>('TuitionData-4Yr'!$AD42/'Median fam income by quintile'!CA41)*100</f>
        <v>15.118246327844226</v>
      </c>
      <c r="F44" s="154">
        <f>('TuitionData-4Yr'!$AD42/'Median fam income by quintile'!CB41)*100</f>
        <v>10.078830885229483</v>
      </c>
      <c r="G44" s="154">
        <f>('TuitionData-4Yr'!$AD42/'Median fam income by quintile'!CC41)*100</f>
        <v>5.8259138064910312</v>
      </c>
      <c r="H44" s="150">
        <f>('TuitionData-2Yr'!$AB42/'Median fam income by quintile'!BY41)*100</f>
        <v>17.449245015805769</v>
      </c>
      <c r="I44" s="154">
        <f>('TuitionData-2Yr'!$AB42/'Median fam income by quintile'!BZ41)*100</f>
        <v>7.8521602571125966</v>
      </c>
      <c r="J44" s="154">
        <f>('TuitionData-2Yr'!$AB42/'Median fam income by quintile'!CA41)*100</f>
        <v>4.907600160695373</v>
      </c>
      <c r="K44" s="154">
        <f>('TuitionData-2Yr'!$AB42/'Median fam income by quintile'!CB41)*100</f>
        <v>3.2717334404635818</v>
      </c>
      <c r="L44" s="154">
        <f>('TuitionData-2Yr'!$AB42/'Median fam income by quintile'!CC41)*100</f>
        <v>1.8911753991118971</v>
      </c>
      <c r="M44" s="71"/>
      <c r="N44" s="150">
        <f>('TuitionData-4Yr'!$AE42/'Median fam income by quintile'!CD41)*100</f>
        <v>49.030584718035527</v>
      </c>
      <c r="O44" s="154">
        <f>('TuitionData-4Yr'!$AE42/'Median fam income by quintile'!CE41)*100</f>
        <v>22.532437829979564</v>
      </c>
      <c r="P44" s="154">
        <f>('TuitionData-4Yr'!$AE42/'Median fam income by quintile'!CF41)*100</f>
        <v>14.220007168803809</v>
      </c>
      <c r="Q44" s="154">
        <f>('TuitionData-4Yr'!$AE42/'Median fam income by quintile'!CG41)*100</f>
        <v>9.5762860777413135</v>
      </c>
      <c r="R44" s="154">
        <f>('TuitionData-4Yr'!$AE42/'Median fam income by quintile'!CH41)*100</f>
        <v>5.5716573543222196</v>
      </c>
      <c r="S44" s="150">
        <f>('TuitionData-2Yr'!$AC42/'Median fam income by quintile'!CD41)*100</f>
        <v>16.227373297892878</v>
      </c>
      <c r="T44" s="154">
        <f>('TuitionData-2Yr'!$AC42/'Median fam income by quintile'!CE41)*100</f>
        <v>7.4574325817522409</v>
      </c>
      <c r="U44" s="154">
        <f>('TuitionData-2Yr'!$AC42/'Median fam income by quintile'!CF41)*100</f>
        <v>4.7063147615698604</v>
      </c>
      <c r="V44" s="154">
        <f>('TuitionData-2Yr'!$AC42/'Median fam income by quintile'!CG41)*100</f>
        <v>3.1694088472447026</v>
      </c>
      <c r="W44" s="154">
        <f>('TuitionData-2Yr'!$AC42/'Median fam income by quintile'!CH41)*100</f>
        <v>1.8440196929423724</v>
      </c>
      <c r="X44" s="140" t="s">
        <v>55</v>
      </c>
    </row>
    <row r="45" spans="1:24" ht="12" customHeight="1">
      <c r="A45" s="135" t="s">
        <v>56</v>
      </c>
      <c r="B45" s="135"/>
      <c r="C45" s="154">
        <f>('TuitionData-4Yr'!$AD43/'Median fam income by quintile'!BY42)*100</f>
        <v>39.057188382896129</v>
      </c>
      <c r="D45" s="154">
        <f>('TuitionData-4Yr'!$AD43/'Median fam income by quintile'!BZ42)*100</f>
        <v>17.954393788215867</v>
      </c>
      <c r="E45" s="154">
        <f>('TuitionData-4Yr'!$AD43/'Median fam income by quintile'!CA42)*100</f>
        <v>11.857649998260552</v>
      </c>
      <c r="F45" s="154">
        <f>('TuitionData-4Yr'!$AD43/'Median fam income by quintile'!CB42)*100</f>
        <v>8.4092517844806984</v>
      </c>
      <c r="G45" s="154">
        <f>('TuitionData-4Yr'!$AD43/'Median fam income by quintile'!CC42)*100</f>
        <v>5.2424088732767711</v>
      </c>
      <c r="H45" s="150">
        <f>('TuitionData-2Yr'!$AB43/'Median fam income by quintile'!BY42)*100</f>
        <v>20.433800318180655</v>
      </c>
      <c r="I45" s="154">
        <f>('TuitionData-2Yr'!$AB43/'Median fam income by quintile'!BZ42)*100</f>
        <v>9.3933156146756396</v>
      </c>
      <c r="J45" s="154">
        <f>('TuitionData-2Yr'!$AB43/'Median fam income by quintile'!CA42)*100</f>
        <v>6.2036429742965726</v>
      </c>
      <c r="K45" s="154">
        <f>('TuitionData-2Yr'!$AB43/'Median fam income by quintile'!CB42)*100</f>
        <v>4.3995223134042032</v>
      </c>
      <c r="L45" s="154">
        <f>('TuitionData-2Yr'!$AB43/'Median fam income by quintile'!CC42)*100</f>
        <v>2.7427047500865895</v>
      </c>
      <c r="M45" s="71"/>
      <c r="N45" s="150">
        <f>('TuitionData-4Yr'!$AE43/'Median fam income by quintile'!CD42)*100</f>
        <v>34.22947260922016</v>
      </c>
      <c r="O45" s="154">
        <f>('TuitionData-4Yr'!$AE43/'Median fam income by quintile'!CE42)*100</f>
        <v>16.751484758553051</v>
      </c>
      <c r="P45" s="154">
        <f>('TuitionData-4Yr'!$AE43/'Median fam income by quintile'!CF42)*100</f>
        <v>11.178302508090692</v>
      </c>
      <c r="Q45" s="154">
        <f>('TuitionData-4Yr'!$AE43/'Median fam income by quintile'!CG42)*100</f>
        <v>7.8248117556634842</v>
      </c>
      <c r="R45" s="154">
        <f>('TuitionData-4Yr'!$AE43/'Median fam income by quintile'!CH42)*100</f>
        <v>4.8278011596817993</v>
      </c>
      <c r="S45" s="150">
        <f>('TuitionData-2Yr'!$AC43/'Median fam income by quintile'!CD42)*100</f>
        <v>21.826113692932157</v>
      </c>
      <c r="T45" s="154">
        <f>('TuitionData-2Yr'!$AC43/'Median fam income by quintile'!CE42)*100</f>
        <v>10.681432782785983</v>
      </c>
      <c r="U45" s="154">
        <f>('TuitionData-2Yr'!$AC43/'Median fam income by quintile'!CF42)*100</f>
        <v>7.1277435156817806</v>
      </c>
      <c r="V45" s="154">
        <f>('TuitionData-2Yr'!$AC43/'Median fam income by quintile'!CG42)*100</f>
        <v>4.9894204609772466</v>
      </c>
      <c r="W45" s="154">
        <f>('TuitionData-2Yr'!$AC43/'Median fam income by quintile'!CH42)*100</f>
        <v>3.0784037545965957</v>
      </c>
      <c r="X45" s="140" t="s">
        <v>56</v>
      </c>
    </row>
    <row r="46" spans="1:24" ht="12" customHeight="1">
      <c r="A46" s="135" t="s">
        <v>57</v>
      </c>
      <c r="B46" s="135"/>
      <c r="C46" s="154">
        <f>('TuitionData-4Yr'!$AD44/'Median fam income by quintile'!BY43)*100</f>
        <v>58.989909159734943</v>
      </c>
      <c r="D46" s="154">
        <f>('TuitionData-4Yr'!$AD44/'Median fam income by quintile'!BZ43)*100</f>
        <v>28.315156396672776</v>
      </c>
      <c r="E46" s="154">
        <f>('TuitionData-4Yr'!$AD44/'Median fam income by quintile'!CA43)*100</f>
        <v>18.851635417225548</v>
      </c>
      <c r="F46" s="154">
        <f>('TuitionData-4Yr'!$AD44/'Median fam income by quintile'!CB43)*100</f>
        <v>13.419505401266719</v>
      </c>
      <c r="G46" s="154">
        <f>('TuitionData-4Yr'!$AD44/'Median fam income by quintile'!CC43)*100</f>
        <v>8.4271298799621359</v>
      </c>
      <c r="H46" s="150">
        <f>('TuitionData-2Yr'!$AB44/'Median fam income by quintile'!BY43)*100</f>
        <v>22.042558609886317</v>
      </c>
      <c r="I46" s="154">
        <f>('TuitionData-2Yr'!$AB44/'Median fam income by quintile'!BZ43)*100</f>
        <v>10.580428132745432</v>
      </c>
      <c r="J46" s="154">
        <f>('TuitionData-2Yr'!$AB44/'Median fam income by quintile'!CA43)*100</f>
        <v>7.0442264532259866</v>
      </c>
      <c r="K46" s="154">
        <f>('TuitionData-2Yr'!$AB44/'Median fam income by quintile'!CB43)*100</f>
        <v>5.0144209159930959</v>
      </c>
      <c r="L46" s="154">
        <f>('TuitionData-2Yr'!$AB44/'Median fam income by quintile'!CC43)*100</f>
        <v>3.1489369442694737</v>
      </c>
      <c r="M46" s="71"/>
      <c r="N46" s="150">
        <f>('TuitionData-4Yr'!$AE44/'Median fam income by quintile'!CD43)*100</f>
        <v>36.905592761435244</v>
      </c>
      <c r="O46" s="154">
        <f>('TuitionData-4Yr'!$AE44/'Median fam income by quintile'!CE43)*100</f>
        <v>18.090976843840807</v>
      </c>
      <c r="P46" s="154">
        <f>('TuitionData-4Yr'!$AE44/'Median fam income by quintile'!CF43)*100</f>
        <v>11.905029923043625</v>
      </c>
      <c r="Q46" s="154">
        <f>('TuitionData-4Yr'!$AE44/'Median fam income by quintile'!CG43)*100</f>
        <v>8.6228020470643081</v>
      </c>
      <c r="R46" s="154">
        <f>('TuitionData-4Yr'!$AE44/'Median fam income by quintile'!CH43)*100</f>
        <v>5.3025276956085108</v>
      </c>
      <c r="S46" s="150">
        <f>('TuitionData-2Yr'!$AC44/'Median fam income by quintile'!CD43)*100</f>
        <v>22.228491949175613</v>
      </c>
      <c r="T46" s="154">
        <f>('TuitionData-2Yr'!$AC44/'Median fam income by quintile'!CE43)*100</f>
        <v>10.896319582929223</v>
      </c>
      <c r="U46" s="154">
        <f>('TuitionData-2Yr'!$AC44/'Median fam income by quintile'!CF43)*100</f>
        <v>7.1704812739276171</v>
      </c>
      <c r="V46" s="154">
        <f>('TuitionData-2Yr'!$AC44/'Median fam income by quintile'!CG43)*100</f>
        <v>5.1935728853214052</v>
      </c>
      <c r="W46" s="154">
        <f>('TuitionData-2Yr'!$AC44/'Median fam income by quintile'!CH43)*100</f>
        <v>3.193748843272358</v>
      </c>
      <c r="X46" s="140" t="s">
        <v>57</v>
      </c>
    </row>
    <row r="47" spans="1:24" ht="12" customHeight="1">
      <c r="A47" s="135" t="s">
        <v>58</v>
      </c>
      <c r="B47" s="135"/>
      <c r="C47" s="154">
        <f>('TuitionData-4Yr'!$AD45/'Median fam income by quintile'!BY44)*100</f>
        <v>33.408106206920998</v>
      </c>
      <c r="D47" s="154">
        <f>('TuitionData-4Yr'!$AD45/'Median fam income by quintile'!BZ44)*100</f>
        <v>15.908622003295713</v>
      </c>
      <c r="E47" s="154">
        <f>('TuitionData-4Yr'!$AD45/'Median fam income by quintile'!CA44)*100</f>
        <v>10.383600577826797</v>
      </c>
      <c r="F47" s="154">
        <f>('TuitionData-4Yr'!$AD45/'Median fam income by quintile'!CB44)*100</f>
        <v>7.2489287052753104</v>
      </c>
      <c r="G47" s="154">
        <f>('TuitionData-4Yr'!$AD45/'Median fam income by quintile'!CC44)*100</f>
        <v>4.3167777683100166</v>
      </c>
      <c r="H47" s="150">
        <f>('TuitionData-2Yr'!$AB45/'Median fam income by quintile'!BY44)*100</f>
        <v>13.956344194862494</v>
      </c>
      <c r="I47" s="154">
        <f>('TuitionData-2Yr'!$AB45/'Median fam income by quintile'!BZ44)*100</f>
        <v>6.6458781880297595</v>
      </c>
      <c r="J47" s="154">
        <f>('TuitionData-2Yr'!$AB45/'Median fam income by quintile'!CA44)*100</f>
        <v>4.3377826551599643</v>
      </c>
      <c r="K47" s="154">
        <f>('TuitionData-2Yr'!$AB45/'Median fam income by quintile'!CB44)*100</f>
        <v>3.0282633630362015</v>
      </c>
      <c r="L47" s="154">
        <f>('TuitionData-2Yr'!$AB45/'Median fam income by quintile'!CC44)*100</f>
        <v>1.8033478454035807</v>
      </c>
      <c r="M47" s="71"/>
      <c r="N47" s="150">
        <f>('TuitionData-4Yr'!$AE45/'Median fam income by quintile'!CD44)*100</f>
        <v>30.714198110957984</v>
      </c>
      <c r="O47" s="154">
        <f>('TuitionData-4Yr'!$AE45/'Median fam income by quintile'!CE44)*100</f>
        <v>15.029083347497888</v>
      </c>
      <c r="P47" s="154">
        <f>('TuitionData-4Yr'!$AE45/'Median fam income by quintile'!CF44)*100</f>
        <v>9.9562360740434919</v>
      </c>
      <c r="Q47" s="154">
        <f>('TuitionData-4Yr'!$AE45/'Median fam income by quintile'!CG44)*100</f>
        <v>7.0363435672376475</v>
      </c>
      <c r="R47" s="154">
        <f>('TuitionData-4Yr'!$AE45/'Median fam income by quintile'!CH44)*100</f>
        <v>4.324010013386264</v>
      </c>
      <c r="S47" s="150">
        <f>('TuitionData-2Yr'!$AC45/'Median fam income by quintile'!CD44)*100</f>
        <v>13.317277175436153</v>
      </c>
      <c r="T47" s="154">
        <f>('TuitionData-2Yr'!$AC45/'Median fam income by quintile'!CE44)*100</f>
        <v>6.5164152392425443</v>
      </c>
      <c r="U47" s="154">
        <f>('TuitionData-2Yr'!$AC45/'Median fam income by quintile'!CF44)*100</f>
        <v>4.316894582209815</v>
      </c>
      <c r="V47" s="154">
        <f>('TuitionData-2Yr'!$AC45/'Median fam income by quintile'!CG44)*100</f>
        <v>3.0508671347362823</v>
      </c>
      <c r="W47" s="154">
        <f>('TuitionData-2Yr'!$AC45/'Median fam income by quintile'!CH44)*100</f>
        <v>1.8748345520725758</v>
      </c>
      <c r="X47" s="140" t="s">
        <v>58</v>
      </c>
    </row>
    <row r="48" spans="1:24" ht="12" customHeight="1">
      <c r="A48" s="102" t="s">
        <v>59</v>
      </c>
      <c r="B48" s="102"/>
      <c r="C48" s="71">
        <f>('TuitionData-4Yr'!$AD46/'Median fam income by quintile'!BY45)*100</f>
        <v>58.956419206227459</v>
      </c>
      <c r="D48" s="71">
        <f>('TuitionData-4Yr'!$AD46/'Median fam income by quintile'!BZ45)*100</f>
        <v>27.032419286698183</v>
      </c>
      <c r="E48" s="71">
        <f>('TuitionData-4Yr'!$AD46/'Median fam income by quintile'!CA45)*100</f>
        <v>17.43781413141939</v>
      </c>
      <c r="F48" s="71">
        <f>('TuitionData-4Yr'!$AD46/'Median fam income by quintile'!CB45)*100</f>
        <v>11.9275992613755</v>
      </c>
      <c r="G48" s="71">
        <f>('TuitionData-4Yr'!$AD46/'Median fam income by quintile'!CC45)*100</f>
        <v>7.0747703047472967</v>
      </c>
      <c r="H48" s="149">
        <f>('TuitionData-2Yr'!$AB46/'Median fam income by quintile'!BY45)*100</f>
        <v>18.848380851229539</v>
      </c>
      <c r="I48" s="71">
        <f>('TuitionData-2Yr'!$AB46/'Median fam income by quintile'!BZ45)*100</f>
        <v>8.6422706959786098</v>
      </c>
      <c r="J48" s="71">
        <f>('TuitionData-2Yr'!$AB46/'Median fam income by quintile'!CA45)*100</f>
        <v>5.5748732095185964</v>
      </c>
      <c r="K48" s="71">
        <f>('TuitionData-2Yr'!$AB46/'Median fam income by quintile'!CB45)*100</f>
        <v>3.8132562415782312</v>
      </c>
      <c r="L48" s="71">
        <f>('TuitionData-2Yr'!$AB46/'Median fam income by quintile'!CC45)*100</f>
        <v>2.2618057021475448</v>
      </c>
      <c r="M48" s="71"/>
      <c r="N48" s="149">
        <f>('TuitionData-4Yr'!$AE46/'Median fam income by quintile'!CD45)*100</f>
        <v>57.732883962991913</v>
      </c>
      <c r="O48" s="71">
        <f>('TuitionData-4Yr'!$AE46/'Median fam income by quintile'!CE45)*100</f>
        <v>26.519576779748316</v>
      </c>
      <c r="P48" s="71">
        <f>('TuitionData-4Yr'!$AE46/'Median fam income by quintile'!CF45)*100</f>
        <v>17.327532238560654</v>
      </c>
      <c r="Q48" s="71">
        <f>('TuitionData-4Yr'!$AE46/'Median fam income by quintile'!CG45)*100</f>
        <v>11.861483432396518</v>
      </c>
      <c r="R48" s="71">
        <f>('TuitionData-4Yr'!$AE46/'Median fam income by quintile'!CH45)*100</f>
        <v>7.1298534293093825</v>
      </c>
      <c r="S48" s="149">
        <f>('TuitionData-2Yr'!$AC46/'Median fam income by quintile'!CD45)*100</f>
        <v>18.090805065793369</v>
      </c>
      <c r="T48" s="71">
        <f>('TuitionData-2Yr'!$AC46/'Median fam income by quintile'!CE45)*100</f>
        <v>8.3100039529863849</v>
      </c>
      <c r="U48" s="71">
        <f>('TuitionData-2Yr'!$AC46/'Median fam income by quintile'!CF45)*100</f>
        <v>5.4296440170907054</v>
      </c>
      <c r="V48" s="71">
        <f>('TuitionData-2Yr'!$AC46/'Median fam income by quintile'!CG45)*100</f>
        <v>3.7168381316993648</v>
      </c>
      <c r="W48" s="71">
        <f>('TuitionData-2Yr'!$AC46/'Median fam income by quintile'!CH45)*100</f>
        <v>2.2341649971963395</v>
      </c>
      <c r="X48" s="17" t="s">
        <v>59</v>
      </c>
    </row>
    <row r="49" spans="1:24" ht="12" customHeight="1">
      <c r="A49" s="102" t="s">
        <v>60</v>
      </c>
      <c r="B49" s="102"/>
      <c r="C49" s="71">
        <f>('TuitionData-4Yr'!$AD47/'Median fam income by quintile'!BY46)*100</f>
        <v>31.940602500479788</v>
      </c>
      <c r="D49" s="71">
        <f>('TuitionData-4Yr'!$AD47/'Median fam income by quintile'!BZ46)*100</f>
        <v>15.553684695885812</v>
      </c>
      <c r="E49" s="71">
        <f>('TuitionData-4Yr'!$AD47/'Median fam income by quintile'!CA46)*100</f>
        <v>10.279734138085448</v>
      </c>
      <c r="F49" s="71">
        <f>('TuitionData-4Yr'!$AD47/'Median fam income by quintile'!CB46)*100</f>
        <v>7.1834286748066996</v>
      </c>
      <c r="G49" s="71">
        <f>('TuitionData-4Yr'!$AD47/'Median fam income by quintile'!CC46)*100</f>
        <v>4.3626188781143123</v>
      </c>
      <c r="H49" s="149">
        <f>('TuitionData-2Yr'!$AB47/'Median fam income by quintile'!BY46)*100</f>
        <v>19.022293592250861</v>
      </c>
      <c r="I49" s="71">
        <f>('TuitionData-2Yr'!$AB47/'Median fam income by quintile'!BZ46)*100</f>
        <v>9.2630299231830282</v>
      </c>
      <c r="J49" s="71">
        <f>('TuitionData-2Yr'!$AB47/'Median fam income by quintile'!CA46)*100</f>
        <v>6.1221174779657943</v>
      </c>
      <c r="K49" s="71">
        <f>('TuitionData-2Yr'!$AB47/'Median fam income by quintile'!CB46)*100</f>
        <v>4.2781061894218801</v>
      </c>
      <c r="L49" s="71">
        <f>('TuitionData-2Yr'!$AB47/'Median fam income by quintile'!CC46)*100</f>
        <v>2.5981669296732885</v>
      </c>
      <c r="M49" s="71"/>
      <c r="N49" s="149">
        <f>('TuitionData-4Yr'!$AE47/'Median fam income by quintile'!CD46)*100</f>
        <v>30.721662071616784</v>
      </c>
      <c r="O49" s="71">
        <f>('TuitionData-4Yr'!$AE47/'Median fam income by quintile'!CE46)*100</f>
        <v>14.675953218925214</v>
      </c>
      <c r="P49" s="71">
        <f>('TuitionData-4Yr'!$AE47/'Median fam income by quintile'!CF46)*100</f>
        <v>9.9962024094197766</v>
      </c>
      <c r="Q49" s="71">
        <f>('TuitionData-4Yr'!$AE47/'Median fam income by quintile'!CG46)*100</f>
        <v>7.0732913441941934</v>
      </c>
      <c r="R49" s="71">
        <f>('TuitionData-4Yr'!$AE47/'Median fam income by quintile'!CH46)*100</f>
        <v>4.306775056768708</v>
      </c>
      <c r="S49" s="149">
        <f>('TuitionData-2Yr'!$AC47/'Median fam income by quintile'!CD46)*100</f>
        <v>18.29770313502847</v>
      </c>
      <c r="T49" s="71">
        <f>('TuitionData-2Yr'!$AC47/'Median fam income by quintile'!CE46)*100</f>
        <v>8.7409409880709248</v>
      </c>
      <c r="U49" s="71">
        <f>('TuitionData-2Yr'!$AC47/'Median fam income by quintile'!CF46)*100</f>
        <v>5.9536995016361605</v>
      </c>
      <c r="V49" s="71">
        <f>('TuitionData-2Yr'!$AC47/'Median fam income by quintile'!CG46)*100</f>
        <v>4.2128249735291945</v>
      </c>
      <c r="W49" s="71">
        <f>('TuitionData-2Yr'!$AC47/'Median fam income by quintile'!CH46)*100</f>
        <v>2.5650985703310938</v>
      </c>
      <c r="X49" s="17" t="s">
        <v>60</v>
      </c>
    </row>
    <row r="50" spans="1:24" ht="12" customHeight="1">
      <c r="A50" s="102" t="s">
        <v>61</v>
      </c>
      <c r="B50" s="102"/>
      <c r="C50" s="71">
        <f>('TuitionData-4Yr'!$AD48/'Median fam income by quintile'!BY47)*100</f>
        <v>35.401463314045714</v>
      </c>
      <c r="D50" s="71">
        <f>('TuitionData-4Yr'!$AD48/'Median fam income by quintile'!BZ47)*100</f>
        <v>17.298442301181428</v>
      </c>
      <c r="E50" s="71">
        <f>('TuitionData-4Yr'!$AD48/'Median fam income by quintile'!CA47)*100</f>
        <v>11.193109724293864</v>
      </c>
      <c r="F50" s="71">
        <f>('TuitionData-4Yr'!$AD48/'Median fam income by quintile'!CB47)*100</f>
        <v>7.6113146125198279</v>
      </c>
      <c r="G50" s="71">
        <f>('TuitionData-4Yr'!$AD48/'Median fam income by quintile'!CC47)*100</f>
        <v>4.4976154420137258</v>
      </c>
      <c r="H50" s="149">
        <f>('TuitionData-2Yr'!$AB48/'Median fam income by quintile'!BY47)*100</f>
        <v>15.425874301023679</v>
      </c>
      <c r="I50" s="71">
        <f>('TuitionData-2Yr'!$AB48/'Median fam income by quintile'!BZ47)*100</f>
        <v>7.5376431243638438</v>
      </c>
      <c r="J50" s="71">
        <f>('TuitionData-2Yr'!$AB48/'Median fam income by quintile'!CA47)*100</f>
        <v>4.8772984922354272</v>
      </c>
      <c r="K50" s="71">
        <f>('TuitionData-2Yr'!$AB48/'Median fam income by quintile'!CB47)*100</f>
        <v>3.3165629747200907</v>
      </c>
      <c r="L50" s="71">
        <f>('TuitionData-2Yr'!$AB48/'Median fam income by quintile'!CC47)*100</f>
        <v>1.9597961204987833</v>
      </c>
      <c r="M50" s="71"/>
      <c r="N50" s="149">
        <f>('TuitionData-4Yr'!$AE48/'Median fam income by quintile'!CD47)*100</f>
        <v>36.191923841716694</v>
      </c>
      <c r="O50" s="71">
        <f>('TuitionData-4Yr'!$AE48/'Median fam income by quintile'!CE47)*100</f>
        <v>16.657370805811031</v>
      </c>
      <c r="P50" s="71">
        <f>('TuitionData-4Yr'!$AE48/'Median fam income by quintile'!CF47)*100</f>
        <v>10.967249649005058</v>
      </c>
      <c r="Q50" s="71">
        <f>('TuitionData-4Yr'!$AE48/'Median fam income by quintile'!CG47)*100</f>
        <v>7.5614655699692985</v>
      </c>
      <c r="R50" s="71">
        <f>('TuitionData-4Yr'!$AE48/'Median fam income by quintile'!CH47)*100</f>
        <v>4.6562709036126737</v>
      </c>
      <c r="S50" s="149">
        <f>('TuitionData-2Yr'!$AC48/'Median fam income by quintile'!CD47)*100</f>
        <v>15.852809610141479</v>
      </c>
      <c r="T50" s="71">
        <f>('TuitionData-2Yr'!$AC48/'Median fam income by quintile'!CE47)*100</f>
        <v>7.2962722055044464</v>
      </c>
      <c r="U50" s="71">
        <f>('TuitionData-2Yr'!$AC48/'Median fam income by quintile'!CF47)*100</f>
        <v>4.8038817000428722</v>
      </c>
      <c r="V50" s="71">
        <f>('TuitionData-2Yr'!$AC48/'Median fam income by quintile'!CG47)*100</f>
        <v>3.3120779812261394</v>
      </c>
      <c r="W50" s="71">
        <f>('TuitionData-2Yr'!$AC48/'Median fam income by quintile'!CH47)*100</f>
        <v>2.0395427568603073</v>
      </c>
      <c r="X50" s="17" t="s">
        <v>61</v>
      </c>
    </row>
    <row r="51" spans="1:24" ht="12" customHeight="1">
      <c r="A51" s="102" t="s">
        <v>62</v>
      </c>
      <c r="B51" s="102"/>
      <c r="C51" s="71">
        <f>('TuitionData-4Yr'!$AD49/'Median fam income by quintile'!BY48)*100</f>
        <v>32.038722188826277</v>
      </c>
      <c r="D51" s="71">
        <f>('TuitionData-4Yr'!$AD49/'Median fam income by quintile'!BZ48)*100</f>
        <v>15.40940546155973</v>
      </c>
      <c r="E51" s="71">
        <f>('TuitionData-4Yr'!$AD49/'Median fam income by quintile'!CA48)*100</f>
        <v>10.252391100424409</v>
      </c>
      <c r="F51" s="71">
        <f>('TuitionData-4Yr'!$AD49/'Median fam income by quintile'!CB48)*100</f>
        <v>7.4653333255517538</v>
      </c>
      <c r="G51" s="71">
        <f>('TuitionData-4Yr'!$AD49/'Median fam income by quintile'!CC48)*100</f>
        <v>4.549877707288938</v>
      </c>
      <c r="H51" s="149">
        <f>('TuitionData-2Yr'!$AB49/'Median fam income by quintile'!BY48)*100</f>
        <v>13.033467344851152</v>
      </c>
      <c r="I51" s="71">
        <f>('TuitionData-2Yr'!$AB49/'Median fam income by quintile'!BZ48)*100</f>
        <v>6.2686015285857239</v>
      </c>
      <c r="J51" s="71">
        <f>('TuitionData-2Yr'!$AB49/'Median fam income by quintile'!CA48)*100</f>
        <v>4.1707095503523686</v>
      </c>
      <c r="K51" s="71">
        <f>('TuitionData-2Yr'!$AB49/'Median fam income by quintile'!CB48)*100</f>
        <v>3.0369244298682294</v>
      </c>
      <c r="L51" s="71">
        <f>('TuitionData-2Yr'!$AB49/'Median fam income by quintile'!CC48)*100</f>
        <v>1.8509066051859622</v>
      </c>
      <c r="M51" s="71"/>
      <c r="N51" s="149">
        <f>('TuitionData-4Yr'!$AE49/'Median fam income by quintile'!CD48)*100</f>
        <v>29.109266642582753</v>
      </c>
      <c r="O51" s="71">
        <f>('TuitionData-4Yr'!$AE49/'Median fam income by quintile'!CE48)*100</f>
        <v>14.666592039147464</v>
      </c>
      <c r="P51" s="71">
        <f>('TuitionData-4Yr'!$AE49/'Median fam income by quintile'!CF48)*100</f>
        <v>9.7652085279855072</v>
      </c>
      <c r="Q51" s="71">
        <f>('TuitionData-4Yr'!$AE49/'Median fam income by quintile'!CG48)*100</f>
        <v>6.9969062939052122</v>
      </c>
      <c r="R51" s="71">
        <f>('TuitionData-4Yr'!$AE49/'Median fam income by quintile'!CH48)*100</f>
        <v>4.2846223934588101</v>
      </c>
      <c r="S51" s="149">
        <f>('TuitionData-2Yr'!$AC49/'Median fam income by quintile'!CD48)*100</f>
        <v>12.468922627274544</v>
      </c>
      <c r="T51" s="71">
        <f>('TuitionData-2Yr'!$AC49/'Median fam income by quintile'!CE48)*100</f>
        <v>6.2824187083575582</v>
      </c>
      <c r="U51" s="71">
        <f>('TuitionData-2Yr'!$AC49/'Median fam income by quintile'!CF48)*100</f>
        <v>4.1829164255389637</v>
      </c>
      <c r="V51" s="71">
        <f>('TuitionData-2Yr'!$AC49/'Median fam income by quintile'!CG48)*100</f>
        <v>2.9971171819687439</v>
      </c>
      <c r="W51" s="71">
        <f>('TuitionData-2Yr'!$AC49/'Median fam income by quintile'!CH48)*100</f>
        <v>1.8353133305314215</v>
      </c>
      <c r="X51" s="17" t="s">
        <v>62</v>
      </c>
    </row>
    <row r="52" spans="1:24" ht="12" customHeight="1">
      <c r="A52" s="135" t="s">
        <v>63</v>
      </c>
      <c r="B52" s="135"/>
      <c r="C52" s="154">
        <f>('TuitionData-4Yr'!$AD50/'Median fam income by quintile'!BY49)*100</f>
        <v>25.893021948680982</v>
      </c>
      <c r="D52" s="154">
        <f>('TuitionData-4Yr'!$AD50/'Median fam income by quintile'!BZ49)*100</f>
        <v>12.969671101307108</v>
      </c>
      <c r="E52" s="154">
        <f>('TuitionData-4Yr'!$AD50/'Median fam income by quintile'!CA49)*100</f>
        <v>8.4302862158496215</v>
      </c>
      <c r="F52" s="154">
        <f>('TuitionData-4Yr'!$AD50/'Median fam income by quintile'!CB49)*100</f>
        <v>6.0266385250462804</v>
      </c>
      <c r="G52" s="154">
        <f>('TuitionData-4Yr'!$AD50/'Median fam income by quintile'!CC49)*100</f>
        <v>3.7237011533799045</v>
      </c>
      <c r="H52" s="150">
        <f>('TuitionData-2Yr'!$AB50/'Median fam income by quintile'!BY49)*100</f>
        <v>14.955908184789527</v>
      </c>
      <c r="I52" s="154">
        <f>('TuitionData-2Yr'!$AB50/'Median fam income by quintile'!BZ49)*100</f>
        <v>7.4913314700197979</v>
      </c>
      <c r="J52" s="154">
        <f>('TuitionData-2Yr'!$AB50/'Median fam income by quintile'!CA49)*100</f>
        <v>4.8693654555128685</v>
      </c>
      <c r="K52" s="154">
        <f>('TuitionData-2Yr'!$AB50/'Median fam income by quintile'!CB49)*100</f>
        <v>3.4810093863184268</v>
      </c>
      <c r="L52" s="154">
        <f>('TuitionData-2Yr'!$AB50/'Median fam income by quintile'!CC49)*100</f>
        <v>2.1508239813770249</v>
      </c>
      <c r="M52" s="71"/>
      <c r="N52" s="150">
        <f>('TuitionData-4Yr'!$AE50/'Median fam income by quintile'!CD49)*100</f>
        <v>28.398929893269813</v>
      </c>
      <c r="O52" s="154">
        <f>('TuitionData-4Yr'!$AE50/'Median fam income by quintile'!CE49)*100</f>
        <v>13.499491322505019</v>
      </c>
      <c r="P52" s="154">
        <f>('TuitionData-4Yr'!$AE50/'Median fam income by quintile'!CF49)*100</f>
        <v>8.7133080354350572</v>
      </c>
      <c r="Q52" s="154">
        <f>('TuitionData-4Yr'!$AE50/'Median fam income by quintile'!CG49)*100</f>
        <v>6.3030917149057553</v>
      </c>
      <c r="R52" s="154">
        <f>('TuitionData-4Yr'!$AE50/'Median fam income by quintile'!CH49)*100</f>
        <v>3.6687612780779184</v>
      </c>
      <c r="S52" s="150">
        <f>('TuitionData-2Yr'!$AC50/'Median fam income by quintile'!CD49)*100</f>
        <v>16.160129559691008</v>
      </c>
      <c r="T52" s="154">
        <f>('TuitionData-2Yr'!$AC50/'Median fam income by quintile'!CE49)*100</f>
        <v>7.6817517273179092</v>
      </c>
      <c r="U52" s="154">
        <f>('TuitionData-2Yr'!$AC50/'Median fam income by quintile'!CF49)*100</f>
        <v>4.9582215694506511</v>
      </c>
      <c r="V52" s="154">
        <f>('TuitionData-2Yr'!$AC50/'Median fam income by quintile'!CG49)*100</f>
        <v>3.5867118628167467</v>
      </c>
      <c r="W52" s="154">
        <f>('TuitionData-2Yr'!$AC50/'Median fam income by quintile'!CH49)*100</f>
        <v>2.0876722397686951</v>
      </c>
      <c r="X52" s="140" t="s">
        <v>63</v>
      </c>
    </row>
    <row r="53" spans="1:24" ht="12" customHeight="1">
      <c r="A53" s="135" t="s">
        <v>64</v>
      </c>
      <c r="B53" s="135"/>
      <c r="C53" s="154">
        <f>('TuitionData-4Yr'!$AD51/'Median fam income by quintile'!BY50)*100</f>
        <v>48.702825370630649</v>
      </c>
      <c r="D53" s="154">
        <f>('TuitionData-4Yr'!$AD51/'Median fam income by quintile'!BZ50)*100</f>
        <v>21.835992034304734</v>
      </c>
      <c r="E53" s="154">
        <f>('TuitionData-4Yr'!$AD51/'Median fam income by quintile'!CA50)*100</f>
        <v>13.930701592272371</v>
      </c>
      <c r="F53" s="154">
        <f>('TuitionData-4Yr'!$AD51/'Median fam income by quintile'!CB50)*100</f>
        <v>9.5532465150083201</v>
      </c>
      <c r="G53" s="154">
        <f>('TuitionData-4Yr'!$AD51/'Median fam income by quintile'!CC50)*100</f>
        <v>5.7763816137259605</v>
      </c>
      <c r="H53" s="150">
        <f>('TuitionData-2Yr'!$AB51/'Median fam income by quintile'!BY50)*100</f>
        <v>24.918737336321879</v>
      </c>
      <c r="I53" s="154">
        <f>('TuitionData-2Yr'!$AB51/'Median fam income by quintile'!BZ50)*100</f>
        <v>11.172356959581677</v>
      </c>
      <c r="J53" s="154">
        <f>('TuitionData-2Yr'!$AB51/'Median fam income by quintile'!CA50)*100</f>
        <v>7.127625373821739</v>
      </c>
      <c r="K53" s="154">
        <f>('TuitionData-2Yr'!$AB51/'Median fam income by quintile'!CB50)*100</f>
        <v>4.8879061698169837</v>
      </c>
      <c r="L53" s="154">
        <f>('TuitionData-2Yr'!$AB51/'Median fam income by quintile'!CC50)*100</f>
        <v>2.9554781491916646</v>
      </c>
      <c r="M53" s="71"/>
      <c r="N53" s="150">
        <f>('TuitionData-4Yr'!$AE51/'Median fam income by quintile'!CD50)*100</f>
        <v>46.773213026572698</v>
      </c>
      <c r="O53" s="154">
        <f>('TuitionData-4Yr'!$AE51/'Median fam income by quintile'!CE50)*100</f>
        <v>21.260551375714861</v>
      </c>
      <c r="P53" s="154">
        <f>('TuitionData-4Yr'!$AE51/'Median fam income by quintile'!CF50)*100</f>
        <v>13.868068552353089</v>
      </c>
      <c r="Q53" s="154">
        <f>('TuitionData-4Yr'!$AE51/'Median fam income by quintile'!CG50)*100</f>
        <v>9.5252308301823501</v>
      </c>
      <c r="R53" s="154">
        <f>('TuitionData-4Yr'!$AE51/'Median fam income by quintile'!CH50)*100</f>
        <v>5.6754215795300826</v>
      </c>
      <c r="S53" s="150">
        <f>('TuitionData-2Yr'!$AC51/'Median fam income by quintile'!CD50)*100</f>
        <v>23.52497548731753</v>
      </c>
      <c r="T53" s="154">
        <f>('TuitionData-2Yr'!$AC51/'Median fam income by quintile'!CE50)*100</f>
        <v>10.693170676053422</v>
      </c>
      <c r="U53" s="154">
        <f>('TuitionData-2Yr'!$AC51/'Median fam income by quintile'!CF50)*100</f>
        <v>6.9750601175334976</v>
      </c>
      <c r="V53" s="154">
        <f>('TuitionData-2Yr'!$AC51/'Median fam income by quintile'!CG50)*100</f>
        <v>4.7907938602331352</v>
      </c>
      <c r="W53" s="154">
        <f>('TuitionData-2Yr'!$AC51/'Median fam income by quintile'!CH50)*100</f>
        <v>2.8545003624785483</v>
      </c>
      <c r="X53" s="140" t="s">
        <v>64</v>
      </c>
    </row>
    <row r="54" spans="1:24" ht="12" customHeight="1">
      <c r="A54" s="135" t="s">
        <v>65</v>
      </c>
      <c r="B54" s="135"/>
      <c r="C54" s="154">
        <f>('TuitionData-4Yr'!$AD52/'Median fam income by quintile'!BY51)*100</f>
        <v>39.98764544398378</v>
      </c>
      <c r="D54" s="154">
        <f>('TuitionData-4Yr'!$AD52/'Median fam income by quintile'!BZ51)*100</f>
        <v>19.124526081905284</v>
      </c>
      <c r="E54" s="154">
        <f>('TuitionData-4Yr'!$AD52/'Median fam income by quintile'!CA51)*100</f>
        <v>12.390538024896381</v>
      </c>
      <c r="F54" s="154">
        <f>('TuitionData-4Yr'!$AD52/'Median fam income by quintile'!CB51)*100</f>
        <v>8.9221926954122033</v>
      </c>
      <c r="G54" s="154">
        <f>('TuitionData-4Yr'!$AD52/'Median fam income by quintile'!CC51)*100</f>
        <v>5.7386053474732108</v>
      </c>
      <c r="H54" s="150">
        <f>('TuitionData-2Yr'!$AB52/'Median fam income by quintile'!BY51)*100</f>
        <v>25.960001855695953</v>
      </c>
      <c r="I54" s="154">
        <f>('TuitionData-2Yr'!$AB52/'Median fam income by quintile'!BZ51)*100</f>
        <v>12.415653061419803</v>
      </c>
      <c r="J54" s="154">
        <f>('TuitionData-2Yr'!$AB52/'Median fam income by quintile'!CA51)*100</f>
        <v>8.0439442369762091</v>
      </c>
      <c r="K54" s="154">
        <f>('TuitionData-2Yr'!$AB52/'Median fam income by quintile'!CB51)*100</f>
        <v>5.7922925032992998</v>
      </c>
      <c r="L54" s="154">
        <f>('TuitionData-2Yr'!$AB52/'Median fam income by quintile'!CC51)*100</f>
        <v>3.7255058109935479</v>
      </c>
      <c r="M54" s="71"/>
      <c r="N54" s="150">
        <f>('TuitionData-4Yr'!$AE52/'Median fam income by quintile'!CD51)*100</f>
        <v>33.081059319866618</v>
      </c>
      <c r="O54" s="154">
        <f>('TuitionData-4Yr'!$AE52/'Median fam income by quintile'!CE51)*100</f>
        <v>16.908096985709605</v>
      </c>
      <c r="P54" s="154">
        <f>('TuitionData-4Yr'!$AE52/'Median fam income by quintile'!CF51)*100</f>
        <v>11.58676696990252</v>
      </c>
      <c r="Q54" s="154">
        <f>('TuitionData-4Yr'!$AE52/'Median fam income by quintile'!CG51)*100</f>
        <v>8.3003385202574425</v>
      </c>
      <c r="R54" s="154">
        <f>('TuitionData-4Yr'!$AE52/'Median fam income by quintile'!CH51)*100</f>
        <v>5.3708072778136398</v>
      </c>
      <c r="S54" s="150">
        <f>('TuitionData-2Yr'!$AC52/'Median fam income by quintile'!CD51)*100</f>
        <v>19.777616945651584</v>
      </c>
      <c r="T54" s="154">
        <f>('TuitionData-2Yr'!$AC52/'Median fam income by quintile'!CE51)*100</f>
        <v>10.10855977222192</v>
      </c>
      <c r="U54" s="154">
        <f>('TuitionData-2Yr'!$AC52/'Median fam income by quintile'!CF51)*100</f>
        <v>6.9271856307104516</v>
      </c>
      <c r="V54" s="154">
        <f>('TuitionData-2Yr'!$AC52/'Median fam income by quintile'!CG51)*100</f>
        <v>4.9623838881816695</v>
      </c>
      <c r="W54" s="154">
        <f>('TuitionData-2Yr'!$AC52/'Median fam income by quintile'!CH51)*100</f>
        <v>3.2109542805881395</v>
      </c>
      <c r="X54" s="140" t="s">
        <v>65</v>
      </c>
    </row>
    <row r="55" spans="1:24" ht="12" customHeight="1">
      <c r="A55" s="135" t="s">
        <v>66</v>
      </c>
      <c r="B55" s="135"/>
      <c r="C55" s="155">
        <f>('TuitionData-4Yr'!$AD53/'Median fam income by quintile'!BY52)*100</f>
        <v>31.884409883752497</v>
      </c>
      <c r="D55" s="155">
        <f>('TuitionData-4Yr'!$AD53/'Median fam income by quintile'!BZ52)*100</f>
        <v>15.629612688113967</v>
      </c>
      <c r="E55" s="155">
        <f>('TuitionData-4Yr'!$AD53/'Median fam income by quintile'!CA52)*100</f>
        <v>10.379039675700682</v>
      </c>
      <c r="F55" s="155">
        <f>('TuitionData-4Yr'!$AD53/'Median fam income by quintile'!CB52)*100</f>
        <v>7.3806504360538181</v>
      </c>
      <c r="G55" s="155">
        <f>('TuitionData-4Yr'!$AD53/'Median fam income by quintile'!CC52)*100</f>
        <v>4.6560177984451654</v>
      </c>
      <c r="H55" s="151">
        <f>('TuitionData-2Yr'!$AB53/'Median fam income by quintile'!BY52)*100</f>
        <v>17.400110749513619</v>
      </c>
      <c r="I55" s="155">
        <f>('TuitionData-2Yr'!$AB53/'Median fam income by quintile'!BZ52)*100</f>
        <v>8.5294660536831479</v>
      </c>
      <c r="J55" s="155">
        <f>('TuitionData-2Yr'!$AB53/'Median fam income by quintile'!CA52)*100</f>
        <v>5.6640985512739643</v>
      </c>
      <c r="K55" s="155">
        <f>('TuitionData-2Yr'!$AB53/'Median fam income by quintile'!CB52)*100</f>
        <v>4.0278034142392647</v>
      </c>
      <c r="L55" s="155">
        <f>('TuitionData-2Yr'!$AB53/'Median fam income by quintile'!CC52)*100</f>
        <v>2.5409040230014051</v>
      </c>
      <c r="M55" s="71"/>
      <c r="N55" s="151">
        <f>('TuitionData-4Yr'!$AE53/'Median fam income by quintile'!CD52)*100</f>
        <v>29.175957109840144</v>
      </c>
      <c r="O55" s="155">
        <f>('TuitionData-4Yr'!$AE53/'Median fam income by quintile'!CE52)*100</f>
        <v>14.361522570132504</v>
      </c>
      <c r="P55" s="155">
        <f>('TuitionData-4Yr'!$AE53/'Median fam income by quintile'!CF52)*100</f>
        <v>9.7503474311929015</v>
      </c>
      <c r="Q55" s="155">
        <f>('TuitionData-4Yr'!$AE53/'Median fam income by quintile'!CG52)*100</f>
        <v>7.0659711401895269</v>
      </c>
      <c r="R55" s="155">
        <f>('TuitionData-4Yr'!$AE53/'Median fam income by quintile'!CH52)*100</f>
        <v>4.4201575021407811</v>
      </c>
      <c r="S55" s="151">
        <f>('TuitionData-2Yr'!$AC53/'Median fam income by quintile'!CD52)*100</f>
        <v>16.118109937500343</v>
      </c>
      <c r="T55" s="155">
        <f>('TuitionData-2Yr'!$AC53/'Median fam income by quintile'!CE52)*100</f>
        <v>7.9339505053363579</v>
      </c>
      <c r="U55" s="155">
        <f>('TuitionData-2Yr'!$AC53/'Median fam income by quintile'!CF52)*100</f>
        <v>5.3865301224955182</v>
      </c>
      <c r="V55" s="155">
        <f>('TuitionData-2Yr'!$AC53/'Median fam income by quintile'!CG52)*100</f>
        <v>3.9035600177232168</v>
      </c>
      <c r="W55" s="155">
        <f>('TuitionData-2Yr'!$AC53/'Median fam income by quintile'!CH52)*100</f>
        <v>2.4418936555313016</v>
      </c>
      <c r="X55" s="140" t="s">
        <v>66</v>
      </c>
    </row>
    <row r="56" spans="1:24" ht="12" customHeight="1">
      <c r="A56" s="345" t="s">
        <v>67</v>
      </c>
      <c r="B56" s="345"/>
      <c r="C56" s="71">
        <f>('TuitionData-4Yr'!$AD54/'Median fam income by quintile'!BY53)*100</f>
        <v>41.308976336915414</v>
      </c>
      <c r="D56" s="71">
        <f>('TuitionData-4Yr'!$AD54/'Median fam income by quintile'!BZ53)*100</f>
        <v>19.670941112816866</v>
      </c>
      <c r="E56" s="71">
        <f>('TuitionData-4Yr'!$AD54/'Median fam income by quintile'!CA53)*100</f>
        <v>12.909055105286068</v>
      </c>
      <c r="F56" s="71">
        <f>('TuitionData-4Yr'!$AD54/'Median fam income by quintile'!CB53)*100</f>
        <v>8.5105656478589609</v>
      </c>
      <c r="G56" s="71">
        <f>('TuitionData-4Yr'!$AD54/'Median fam income by quintile'!CC53)*100</f>
        <v>5.0306013337695594</v>
      </c>
      <c r="H56" s="149">
        <f>('TuitionData-2Yr'!$AB54/'Median fam income by quintile'!BY53)*100</f>
        <v>19.676906934494312</v>
      </c>
      <c r="I56" s="71">
        <f>('TuitionData-2Yr'!$AB54/'Median fam income by quintile'!BZ53)*100</f>
        <v>9.369955683092531</v>
      </c>
      <c r="J56" s="71">
        <f>('TuitionData-2Yr'!$AB54/'Median fam income by quintile'!CA53)*100</f>
        <v>6.1490334170294725</v>
      </c>
      <c r="K56" s="71">
        <f>('TuitionData-2Yr'!$AB54/'Median fam income by quintile'!CB53)*100</f>
        <v>4.0538794001335354</v>
      </c>
      <c r="L56" s="71">
        <f>('TuitionData-2Yr'!$AB54/'Median fam income by quintile'!CC53)*100</f>
        <v>2.3962509615777616</v>
      </c>
      <c r="M56" s="71"/>
      <c r="N56" s="149">
        <f>('TuitionData-4Yr'!$AE54/'Median fam income by quintile'!CD53)*100</f>
        <v>41.932289233419269</v>
      </c>
      <c r="O56" s="71">
        <f>('TuitionData-4Yr'!$AE54/'Median fam income by quintile'!CE53)*100</f>
        <v>19.026867714989546</v>
      </c>
      <c r="P56" s="71">
        <f>('TuitionData-4Yr'!$AE54/'Median fam income by quintile'!CF53)*100</f>
        <v>12.24988224796518</v>
      </c>
      <c r="Q56" s="71">
        <f>('TuitionData-4Yr'!$AE54/'Median fam income by quintile'!CG53)*100</f>
        <v>8.0223658577549735</v>
      </c>
      <c r="R56" s="71">
        <f>('TuitionData-4Yr'!$AE54/'Median fam income by quintile'!CH53)*100</f>
        <v>4.9782626487164432</v>
      </c>
      <c r="S56" s="149">
        <f>('TuitionData-2Yr'!$AC54/'Median fam income by quintile'!CD53)*100</f>
        <v>20.136103841908454</v>
      </c>
      <c r="T56" s="71">
        <f>('TuitionData-2Yr'!$AC54/'Median fam income by quintile'!CE53)*100</f>
        <v>9.1368010451940638</v>
      </c>
      <c r="U56" s="71">
        <f>('TuitionData-2Yr'!$AC54/'Median fam income by quintile'!CF53)*100</f>
        <v>5.8824573021305593</v>
      </c>
      <c r="V56" s="71">
        <f>('TuitionData-2Yr'!$AC54/'Median fam income by quintile'!CG53)*100</f>
        <v>3.8523818976425295</v>
      </c>
      <c r="W56" s="71">
        <f>('TuitionData-2Yr'!$AC54/'Median fam income by quintile'!CH53)*100</f>
        <v>2.3905876707288574</v>
      </c>
      <c r="X56" s="352" t="s">
        <v>67</v>
      </c>
    </row>
    <row r="57" spans="1:24" ht="12" customHeight="1">
      <c r="A57" s="102"/>
      <c r="B57" s="102"/>
      <c r="C57" s="163"/>
      <c r="D57" s="163"/>
      <c r="E57" s="163"/>
      <c r="F57" s="163"/>
      <c r="G57" s="163"/>
      <c r="H57" s="164"/>
      <c r="I57" s="163"/>
      <c r="J57" s="163"/>
      <c r="K57" s="163"/>
      <c r="L57" s="163"/>
      <c r="M57" s="71"/>
      <c r="N57" s="164"/>
      <c r="O57" s="163"/>
      <c r="P57" s="163"/>
      <c r="Q57" s="163"/>
      <c r="R57" s="163"/>
      <c r="S57" s="149"/>
      <c r="T57" s="163"/>
      <c r="U57" s="163"/>
      <c r="V57" s="163"/>
      <c r="W57" s="163"/>
      <c r="X57" s="17"/>
    </row>
    <row r="58" spans="1:24" ht="12" customHeight="1">
      <c r="A58" s="135" t="s">
        <v>68</v>
      </c>
      <c r="B58" s="135"/>
      <c r="C58" s="154">
        <f>('TuitionData-4Yr'!$AD56/'Median fam income by quintile'!BY55)*100</f>
        <v>47.462992570914118</v>
      </c>
      <c r="D58" s="154">
        <f>('TuitionData-4Yr'!$AD56/'Median fam income by quintile'!BZ55)*100</f>
        <v>20.567296780729453</v>
      </c>
      <c r="E58" s="154">
        <f>('TuitionData-4Yr'!$AD56/'Median fam income by quintile'!CA55)*100</f>
        <v>12.722039245812034</v>
      </c>
      <c r="F58" s="154">
        <f>('TuitionData-4Yr'!$AD56/'Median fam income by quintile'!CB55)*100</f>
        <v>8.5106055644397731</v>
      </c>
      <c r="G58" s="154">
        <f>('TuitionData-4Yr'!$AD56/'Median fam income by quintile'!CC55)*100</f>
        <v>4.8204601829834655</v>
      </c>
      <c r="H58" s="150">
        <f>('TuitionData-2Yr'!$AB56/'Median fam income by quintile'!BY55)*100</f>
        <v>16.795415064287639</v>
      </c>
      <c r="I58" s="154">
        <f>('TuitionData-2Yr'!$AB56/'Median fam income by quintile'!BZ55)*100</f>
        <v>7.2780131945246431</v>
      </c>
      <c r="J58" s="154">
        <f>('TuitionData-2Yr'!$AB56/'Median fam income by quintile'!CA55)*100</f>
        <v>4.5018638316647284</v>
      </c>
      <c r="K58" s="154">
        <f>('TuitionData-2Yr'!$AB56/'Median fam income by quintile'!CB55)*100</f>
        <v>3.0115916666998523</v>
      </c>
      <c r="L58" s="154">
        <f>('TuitionData-2Yr'!$AB56/'Median fam income by quintile'!CC55)*100</f>
        <v>1.7057843424667134</v>
      </c>
      <c r="M58" s="71"/>
      <c r="N58" s="150">
        <f>('TuitionData-4Yr'!$AE56/'Median fam income by quintile'!CD55)*100</f>
        <v>50.400228146987267</v>
      </c>
      <c r="O58" s="154">
        <f>('TuitionData-4Yr'!$AE56/'Median fam income by quintile'!CE55)*100</f>
        <v>20.800094155899508</v>
      </c>
      <c r="P58" s="154">
        <f>('TuitionData-4Yr'!$AE56/'Median fam income by quintile'!CF55)*100</f>
        <v>12.97431615665019</v>
      </c>
      <c r="Q58" s="154">
        <f>('TuitionData-4Yr'!$AE56/'Median fam income by quintile'!CG55)*100</f>
        <v>8.7360395454777944</v>
      </c>
      <c r="R58" s="154">
        <f>('TuitionData-4Yr'!$AE56/'Median fam income by quintile'!CH55)*100</f>
        <v>4.8762919354804781</v>
      </c>
      <c r="S58" s="150">
        <f>('TuitionData-2Yr'!$AC56/'Median fam income by quintile'!CD55)*100</f>
        <v>17.175751996000574</v>
      </c>
      <c r="T58" s="154">
        <f>('TuitionData-2Yr'!$AC56/'Median fam income by quintile'!CE55)*100</f>
        <v>7.0884055856510306</v>
      </c>
      <c r="U58" s="154">
        <f>('TuitionData-2Yr'!$AC56/'Median fam income by quintile'!CF55)*100</f>
        <v>4.4214807118417321</v>
      </c>
      <c r="V58" s="154">
        <f>('TuitionData-2Yr'!$AC56/'Median fam income by quintile'!CG55)*100</f>
        <v>2.9771303459734328</v>
      </c>
      <c r="W58" s="154">
        <f>('TuitionData-2Yr'!$AC56/'Median fam income by quintile'!CH55)*100</f>
        <v>1.6617778137759645</v>
      </c>
      <c r="X58" s="140" t="s">
        <v>68</v>
      </c>
    </row>
    <row r="59" spans="1:24" ht="12" customHeight="1">
      <c r="A59" s="135" t="s">
        <v>69</v>
      </c>
      <c r="B59" s="135"/>
      <c r="C59" s="154">
        <f>('TuitionData-4Yr'!$AD57/'Median fam income by quintile'!BY56)*100</f>
        <v>36.481221831120436</v>
      </c>
      <c r="D59" s="154">
        <f>('TuitionData-4Yr'!$AD57/'Median fam income by quintile'!BZ56)*100</f>
        <v>18.622213654379472</v>
      </c>
      <c r="E59" s="154">
        <f>('TuitionData-4Yr'!$AD57/'Median fam income by quintile'!CA56)*100</f>
        <v>12.311781641484629</v>
      </c>
      <c r="F59" s="154">
        <f>('TuitionData-4Yr'!$AD57/'Median fam income by quintile'!CB56)*100</f>
        <v>8.7268805164641048</v>
      </c>
      <c r="G59" s="154">
        <f>('TuitionData-4Yr'!$AD57/'Median fam income by quintile'!CC56)*100</f>
        <v>5.3270006743227922</v>
      </c>
      <c r="H59" s="150">
        <f>('TuitionData-2Yr'!$AB57/'Median fam income by quintile'!BY56)*100</f>
        <v>15.133760353761538</v>
      </c>
      <c r="I59" s="154">
        <f>('TuitionData-2Yr'!$AB57/'Median fam income by quintile'!BZ56)*100</f>
        <v>7.7251831094514971</v>
      </c>
      <c r="J59" s="154">
        <f>('TuitionData-2Yr'!$AB57/'Median fam income by quintile'!CA56)*100</f>
        <v>5.1073824707023725</v>
      </c>
      <c r="K59" s="154">
        <f>('TuitionData-2Yr'!$AB57/'Median fam income by quintile'!CB56)*100</f>
        <v>3.6202328689390351</v>
      </c>
      <c r="L59" s="154">
        <f>('TuitionData-2Yr'!$AB57/'Median fam income by quintile'!CC56)*100</f>
        <v>2.2098369397473459</v>
      </c>
      <c r="M59" s="71"/>
      <c r="N59" s="150">
        <f>('TuitionData-4Yr'!$AE57/'Median fam income by quintile'!CD56)*100</f>
        <v>34.759366229600701</v>
      </c>
      <c r="O59" s="154">
        <f>('TuitionData-4Yr'!$AE57/'Median fam income by quintile'!CE56)*100</f>
        <v>17.519841849597125</v>
      </c>
      <c r="P59" s="154">
        <f>('TuitionData-4Yr'!$AE57/'Median fam income by quintile'!CF56)*100</f>
        <v>11.5864554098669</v>
      </c>
      <c r="Q59" s="154">
        <f>('TuitionData-4Yr'!$AE57/'Median fam income by quintile'!CG56)*100</f>
        <v>8.0986407804288678</v>
      </c>
      <c r="R59" s="154">
        <f>('TuitionData-4Yr'!$AE57/'Median fam income by quintile'!CH56)*100</f>
        <v>4.7485472991257787</v>
      </c>
      <c r="S59" s="150">
        <f>('TuitionData-2Yr'!$AC57/'Median fam income by quintile'!CD56)*100</f>
        <v>14.983987447346669</v>
      </c>
      <c r="T59" s="154">
        <f>('TuitionData-2Yr'!$AC57/'Median fam income by quintile'!CE56)*100</f>
        <v>7.5524130278965051</v>
      </c>
      <c r="U59" s="154">
        <f>('TuitionData-2Yr'!$AC57/'Median fam income by quintile'!CF56)*100</f>
        <v>4.9946624824488897</v>
      </c>
      <c r="V59" s="154">
        <f>('TuitionData-2Yr'!$AC57/'Median fam income by quintile'!CG56)*100</f>
        <v>3.4911433940695873</v>
      </c>
      <c r="W59" s="154">
        <f>('TuitionData-2Yr'!$AC57/'Median fam income by quintile'!CH56)*100</f>
        <v>2.0469928206757739</v>
      </c>
      <c r="X59" s="140" t="s">
        <v>69</v>
      </c>
    </row>
    <row r="60" spans="1:24" ht="12" customHeight="1">
      <c r="A60" s="135" t="s">
        <v>70</v>
      </c>
      <c r="B60" s="135"/>
      <c r="C60" s="154">
        <f>('TuitionData-4Yr'!$AD58/'Median fam income by quintile'!BY57)*100</f>
        <v>40.392732112710668</v>
      </c>
      <c r="D60" s="154">
        <f>('TuitionData-4Yr'!$AD58/'Median fam income by quintile'!BZ57)*100</f>
        <v>16.959768931939415</v>
      </c>
      <c r="E60" s="154">
        <f>('TuitionData-4Yr'!$AD58/'Median fam income by quintile'!CA57)*100</f>
        <v>10.582895813530195</v>
      </c>
      <c r="F60" s="154">
        <f>('TuitionData-4Yr'!$AD58/'Median fam income by quintile'!CB57)*100</f>
        <v>7.0552638756867969</v>
      </c>
      <c r="G60" s="154">
        <f>('TuitionData-4Yr'!$AD58/'Median fam income by quintile'!CC57)*100</f>
        <v>4.0860601596641679</v>
      </c>
      <c r="H60" s="150">
        <f>('TuitionData-2Yr'!$AB58/'Median fam income by quintile'!BY57)*100</f>
        <v>19.440050151712637</v>
      </c>
      <c r="I60" s="154">
        <f>('TuitionData-2Yr'!$AB58/'Median fam income by quintile'!BZ57)*100</f>
        <v>8.1623287495972932</v>
      </c>
      <c r="J60" s="154">
        <f>('TuitionData-2Yr'!$AB58/'Median fam income by quintile'!CA57)*100</f>
        <v>5.0932931397487113</v>
      </c>
      <c r="K60" s="154">
        <f>('TuitionData-2Yr'!$AB58/'Median fam income by quintile'!CB57)*100</f>
        <v>3.3955287598324744</v>
      </c>
      <c r="L60" s="154">
        <f>('TuitionData-2Yr'!$AB58/'Median fam income by quintile'!CC57)*100</f>
        <v>1.966522447779425</v>
      </c>
      <c r="M60" s="71"/>
      <c r="N60" s="150">
        <f>('TuitionData-4Yr'!$AE58/'Median fam income by quintile'!CD57)*100</f>
        <v>37.601293498150909</v>
      </c>
      <c r="O60" s="154">
        <f>('TuitionData-4Yr'!$AE58/'Median fam income by quintile'!CE57)*100</f>
        <v>15.988819815929276</v>
      </c>
      <c r="P60" s="154">
        <f>('TuitionData-4Yr'!$AE58/'Median fam income by quintile'!CF57)*100</f>
        <v>10.191004779872678</v>
      </c>
      <c r="Q60" s="154">
        <f>('TuitionData-4Yr'!$AE58/'Median fam income by quintile'!CG57)*100</f>
        <v>6.907623916421997</v>
      </c>
      <c r="R60" s="154">
        <f>('TuitionData-4Yr'!$AE58/'Median fam income by quintile'!CH57)*100</f>
        <v>4.0386574498013941</v>
      </c>
      <c r="S60" s="150">
        <f>('TuitionData-2Yr'!$AC58/'Median fam income by quintile'!CD57)*100</f>
        <v>18.105970105691551</v>
      </c>
      <c r="T60" s="154">
        <f>('TuitionData-2Yr'!$AC58/'Median fam income by quintile'!CE57)*100</f>
        <v>7.6990195464084321</v>
      </c>
      <c r="U60" s="154">
        <f>('TuitionData-2Yr'!$AC58/'Median fam income by quintile'!CF57)*100</f>
        <v>4.9072255426640652</v>
      </c>
      <c r="V60" s="154">
        <f>('TuitionData-2Yr'!$AC58/'Median fam income by quintile'!CG57)*100</f>
        <v>3.3261949389652536</v>
      </c>
      <c r="W60" s="154">
        <f>('TuitionData-2Yr'!$AC58/'Median fam income by quintile'!CH57)*100</f>
        <v>1.9447153076483519</v>
      </c>
      <c r="X60" s="140" t="s">
        <v>70</v>
      </c>
    </row>
    <row r="61" spans="1:24" ht="12" customHeight="1">
      <c r="A61" s="135" t="s">
        <v>71</v>
      </c>
      <c r="B61" s="135"/>
      <c r="C61" s="154">
        <f>('TuitionData-4Yr'!$AD59/'Median fam income by quintile'!BY58)*100</f>
        <v>46.343811447687024</v>
      </c>
      <c r="D61" s="154">
        <f>('TuitionData-4Yr'!$AD59/'Median fam income by quintile'!BZ58)*100</f>
        <v>23.110826565428109</v>
      </c>
      <c r="E61" s="154">
        <f>('TuitionData-4Yr'!$AD59/'Median fam income by quintile'!CA58)*100</f>
        <v>15.051793696582468</v>
      </c>
      <c r="F61" s="154">
        <f>('TuitionData-4Yr'!$AD59/'Median fam income by quintile'!CB58)*100</f>
        <v>10.749633505911772</v>
      </c>
      <c r="G61" s="154">
        <f>('TuitionData-4Yr'!$AD59/'Median fam income by quintile'!CC58)*100</f>
        <v>6.5706190750420888</v>
      </c>
      <c r="H61" s="150">
        <f>('TuitionData-2Yr'!$AB59/'Median fam income by quintile'!BY58)*100</f>
        <v>24.834961158569122</v>
      </c>
      <c r="I61" s="154">
        <f>('TuitionData-2Yr'!$AB59/'Median fam income by quintile'!BZ58)*100</f>
        <v>12.384749164248555</v>
      </c>
      <c r="J61" s="154">
        <f>('TuitionData-2Yr'!$AB59/'Median fam income by quintile'!CA58)*100</f>
        <v>8.0660329857284037</v>
      </c>
      <c r="K61" s="154">
        <f>('TuitionData-2Yr'!$AB59/'Median fam income by quintile'!CB58)*100</f>
        <v>5.7605691514933897</v>
      </c>
      <c r="L61" s="154">
        <f>('TuitionData-2Yr'!$AB59/'Median fam income by quintile'!CC58)*100</f>
        <v>3.5210973033718376</v>
      </c>
      <c r="M61" s="71"/>
      <c r="N61" s="150">
        <f>('TuitionData-4Yr'!$AE59/'Median fam income by quintile'!CD58)*100</f>
        <v>42.41674098622417</v>
      </c>
      <c r="O61" s="154">
        <f>('TuitionData-4Yr'!$AE59/'Median fam income by quintile'!CE58)*100</f>
        <v>22.453202452617496</v>
      </c>
      <c r="P61" s="154">
        <f>('TuitionData-4Yr'!$AE59/'Median fam income by quintile'!CF58)*100</f>
        <v>15.053958178826948</v>
      </c>
      <c r="Q61" s="154">
        <f>('TuitionData-4Yr'!$AE59/'Median fam income by quintile'!CG58)*100</f>
        <v>10.511437270638641</v>
      </c>
      <c r="R61" s="154">
        <f>('TuitionData-4Yr'!$AE59/'Median fam income by quintile'!CH58)*100</f>
        <v>6.5852474590485004</v>
      </c>
      <c r="S61" s="150">
        <f>('TuitionData-2Yr'!$AC59/'Median fam income by quintile'!CD58)*100</f>
        <v>20.643512739726066</v>
      </c>
      <c r="T61" s="154">
        <f>('TuitionData-2Yr'!$AC59/'Median fam income by quintile'!CE58)*100</f>
        <v>10.927595098095692</v>
      </c>
      <c r="U61" s="154">
        <f>('TuitionData-2Yr'!$AC59/'Median fam income by quintile'!CF58)*100</f>
        <v>7.3265076529299185</v>
      </c>
      <c r="V61" s="154">
        <f>('TuitionData-2Yr'!$AC59/'Median fam income by quintile'!CG58)*100</f>
        <v>5.1157393086784717</v>
      </c>
      <c r="W61" s="154">
        <f>('TuitionData-2Yr'!$AC59/'Median fam income by quintile'!CH58)*100</f>
        <v>3.2049289184962846</v>
      </c>
      <c r="X61" s="140" t="s">
        <v>71</v>
      </c>
    </row>
    <row r="62" spans="1:24" ht="12" customHeight="1">
      <c r="A62" s="102" t="s">
        <v>72</v>
      </c>
      <c r="B62" s="102"/>
      <c r="C62" s="71">
        <f>('TuitionData-4Yr'!$AD60/'Median fam income by quintile'!BY59)*100</f>
        <v>52.159178925914986</v>
      </c>
      <c r="D62" s="71">
        <f>('TuitionData-4Yr'!$AD60/'Median fam income by quintile'!BZ59)*100</f>
        <v>21.979556759704856</v>
      </c>
      <c r="E62" s="71">
        <f>('TuitionData-4Yr'!$AD60/'Median fam income by quintile'!CA59)*100</f>
        <v>13.561386520737898</v>
      </c>
      <c r="F62" s="71">
        <f>('TuitionData-4Yr'!$AD60/'Median fam income by quintile'!CB59)*100</f>
        <v>9.0409243471585974</v>
      </c>
      <c r="G62" s="71">
        <f>('TuitionData-4Yr'!$AD60/'Median fam income by quintile'!CC59)*100</f>
        <v>5.0867916431875084</v>
      </c>
      <c r="H62" s="149">
        <f>('TuitionData-2Yr'!$AB60/'Median fam income by quintile'!BY59)*100</f>
        <v>18.291209263051051</v>
      </c>
      <c r="I62" s="71">
        <f>('TuitionData-2Yr'!$AB60/'Median fam income by quintile'!BZ59)*100</f>
        <v>7.7078029309453369</v>
      </c>
      <c r="J62" s="71">
        <f>('TuitionData-2Yr'!$AB60/'Median fam income by quintile'!CA59)*100</f>
        <v>4.7557144083932732</v>
      </c>
      <c r="K62" s="71">
        <f>('TuitionData-2Yr'!$AB60/'Median fam income by quintile'!CB59)*100</f>
        <v>3.1704762722621829</v>
      </c>
      <c r="L62" s="71">
        <f>('TuitionData-2Yr'!$AB60/'Median fam income by quintile'!CC59)*100</f>
        <v>1.7838388628631936</v>
      </c>
      <c r="M62" s="71"/>
      <c r="N62" s="149">
        <f>('TuitionData-4Yr'!$AE60/'Median fam income by quintile'!CD59)*100</f>
        <v>47.954877082344439</v>
      </c>
      <c r="O62" s="71">
        <f>('TuitionData-4Yr'!$AE60/'Median fam income by quintile'!CE59)*100</f>
        <v>20.881252783603436</v>
      </c>
      <c r="P62" s="71">
        <f>('TuitionData-4Yr'!$AE60/'Median fam income by quintile'!CF59)*100</f>
        <v>13.144531525406322</v>
      </c>
      <c r="Q62" s="71">
        <f>('TuitionData-4Yr'!$AE60/'Median fam income by quintile'!CG59)*100</f>
        <v>8.8522688439719204</v>
      </c>
      <c r="R62" s="71">
        <f>('TuitionData-4Yr'!$AE60/'Median fam income by quintile'!CH59)*100</f>
        <v>5.0997119009460539</v>
      </c>
      <c r="S62" s="149">
        <f>('TuitionData-2Yr'!$AC60/'Median fam income by quintile'!CD59)*100</f>
        <v>16.56300281915826</v>
      </c>
      <c r="T62" s="71">
        <f>('TuitionData-2Yr'!$AC60/'Median fam income by quintile'!CE59)*100</f>
        <v>7.2121183446785215</v>
      </c>
      <c r="U62" s="71">
        <f>('TuitionData-2Yr'!$AC60/'Median fam income by quintile'!CF59)*100</f>
        <v>4.5399535137579345</v>
      </c>
      <c r="V62" s="71">
        <f>('TuitionData-2Yr'!$AC60/'Median fam income by quintile'!CG59)*100</f>
        <v>3.0574607368274318</v>
      </c>
      <c r="W62" s="71">
        <f>('TuitionData-2Yr'!$AC60/'Median fam income by quintile'!CH59)*100</f>
        <v>1.7613754373142265</v>
      </c>
      <c r="X62" s="17" t="s">
        <v>72</v>
      </c>
    </row>
    <row r="63" spans="1:24" ht="12" customHeight="1">
      <c r="A63" s="102" t="s">
        <v>73</v>
      </c>
      <c r="B63" s="102"/>
      <c r="C63" s="71">
        <f>('TuitionData-4Yr'!$AD61/'Median fam income by quintile'!BY60)*100</f>
        <v>40.87959988036684</v>
      </c>
      <c r="D63" s="71">
        <f>('TuitionData-4Yr'!$AD61/'Median fam income by quintile'!BZ60)*100</f>
        <v>16.351839952146737</v>
      </c>
      <c r="E63" s="71">
        <f>('TuitionData-4Yr'!$AD61/'Median fam income by quintile'!CA60)*100</f>
        <v>9.8671493797651078</v>
      </c>
      <c r="F63" s="71">
        <f>('TuitionData-4Yr'!$AD61/'Median fam income by quintile'!CB60)*100</f>
        <v>6.4785419778711297</v>
      </c>
      <c r="G63" s="71">
        <f>('TuitionData-4Yr'!$AD61/'Median fam income by quintile'!CC60)*100</f>
        <v>3.5702707319097673</v>
      </c>
      <c r="H63" s="149">
        <f>('TuitionData-2Yr'!$AB61/'Median fam income by quintile'!BY60)*100</f>
        <v>26.221576018880722</v>
      </c>
      <c r="I63" s="71">
        <f>('TuitionData-2Yr'!$AB61/'Median fam income by quintile'!BZ60)*100</f>
        <v>10.488630407552288</v>
      </c>
      <c r="J63" s="71">
        <f>('TuitionData-2Yr'!$AB61/'Median fam income by quintile'!CA60)*100</f>
        <v>6.329127689809491</v>
      </c>
      <c r="K63" s="71">
        <f>('TuitionData-2Yr'!$AB61/'Median fam income by quintile'!CB60)*100</f>
        <v>4.1555587985547895</v>
      </c>
      <c r="L63" s="71">
        <f>('TuitionData-2Yr'!$AB61/'Median fam income by quintile'!CC60)*100</f>
        <v>2.290093975448098</v>
      </c>
      <c r="M63" s="71"/>
      <c r="N63" s="149">
        <f>('TuitionData-4Yr'!$AE61/'Median fam income by quintile'!CD60)*100</f>
        <v>38.63556512756071</v>
      </c>
      <c r="O63" s="71">
        <f>('TuitionData-4Yr'!$AE61/'Median fam income by quintile'!CE60)*100</f>
        <v>15.743090089361189</v>
      </c>
      <c r="P63" s="71">
        <f>('TuitionData-4Yr'!$AE61/'Median fam income by quintile'!CF60)*100</f>
        <v>9.4955503921175151</v>
      </c>
      <c r="Q63" s="71">
        <f>('TuitionData-4Yr'!$AE61/'Median fam income by quintile'!CG60)*100</f>
        <v>6.1976108887477812</v>
      </c>
      <c r="R63" s="71">
        <f>('TuitionData-4Yr'!$AE61/'Median fam income by quintile'!CH60)*100</f>
        <v>3.3825514850635479</v>
      </c>
      <c r="S63" s="149">
        <f>('TuitionData-2Yr'!$AC61/'Median fam income by quintile'!CD60)*100</f>
        <v>25.066798249193127</v>
      </c>
      <c r="T63" s="71">
        <f>('TuitionData-2Yr'!$AC61/'Median fam income by quintile'!CE60)*100</f>
        <v>10.214134613689909</v>
      </c>
      <c r="U63" s="71">
        <f>('TuitionData-2Yr'!$AC61/'Median fam income by quintile'!CF60)*100</f>
        <v>6.16072380870812</v>
      </c>
      <c r="V63" s="71">
        <f>('TuitionData-2Yr'!$AC61/'Median fam income by quintile'!CG60)*100</f>
        <v>4.0210169376924956</v>
      </c>
      <c r="W63" s="71">
        <f>('TuitionData-2Yr'!$AC61/'Median fam income by quintile'!CH60)*100</f>
        <v>2.1946032202104826</v>
      </c>
      <c r="X63" s="17" t="s">
        <v>73</v>
      </c>
    </row>
    <row r="64" spans="1:24" ht="12" customHeight="1">
      <c r="A64" s="102" t="s">
        <v>74</v>
      </c>
      <c r="B64" s="102"/>
      <c r="C64" s="71">
        <f>('TuitionData-4Yr'!$AD62/'Median fam income by quintile'!BY61)*100</f>
        <v>57.552616362227319</v>
      </c>
      <c r="D64" s="71">
        <f>('TuitionData-4Yr'!$AD62/'Median fam income by quintile'!BZ61)*100</f>
        <v>27.049729690246838</v>
      </c>
      <c r="E64" s="71">
        <f>('TuitionData-4Yr'!$AD62/'Median fam income by quintile'!CA61)*100</f>
        <v>17.519254980729819</v>
      </c>
      <c r="F64" s="71">
        <f>('TuitionData-4Yr'!$AD62/'Median fam income by quintile'!CB61)*100</f>
        <v>12.07577218314591</v>
      </c>
      <c r="G64" s="71">
        <f>('TuitionData-4Yr'!$AD62/'Median fam income by quintile'!CC61)*100</f>
        <v>7.1183499184860093</v>
      </c>
      <c r="H64" s="149">
        <f>('TuitionData-2Yr'!$AB62/'Median fam income by quintile'!BY61)*100</f>
        <v>24.445790923088818</v>
      </c>
      <c r="I64" s="71">
        <f>('TuitionData-2Yr'!$AB62/'Median fam income by quintile'!BZ61)*100</f>
        <v>11.489521733851744</v>
      </c>
      <c r="J64" s="71">
        <f>('TuitionData-2Yr'!$AB62/'Median fam income by quintile'!CA61)*100</f>
        <v>7.4414000866915453</v>
      </c>
      <c r="K64" s="71">
        <f>('TuitionData-2Yr'!$AB62/'Median fam income by quintile'!CB61)*100</f>
        <v>5.1292507740409565</v>
      </c>
      <c r="L64" s="71">
        <f>('TuitionData-2Yr'!$AB62/'Median fam income by quintile'!CC61)*100</f>
        <v>3.0235583510136168</v>
      </c>
      <c r="M64" s="71"/>
      <c r="N64" s="149">
        <f>('TuitionData-4Yr'!$AE62/'Median fam income by quintile'!CD61)*100</f>
        <v>58.501331577354634</v>
      </c>
      <c r="O64" s="71">
        <f>('TuitionData-4Yr'!$AE62/'Median fam income by quintile'!CE61)*100</f>
        <v>26.150884250378176</v>
      </c>
      <c r="P64" s="71">
        <f>('TuitionData-4Yr'!$AE62/'Median fam income by quintile'!CF61)*100</f>
        <v>16.902003643768708</v>
      </c>
      <c r="Q64" s="71">
        <f>('TuitionData-4Yr'!$AE62/'Median fam income by quintile'!CG61)*100</f>
        <v>11.600264039270321</v>
      </c>
      <c r="R64" s="71">
        <f>('TuitionData-4Yr'!$AE62/'Median fam income by quintile'!CH61)*100</f>
        <v>6.786154462973137</v>
      </c>
      <c r="S64" s="149">
        <f>('TuitionData-2Yr'!$AC62/'Median fam income by quintile'!CD61)*100</f>
        <v>26.370403293074517</v>
      </c>
      <c r="T64" s="71">
        <f>('TuitionData-2Yr'!$AC62/'Median fam income by quintile'!CE61)*100</f>
        <v>11.787925942183598</v>
      </c>
      <c r="U64" s="71">
        <f>('TuitionData-2Yr'!$AC62/'Median fam income by quintile'!CF61)*100</f>
        <v>7.6188462814362241</v>
      </c>
      <c r="V64" s="71">
        <f>('TuitionData-2Yr'!$AC62/'Median fam income by quintile'!CG61)*100</f>
        <v>5.2290030461481098</v>
      </c>
      <c r="W64" s="71">
        <f>('TuitionData-2Yr'!$AC62/'Median fam income by quintile'!CH61)*100</f>
        <v>3.0589667819966437</v>
      </c>
      <c r="X64" s="17" t="s">
        <v>74</v>
      </c>
    </row>
    <row r="65" spans="1:24" ht="12" customHeight="1">
      <c r="A65" s="102" t="s">
        <v>75</v>
      </c>
      <c r="B65" s="102"/>
      <c r="C65" s="71">
        <f>('TuitionData-4Yr'!$AD63/'Median fam income by quintile'!BY62)*100</f>
        <v>52.705548761207801</v>
      </c>
      <c r="D65" s="71">
        <f>('TuitionData-4Yr'!$AD63/'Median fam income by quintile'!BZ62)*100</f>
        <v>20.850546762675613</v>
      </c>
      <c r="E65" s="71">
        <f>('TuitionData-4Yr'!$AD63/'Median fam income by quintile'!CA62)*100</f>
        <v>13.683171313005872</v>
      </c>
      <c r="F65" s="71">
        <f>('TuitionData-4Yr'!$AD63/'Median fam income by quintile'!CB62)*100</f>
        <v>9.4869987770174031</v>
      </c>
      <c r="G65" s="71">
        <f>('TuitionData-4Yr'!$AD63/'Median fam income by quintile'!CC62)*100</f>
        <v>5.6921992662104417</v>
      </c>
      <c r="H65" s="149">
        <f>('TuitionData-2Yr'!$AB63/'Median fam income by quintile'!BY62)*100</f>
        <v>20.85647241046971</v>
      </c>
      <c r="I65" s="71">
        <f>('TuitionData-2Yr'!$AB63/'Median fam income by quintile'!BZ62)*100</f>
        <v>8.2509121623836208</v>
      </c>
      <c r="J65" s="71">
        <f>('TuitionData-2Yr'!$AB63/'Median fam income by quintile'!CA62)*100</f>
        <v>5.4146611065642514</v>
      </c>
      <c r="K65" s="71">
        <f>('TuitionData-2Yr'!$AB63/'Median fam income by quintile'!CB62)*100</f>
        <v>3.7541650338845476</v>
      </c>
      <c r="L65" s="71">
        <f>('TuitionData-2Yr'!$AB63/'Median fam income by quintile'!CC62)*100</f>
        <v>2.2524990203307285</v>
      </c>
      <c r="M65" s="71"/>
      <c r="N65" s="149">
        <f>('TuitionData-4Yr'!$AE63/'Median fam income by quintile'!CD62)*100</f>
        <v>47.050234426857642</v>
      </c>
      <c r="O65" s="71">
        <f>('TuitionData-4Yr'!$AE63/'Median fam income by quintile'!CE62)*100</f>
        <v>20.856473899514555</v>
      </c>
      <c r="P65" s="71">
        <f>('TuitionData-4Yr'!$AE63/'Median fam income by quintile'!CF62)*100</f>
        <v>13.427819712833527</v>
      </c>
      <c r="Q65" s="71">
        <f>('TuitionData-4Yr'!$AE63/'Median fam income by quintile'!CG62)*100</f>
        <v>9.5453350993784678</v>
      </c>
      <c r="R65" s="71">
        <f>('TuitionData-4Yr'!$AE63/'Median fam income by quintile'!CH62)*100</f>
        <v>5.8296388021569951</v>
      </c>
      <c r="S65" s="149">
        <f>('TuitionData-2Yr'!$AC63/'Median fam income by quintile'!CD62)*100</f>
        <v>18.318099884545301</v>
      </c>
      <c r="T65" s="71">
        <f>('TuitionData-2Yr'!$AC63/'Median fam income by quintile'!CE62)*100</f>
        <v>8.1200652193272376</v>
      </c>
      <c r="U65" s="71">
        <f>('TuitionData-2Yr'!$AC63/'Median fam income by quintile'!CF62)*100</f>
        <v>5.2278622142410196</v>
      </c>
      <c r="V65" s="71">
        <f>('TuitionData-2Yr'!$AC63/'Median fam income by quintile'!CG62)*100</f>
        <v>3.716291829612226</v>
      </c>
      <c r="W65" s="71">
        <f>('TuitionData-2Yr'!$AC63/'Median fam income by quintile'!CH62)*100</f>
        <v>2.2696572539875643</v>
      </c>
      <c r="X65" s="17" t="s">
        <v>75</v>
      </c>
    </row>
    <row r="66" spans="1:24" ht="12" customHeight="1">
      <c r="A66" s="104" t="s">
        <v>76</v>
      </c>
      <c r="B66" s="104"/>
      <c r="C66" s="153">
        <f>('TuitionData-4Yr'!$AD64/'Median fam income by quintile'!BY63)*100</f>
        <v>51.264198848290008</v>
      </c>
      <c r="D66" s="153">
        <f>('TuitionData-4Yr'!$AD64/'Median fam income by quintile'!BZ63)*100</f>
        <v>25.976484637137354</v>
      </c>
      <c r="E66" s="153">
        <f>('TuitionData-4Yr'!$AD64/'Median fam income by quintile'!CA63)*100</f>
        <v>16.917185619935704</v>
      </c>
      <c r="F66" s="153">
        <f>('TuitionData-4Yr'!$AD64/'Median fam income by quintile'!CB63)*100</f>
        <v>12.303407723589602</v>
      </c>
      <c r="G66" s="298">
        <f>('TuitionData-4Yr'!$AD64/'Median fam income by quintile'!CC63)*100</f>
        <v>7.7959380737030886</v>
      </c>
      <c r="H66" s="149">
        <f>('TuitionData-2Yr'!$AB64/'Median fam income by quintile'!BY63)*100</f>
        <v>26.621041193189765</v>
      </c>
      <c r="I66" s="71">
        <f>('TuitionData-2Yr'!$AB64/'Median fam income by quintile'!BZ63)*100</f>
        <v>13.489356765838959</v>
      </c>
      <c r="J66" s="71">
        <f>('TuitionData-2Yr'!$AB64/'Median fam income by quintile'!CA63)*100</f>
        <v>8.7849435937526223</v>
      </c>
      <c r="K66" s="71">
        <f>('TuitionData-2Yr'!$AB64/'Median fam income by quintile'!CB63)*100</f>
        <v>6.3890498863655427</v>
      </c>
      <c r="L66" s="71">
        <f>('TuitionData-2Yr'!$AB64/'Median fam income by quintile'!CC63)*100</f>
        <v>4.048361103111807</v>
      </c>
      <c r="M66" s="71"/>
      <c r="N66" s="148">
        <f>('TuitionData-4Yr'!$AE64/'Median fam income by quintile'!CD63)*100</f>
        <v>51.85506246674656</v>
      </c>
      <c r="O66" s="153">
        <f>('TuitionData-4Yr'!$AE64/'Median fam income by quintile'!CE63)*100</f>
        <v>25.709245189313073</v>
      </c>
      <c r="P66" s="153">
        <f>('TuitionData-4Yr'!$AE64/'Median fam income by quintile'!CF63)*100</f>
        <v>16.596125064840383</v>
      </c>
      <c r="Q66" s="153">
        <f>('TuitionData-4Yr'!$AE64/'Median fam income by quintile'!CG63)*100</f>
        <v>11.451326294739864</v>
      </c>
      <c r="R66" s="298">
        <f>('TuitionData-4Yr'!$AE64/'Median fam income by quintile'!CH63)*100</f>
        <v>7.0832946153030081</v>
      </c>
      <c r="S66" s="149">
        <f>('TuitionData-2Yr'!$AC64/'Median fam income by quintile'!CD63)*100</f>
        <v>24.857257089095281</v>
      </c>
      <c r="T66" s="71">
        <f>('TuitionData-2Yr'!$AC64/'Median fam income by quintile'!CE63)*100</f>
        <v>12.323990886080916</v>
      </c>
      <c r="U66" s="71">
        <f>('TuitionData-2Yr'!$AC64/'Median fam income by quintile'!CF63)*100</f>
        <v>7.9555231021862918</v>
      </c>
      <c r="V66" s="71">
        <f>('TuitionData-2Yr'!$AC64/'Median fam income by quintile'!CG63)*100</f>
        <v>5.489310940508541</v>
      </c>
      <c r="W66" s="71">
        <f>('TuitionData-2Yr'!$AC64/'Median fam income by quintile'!CH63)*100</f>
        <v>3.3954500662939422</v>
      </c>
      <c r="X66" s="116" t="s">
        <v>76</v>
      </c>
    </row>
    <row r="67" spans="1:24" ht="12" customHeight="1">
      <c r="A67" s="137" t="s">
        <v>77</v>
      </c>
      <c r="B67" s="137"/>
      <c r="C67" s="155">
        <f>('TuitionData-4Yr'!$AD65/'Median fam income by quintile'!BY64)*100</f>
        <v>36.053857222527277</v>
      </c>
      <c r="D67" s="155">
        <f>('TuitionData-4Yr'!$AD65/'Median fam income by quintile'!BZ64)*100</f>
        <v>10.055158796317297</v>
      </c>
      <c r="E67" s="155">
        <f>('TuitionData-4Yr'!$AD65/'Median fam income by quintile'!CA64)*100</f>
        <v>5.2359295353796371</v>
      </c>
      <c r="F67" s="155">
        <f>('TuitionData-4Yr'!$AD65/'Median fam income by quintile'!CB64)*100</f>
        <v>2.9804521970622551</v>
      </c>
      <c r="G67" s="303">
        <f>('TuitionData-4Yr'!$AD65/'Median fam income by quintile'!CC64)*100</f>
        <v>1.7611762982640597</v>
      </c>
      <c r="H67" s="161" t="str">
        <f>IF('TuitionData-2Yr'!$AB65="NA","NA",('TuitionData-2Yr'!$AB65/'Median fam income by quintile'!AU64)*100)</f>
        <v>NA</v>
      </c>
      <c r="I67" s="160" t="str">
        <f>IF('TuitionData-2Yr'!$AB65="NA","NA",('TuitionData-2Yr'!$AB65/'Median fam income by quintile'!AV64)*100)</f>
        <v>NA</v>
      </c>
      <c r="J67" s="160" t="str">
        <f>IF('TuitionData-2Yr'!$AB65="NA","NA",('TuitionData-2Yr'!$AB65/'Median fam income by quintile'!AW64)*100)</f>
        <v>NA</v>
      </c>
      <c r="K67" s="160" t="str">
        <f>IF('TuitionData-2Yr'!$AB65="NA","NA",('TuitionData-2Yr'!$AB65/'Median fam income by quintile'!AX64)*100)</f>
        <v>NA</v>
      </c>
      <c r="L67" s="160" t="str">
        <f>IF('TuitionData-2Yr'!$AB65="NA","NA",('TuitionData-2Yr'!$AB65/'Median fam income by quintile'!AY64)*100)</f>
        <v>NA</v>
      </c>
      <c r="M67" s="71"/>
      <c r="N67" s="151">
        <f>('TuitionData-4Yr'!$AE65/'Median fam income by quintile'!CD64)*100</f>
        <v>27.088820281876725</v>
      </c>
      <c r="O67" s="155">
        <f>('TuitionData-4Yr'!$AE65/'Median fam income by quintile'!CE64)*100</f>
        <v>8.8420481632238559</v>
      </c>
      <c r="P67" s="155">
        <f>('TuitionData-4Yr'!$AE65/'Median fam income by quintile'!CF64)*100</f>
        <v>4.6377746786092446</v>
      </c>
      <c r="Q67" s="155">
        <f>('TuitionData-4Yr'!$AE65/'Median fam income by quintile'!CG64)*100</f>
        <v>2.9649455034889951</v>
      </c>
      <c r="R67" s="303">
        <f>('TuitionData-4Yr'!$AE65/'Median fam income by quintile'!CH64)*100</f>
        <v>1.6923781626662349</v>
      </c>
      <c r="S67" s="161" t="str">
        <f>IF('TuitionData-2Yr'!$AC65="NA","NA",('TuitionData-2Yr'!$AC65/'Median fam income by quintile'!CD64)*100)</f>
        <v>NA</v>
      </c>
      <c r="T67" s="160" t="str">
        <f>IF('TuitionData-2Yr'!$AC65="NA","NA",('TuitionData-2Yr'!$AC65/'Median fam income by quintile'!CE64)*100)</f>
        <v>NA</v>
      </c>
      <c r="U67" s="160" t="str">
        <f>IF('TuitionData-2Yr'!$AC65="NA","NA",('TuitionData-2Yr'!$AC65/'Median fam income by quintile'!CF64)*100)</f>
        <v>NA</v>
      </c>
      <c r="V67" s="160" t="str">
        <f>IF('TuitionData-2Yr'!$AC65="NA","NA",('TuitionData-2Yr'!$AC65/'Median fam income by quintile'!CG64)*100)</f>
        <v>NA</v>
      </c>
      <c r="W67" s="160" t="str">
        <f>IF('TuitionData-2Yr'!$AC65="NA","NA",('TuitionData-2Yr'!$AC65/'Median fam income by quintile'!CH64)*100)</f>
        <v>NA</v>
      </c>
      <c r="X67" s="142" t="s">
        <v>77</v>
      </c>
    </row>
    <row r="68" spans="1:24" ht="12" customHeight="1">
      <c r="A68" s="102"/>
      <c r="B68" s="102"/>
      <c r="C68" s="167"/>
      <c r="D68" s="167"/>
      <c r="E68" s="167"/>
      <c r="F68" s="167"/>
      <c r="G68" s="167"/>
      <c r="H68" s="167"/>
      <c r="I68" s="167"/>
      <c r="J68" s="167"/>
      <c r="K68" s="167"/>
      <c r="L68" s="167"/>
      <c r="M68" s="71"/>
      <c r="N68" s="71"/>
      <c r="O68" s="71"/>
      <c r="P68" s="71"/>
      <c r="Q68" s="71"/>
      <c r="R68" s="71"/>
      <c r="S68" s="167"/>
      <c r="T68" s="167"/>
      <c r="U68" s="167"/>
      <c r="V68" s="167"/>
      <c r="W68" s="167"/>
      <c r="X68" s="17"/>
    </row>
    <row r="69" spans="1:24" s="12" customFormat="1" ht="19.5" customHeight="1">
      <c r="A69" s="12" t="s">
        <v>78</v>
      </c>
      <c r="B69" s="138"/>
      <c r="C69" s="3"/>
      <c r="D69" s="168"/>
      <c r="E69" s="168"/>
      <c r="F69" s="168"/>
      <c r="G69" s="168"/>
      <c r="H69" s="3"/>
      <c r="I69" s="3"/>
      <c r="J69" s="3"/>
      <c r="K69" s="3"/>
      <c r="L69" s="3"/>
      <c r="S69" s="134"/>
      <c r="U69" s="143"/>
    </row>
    <row r="70" spans="1:24" s="12" customFormat="1" ht="36.75" customHeight="1">
      <c r="A70" s="475" t="s">
        <v>98</v>
      </c>
      <c r="B70" s="476"/>
      <c r="C70" s="476"/>
      <c r="D70" s="476"/>
      <c r="E70" s="476"/>
      <c r="F70" s="476"/>
      <c r="G70" s="476"/>
      <c r="H70" s="476"/>
      <c r="I70" s="476"/>
      <c r="J70" s="476"/>
      <c r="K70" s="476"/>
      <c r="L70" s="476"/>
    </row>
    <row r="71" spans="1:24" s="12" customFormat="1" ht="30" customHeight="1">
      <c r="A71" s="12" t="s">
        <v>99</v>
      </c>
      <c r="B71" s="471" t="s">
        <v>82</v>
      </c>
      <c r="C71" s="472"/>
      <c r="D71" s="472"/>
      <c r="E71" s="472"/>
      <c r="F71" s="472"/>
      <c r="G71" s="472"/>
      <c r="H71" s="472"/>
      <c r="I71" s="472"/>
      <c r="J71" s="472"/>
      <c r="K71" s="473"/>
      <c r="L71" s="473"/>
    </row>
    <row r="72" spans="1:24" s="12" customFormat="1" ht="43.5" customHeight="1">
      <c r="B72" s="471" t="s">
        <v>100</v>
      </c>
      <c r="C72" s="472"/>
      <c r="D72" s="472"/>
      <c r="E72" s="472"/>
      <c r="F72" s="472"/>
      <c r="G72" s="472"/>
      <c r="H72" s="472"/>
      <c r="I72" s="472"/>
      <c r="J72" s="472"/>
      <c r="K72" s="473"/>
    </row>
    <row r="73" spans="1:24" ht="42" customHeight="1"/>
    <row r="74" spans="1:24" ht="12" customHeight="1">
      <c r="L74" s="28"/>
      <c r="X74" s="10" t="s">
        <v>101</v>
      </c>
    </row>
  </sheetData>
  <mergeCells count="4">
    <mergeCell ref="B72:K72"/>
    <mergeCell ref="A3:K3"/>
    <mergeCell ref="A70:L70"/>
    <mergeCell ref="B71:L71"/>
  </mergeCells>
  <phoneticPr fontId="12" type="noConversion"/>
  <pageMargins left="0.75" right="0.75" top="1" bottom="1" header="0.5" footer="0.5"/>
  <pageSetup scale="64" orientation="portrait" r:id="rId1"/>
  <headerFooter alignWithMargins="0">
    <oddFooter>&amp;LSREB Fact Book&amp;R&amp;D</oddFooter>
  </headerFooter>
  <colBreaks count="1" manualBreakCount="1">
    <brk id="12" max="7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990033"/>
  </sheetPr>
  <dimension ref="A1:S77"/>
  <sheetViews>
    <sheetView showGridLines="0" tabSelected="1" view="pageBreakPreview" zoomScaleNormal="100" zoomScaleSheetLayoutView="100" workbookViewId="0">
      <selection activeCell="J13" sqref="J13"/>
    </sheetView>
  </sheetViews>
  <sheetFormatPr defaultColWidth="5.85546875" defaultRowHeight="12.75"/>
  <cols>
    <col min="1" max="1" width="8.140625" style="311" customWidth="1"/>
    <col min="2" max="2" width="15" style="311" customWidth="1"/>
    <col min="3" max="3" width="7.85546875" style="311" customWidth="1"/>
    <col min="4" max="4" width="12.140625" style="311" customWidth="1"/>
    <col min="5" max="5" width="9.85546875" style="311" customWidth="1"/>
    <col min="6" max="6" width="11.7109375" style="311" customWidth="1"/>
    <col min="7" max="7" width="8.85546875" style="311" customWidth="1"/>
    <col min="8" max="8" width="11.140625" style="311" customWidth="1"/>
    <col min="9" max="9" width="8.42578125" style="311" customWidth="1"/>
    <col min="10" max="10" width="11.140625" style="311" customWidth="1"/>
    <col min="11" max="11" width="9.42578125" style="311" customWidth="1"/>
    <col min="12" max="12" width="11.42578125" style="311" customWidth="1"/>
    <col min="13" max="13" width="8.140625" style="311" customWidth="1"/>
    <col min="14" max="14" width="11.28515625" style="311" customWidth="1"/>
    <col min="15" max="15" width="8.42578125" style="311" customWidth="1"/>
    <col min="16" max="16" width="11.85546875" style="311" customWidth="1"/>
    <col min="17" max="17" width="9.85546875" style="311" customWidth="1"/>
    <col min="18" max="18" width="11.140625" style="311" customWidth="1"/>
    <col min="19" max="19" width="17.85546875" style="311" customWidth="1"/>
    <col min="20" max="16384" width="5.85546875" style="311"/>
  </cols>
  <sheetData>
    <row r="1" spans="1:19">
      <c r="A1" s="4" t="s">
        <v>102</v>
      </c>
      <c r="B1" s="1"/>
      <c r="C1" s="46"/>
      <c r="D1" s="1"/>
      <c r="E1" s="1"/>
      <c r="F1" s="1"/>
      <c r="G1" s="1"/>
      <c r="H1" s="1"/>
      <c r="I1" s="3"/>
      <c r="J1" s="1"/>
      <c r="K1" s="1"/>
      <c r="L1" s="1"/>
      <c r="M1" s="1"/>
      <c r="N1" s="1"/>
      <c r="O1" s="1"/>
      <c r="P1" s="1"/>
      <c r="Q1" s="1"/>
      <c r="R1" s="1"/>
      <c r="S1" s="10" t="s">
        <v>102</v>
      </c>
    </row>
    <row r="2" spans="1:19" ht="28.5" customHeight="1">
      <c r="A2" s="477" t="s">
        <v>103</v>
      </c>
      <c r="B2" s="477"/>
      <c r="C2" s="477"/>
      <c r="D2" s="477"/>
      <c r="E2" s="477"/>
      <c r="F2" s="477"/>
      <c r="G2" s="477"/>
      <c r="H2" s="477"/>
      <c r="I2" s="477"/>
      <c r="J2" s="477"/>
      <c r="K2" s="1"/>
      <c r="L2" s="1"/>
      <c r="M2" s="1"/>
      <c r="N2" s="1"/>
      <c r="O2" s="1"/>
      <c r="P2" s="1"/>
      <c r="Q2" s="1"/>
      <c r="R2" s="1"/>
      <c r="S2" s="267" t="s">
        <v>2</v>
      </c>
    </row>
    <row r="3" spans="1:19" ht="9.9499999999999993" customHeight="1">
      <c r="A3" s="4"/>
      <c r="B3" s="1"/>
      <c r="C3" s="1"/>
      <c r="D3" s="1"/>
      <c r="E3" s="1"/>
      <c r="F3" s="1"/>
      <c r="G3" s="1"/>
      <c r="H3" s="1"/>
      <c r="I3" s="3"/>
      <c r="J3" s="1"/>
      <c r="K3" s="1"/>
      <c r="L3" s="1"/>
      <c r="M3" s="1"/>
      <c r="N3" s="1"/>
      <c r="O3" s="1"/>
      <c r="P3" s="1"/>
      <c r="Q3" s="1"/>
      <c r="R3" s="1"/>
      <c r="S3" s="15"/>
    </row>
    <row r="4" spans="1:19" ht="14.25" customHeight="1">
      <c r="A4" s="359"/>
      <c r="B4" s="359"/>
      <c r="C4" s="360" t="s">
        <v>15</v>
      </c>
      <c r="D4" s="361"/>
      <c r="E4" s="361"/>
      <c r="F4" s="361"/>
      <c r="G4" s="361"/>
      <c r="H4" s="361"/>
      <c r="I4" s="361"/>
      <c r="J4" s="361"/>
      <c r="K4" s="360" t="s">
        <v>15</v>
      </c>
      <c r="L4" s="361"/>
      <c r="M4" s="361"/>
      <c r="N4" s="361"/>
      <c r="O4" s="361"/>
      <c r="P4" s="361"/>
      <c r="Q4" s="361"/>
      <c r="R4" s="361"/>
      <c r="S4" s="3"/>
    </row>
    <row r="5" spans="1:19" ht="14.25" customHeight="1">
      <c r="A5" s="3"/>
      <c r="B5" s="3"/>
      <c r="C5" s="361" t="s">
        <v>104</v>
      </c>
      <c r="D5" s="361"/>
      <c r="E5" s="361"/>
      <c r="F5" s="361"/>
      <c r="G5" s="361"/>
      <c r="H5" s="361"/>
      <c r="I5" s="361"/>
      <c r="J5" s="361"/>
      <c r="K5" s="362" t="s">
        <v>105</v>
      </c>
      <c r="L5" s="361"/>
      <c r="M5" s="361"/>
      <c r="N5" s="361"/>
      <c r="O5" s="361"/>
      <c r="P5" s="361"/>
      <c r="Q5" s="361"/>
      <c r="R5" s="361"/>
      <c r="S5" s="3"/>
    </row>
    <row r="6" spans="1:19" ht="14.25" customHeight="1">
      <c r="A6" s="3"/>
      <c r="B6" s="3"/>
      <c r="C6" s="361"/>
      <c r="D6" s="363"/>
      <c r="E6" s="363"/>
      <c r="F6" s="363"/>
      <c r="G6" s="363"/>
      <c r="H6" s="363"/>
      <c r="I6" s="363"/>
      <c r="J6" s="363"/>
      <c r="K6" s="363" t="s">
        <v>88</v>
      </c>
      <c r="L6" s="363"/>
      <c r="M6" s="363"/>
      <c r="N6" s="364"/>
      <c r="O6" s="365" t="s">
        <v>88</v>
      </c>
      <c r="P6" s="366"/>
      <c r="Q6" s="365" t="s">
        <v>106</v>
      </c>
      <c r="R6" s="361"/>
      <c r="S6" s="3"/>
    </row>
    <row r="7" spans="1:19" ht="14.25" customHeight="1">
      <c r="A7" s="3"/>
      <c r="B7" s="3"/>
      <c r="C7" s="1" t="s">
        <v>13</v>
      </c>
      <c r="D7" s="1"/>
      <c r="E7" s="1"/>
      <c r="F7" s="1"/>
      <c r="G7" s="1"/>
      <c r="H7" s="1"/>
      <c r="I7" s="1"/>
      <c r="J7" s="1"/>
      <c r="K7" s="54" t="s">
        <v>13</v>
      </c>
      <c r="L7" s="1"/>
      <c r="M7" s="1"/>
      <c r="N7" s="1"/>
      <c r="O7" s="19" t="s">
        <v>88</v>
      </c>
      <c r="P7" s="367"/>
      <c r="Q7" s="1" t="s">
        <v>107</v>
      </c>
      <c r="R7" s="1"/>
      <c r="S7" s="3"/>
    </row>
    <row r="8" spans="1:19" ht="14.25" customHeight="1">
      <c r="A8" s="3"/>
      <c r="B8" s="3"/>
      <c r="C8" s="361">
        <v>1</v>
      </c>
      <c r="D8" s="366"/>
      <c r="E8" s="361">
        <v>2</v>
      </c>
      <c r="F8" s="366"/>
      <c r="G8" s="361">
        <v>3</v>
      </c>
      <c r="H8" s="361"/>
      <c r="I8" s="365">
        <v>4</v>
      </c>
      <c r="J8" s="361"/>
      <c r="K8" s="368">
        <v>5</v>
      </c>
      <c r="L8" s="366"/>
      <c r="M8" s="361">
        <v>6</v>
      </c>
      <c r="N8" s="366"/>
      <c r="O8" s="19" t="s">
        <v>14</v>
      </c>
      <c r="P8" s="367"/>
      <c r="Q8" s="1" t="s">
        <v>108</v>
      </c>
      <c r="R8" s="1"/>
      <c r="S8" s="3"/>
    </row>
    <row r="9" spans="1:19" s="312" customFormat="1" ht="14.25" customHeight="1">
      <c r="A9" s="2"/>
      <c r="B9" s="2"/>
      <c r="C9" s="478" t="s">
        <v>109</v>
      </c>
      <c r="D9" s="480" t="s">
        <v>110</v>
      </c>
      <c r="E9" s="482" t="s">
        <v>109</v>
      </c>
      <c r="F9" s="480" t="s">
        <v>110</v>
      </c>
      <c r="G9" s="482" t="s">
        <v>109</v>
      </c>
      <c r="H9" s="480" t="s">
        <v>110</v>
      </c>
      <c r="I9" s="482" t="s">
        <v>109</v>
      </c>
      <c r="J9" s="484" t="s">
        <v>110</v>
      </c>
      <c r="K9" s="486" t="s">
        <v>109</v>
      </c>
      <c r="L9" s="480" t="s">
        <v>110</v>
      </c>
      <c r="M9" s="482" t="s">
        <v>109</v>
      </c>
      <c r="N9" s="480" t="s">
        <v>110</v>
      </c>
      <c r="O9" s="482" t="s">
        <v>109</v>
      </c>
      <c r="P9" s="480" t="s">
        <v>110</v>
      </c>
      <c r="Q9" s="482" t="s">
        <v>109</v>
      </c>
      <c r="R9" s="488" t="s">
        <v>110</v>
      </c>
      <c r="S9" s="2"/>
    </row>
    <row r="10" spans="1:19" s="312" customFormat="1" ht="14.25" customHeight="1">
      <c r="A10" s="57"/>
      <c r="B10" s="57"/>
      <c r="C10" s="479"/>
      <c r="D10" s="481"/>
      <c r="E10" s="483"/>
      <c r="F10" s="481"/>
      <c r="G10" s="483"/>
      <c r="H10" s="481"/>
      <c r="I10" s="483"/>
      <c r="J10" s="485"/>
      <c r="K10" s="487"/>
      <c r="L10" s="481"/>
      <c r="M10" s="483"/>
      <c r="N10" s="481"/>
      <c r="O10" s="483"/>
      <c r="P10" s="481"/>
      <c r="Q10" s="483"/>
      <c r="R10" s="489"/>
      <c r="S10" s="49"/>
    </row>
    <row r="11" spans="1:19" s="313" customFormat="1">
      <c r="A11" s="104" t="s">
        <v>20</v>
      </c>
      <c r="B11" s="104"/>
      <c r="C11" s="299">
        <f>'TuitionData-4Yr'!CJ6</f>
        <v>11044</v>
      </c>
      <c r="D11" s="299">
        <f>'TuitionData-4Yr'!DL6</f>
        <v>28906</v>
      </c>
      <c r="E11" s="369">
        <f>'TuitionData-4Yr'!EN6</f>
        <v>10003.5</v>
      </c>
      <c r="F11" s="370">
        <f>'TuitionData-4Yr'!FP6</f>
        <v>24139</v>
      </c>
      <c r="G11" s="369">
        <f>'TuitionData-4Yr'!GR6</f>
        <v>8806</v>
      </c>
      <c r="H11" s="370">
        <f>'TuitionData-4Yr'!HT6</f>
        <v>19146</v>
      </c>
      <c r="I11" s="369">
        <f>'TuitionData-4Yr'!IV6</f>
        <v>8343</v>
      </c>
      <c r="J11" s="370">
        <f>'TuitionData-4Yr'!JX6</f>
        <v>17157</v>
      </c>
      <c r="K11" s="369">
        <f>'TuitionData-4Yr'!KZ6</f>
        <v>8376.5</v>
      </c>
      <c r="L11" s="370">
        <f>'TuitionData-4Yr'!MB6</f>
        <v>17755.5</v>
      </c>
      <c r="M11" s="369">
        <f>'TuitionData-4Yr'!ND6</f>
        <v>8168</v>
      </c>
      <c r="N11" s="370">
        <f>'TuitionData-4Yr'!OF6</f>
        <v>17187</v>
      </c>
      <c r="O11" s="369">
        <f>'TuitionData-2Yr'!AC6</f>
        <v>4000</v>
      </c>
      <c r="P11" s="370">
        <f>'TuitionData-2Yr'!BE6</f>
        <v>8302</v>
      </c>
      <c r="Q11" s="369">
        <f>'TuitionData-2Yr'!CG6</f>
        <v>3664</v>
      </c>
      <c r="R11" s="370">
        <f>'TuitionData-2Yr'!DI6</f>
        <v>5610</v>
      </c>
      <c r="S11" s="116" t="s">
        <v>20</v>
      </c>
    </row>
    <row r="12" spans="1:19">
      <c r="A12" s="102" t="s">
        <v>21</v>
      </c>
      <c r="B12" s="102"/>
      <c r="C12" s="102">
        <f>'TuitionData-4Yr'!CJ7</f>
        <v>9648</v>
      </c>
      <c r="D12" s="102">
        <f>'TuitionData-4Yr'!DL7</f>
        <v>28041.5</v>
      </c>
      <c r="E12" s="177">
        <f>'TuitionData-4Yr'!EN7</f>
        <v>9165.5</v>
      </c>
      <c r="F12" s="17">
        <f>'TuitionData-4Yr'!FP7</f>
        <v>22956</v>
      </c>
      <c r="G12" s="177">
        <f>'TuitionData-4Yr'!GR7</f>
        <v>8825</v>
      </c>
      <c r="H12" s="17">
        <f>'TuitionData-4Yr'!HT7</f>
        <v>19677.5</v>
      </c>
      <c r="I12" s="177">
        <f>'TuitionData-4Yr'!IV7</f>
        <v>7605</v>
      </c>
      <c r="J12" s="17">
        <f>'TuitionData-4Yr'!JX7</f>
        <v>16721</v>
      </c>
      <c r="K12" s="177">
        <f>'TuitionData-4Yr'!KZ7</f>
        <v>7887</v>
      </c>
      <c r="L12" s="17">
        <f>'TuitionData-4Yr'!MB7</f>
        <v>16563</v>
      </c>
      <c r="M12" s="177">
        <f>'TuitionData-4Yr'!ND7</f>
        <v>7286</v>
      </c>
      <c r="N12" s="17">
        <f>'TuitionData-4Yr'!OF7</f>
        <v>14463</v>
      </c>
      <c r="O12" s="177">
        <f>'TuitionData-2Yr'!AC7</f>
        <v>3309</v>
      </c>
      <c r="P12" s="17">
        <f>'TuitionData-2Yr'!BE7</f>
        <v>8715</v>
      </c>
      <c r="Q12" s="177">
        <f>'TuitionData-2Yr'!CG7</f>
        <v>3188</v>
      </c>
      <c r="R12" s="17">
        <f>'TuitionData-2Yr'!DI7</f>
        <v>5527</v>
      </c>
      <c r="S12" s="17" t="s">
        <v>21</v>
      </c>
    </row>
    <row r="13" spans="1:19">
      <c r="A13" s="102" t="s">
        <v>22</v>
      </c>
      <c r="B13" s="102"/>
      <c r="C13" s="71">
        <f>(C12/C11)*100</f>
        <v>87.359652299891337</v>
      </c>
      <c r="D13" s="71">
        <f t="shared" ref="D13:R13" si="0">(D12/D11)*100</f>
        <v>97.009271431536703</v>
      </c>
      <c r="E13" s="149">
        <f t="shared" si="0"/>
        <v>91.622931973809159</v>
      </c>
      <c r="F13" s="71">
        <f t="shared" si="0"/>
        <v>95.099217034674183</v>
      </c>
      <c r="G13" s="149">
        <f t="shared" si="0"/>
        <v>100.21576198046786</v>
      </c>
      <c r="H13" s="296">
        <f t="shared" si="0"/>
        <v>102.77603677008251</v>
      </c>
      <c r="I13" s="71">
        <f t="shared" si="0"/>
        <v>91.154261057173684</v>
      </c>
      <c r="J13" s="492">
        <f t="shared" si="0"/>
        <v>97.458763187037363</v>
      </c>
      <c r="K13" s="71">
        <f t="shared" si="0"/>
        <v>94.156270518713072</v>
      </c>
      <c r="L13" s="296">
        <f t="shared" si="0"/>
        <v>93.283771225817347</v>
      </c>
      <c r="M13" s="71">
        <f t="shared" si="0"/>
        <v>89.201762977473066</v>
      </c>
      <c r="N13" s="71">
        <f t="shared" si="0"/>
        <v>84.15081165997556</v>
      </c>
      <c r="O13" s="149">
        <f t="shared" si="0"/>
        <v>82.725000000000009</v>
      </c>
      <c r="P13" s="71">
        <f>(P12/P11)*100</f>
        <v>104.97470489038786</v>
      </c>
      <c r="Q13" s="149">
        <f t="shared" si="0"/>
        <v>87.008733624454152</v>
      </c>
      <c r="R13" s="71">
        <f t="shared" si="0"/>
        <v>98.520499108734398</v>
      </c>
      <c r="S13" s="17" t="s">
        <v>22</v>
      </c>
    </row>
    <row r="14" spans="1:19">
      <c r="A14" s="135" t="s">
        <v>23</v>
      </c>
      <c r="B14" s="135"/>
      <c r="C14" s="135">
        <f>'TuitionData-4Yr'!CJ9</f>
        <v>10780</v>
      </c>
      <c r="D14" s="135">
        <f>'TuitionData-4Yr'!DL9</f>
        <v>30250</v>
      </c>
      <c r="E14" s="166">
        <f>IF('TuitionData-4Yr'!EN9&gt;0,('TuitionData-4Yr'!EN9),"NA")</f>
        <v>9759</v>
      </c>
      <c r="F14" s="140">
        <f>IF('TuitionData-4Yr'!FP9&gt;0,('TuitionData-4Yr'!FP9),"NA")</f>
        <v>19905</v>
      </c>
      <c r="G14" s="166">
        <f>IF('TuitionData-4Yr'!GR9&gt;0,('TuitionData-4Yr'!GR9),"NA")</f>
        <v>10322</v>
      </c>
      <c r="H14" s="140">
        <f>IF('TuitionData-4Yr'!HT9&gt;0,('TuitionData-4Yr'!HT9),"NA")</f>
        <v>19427</v>
      </c>
      <c r="I14" s="166">
        <f>IF('TuitionData-4Yr'!IV9&gt;0,('TuitionData-4Yr'!IV9),"NA")</f>
        <v>9844</v>
      </c>
      <c r="J14" s="140">
        <f>IF('TuitionData-4Yr'!JX9&gt;0,('TuitionData-4Yr'!JX9),"NA")</f>
        <v>18844</v>
      </c>
      <c r="K14" s="166">
        <f>IF('TuitionData-4Yr'!KZ9&gt;0,('TuitionData-4Yr'!KZ9),"NA")</f>
        <v>12349</v>
      </c>
      <c r="L14" s="140">
        <f>IF('TuitionData-4Yr'!MB9&gt;0,('TuitionData-4Yr'!MB9),"NA")</f>
        <v>23409</v>
      </c>
      <c r="M14" s="166">
        <f>IF('TuitionData-4Yr'!ND9&gt;0,('TuitionData-4Yr'!ND9),"NA")</f>
        <v>7710</v>
      </c>
      <c r="N14" s="140">
        <f>IF('TuitionData-4Yr'!OF9&gt;0,('TuitionData-4Yr'!OF9),"NA")</f>
        <v>13890</v>
      </c>
      <c r="O14" s="166">
        <f>IF('TuitionData-2Yr'!AC9&gt;0,('TuitionData-2Yr'!AC9),"NA")</f>
        <v>4800</v>
      </c>
      <c r="P14" s="140">
        <f>IF('TuitionData-2Yr'!BE9&gt;0,('TuitionData-2Yr'!BE9),"NA")</f>
        <v>8730</v>
      </c>
      <c r="Q14" s="166">
        <f>IF('TuitionData-2Yr'!CG9&gt;0,('TuitionData-2Yr'!CG9),"NA")</f>
        <v>4815</v>
      </c>
      <c r="R14" s="140">
        <f>IF('TuitionData-2Yr'!DI9&gt;0,('TuitionData-2Yr'!DI9),"NA")</f>
        <v>8670</v>
      </c>
      <c r="S14" s="140" t="s">
        <v>23</v>
      </c>
    </row>
    <row r="15" spans="1:19">
      <c r="A15" s="135" t="s">
        <v>24</v>
      </c>
      <c r="B15" s="135"/>
      <c r="C15" s="135">
        <f>'TuitionData-4Yr'!CJ10</f>
        <v>9384</v>
      </c>
      <c r="D15" s="135">
        <f>'TuitionData-4Yr'!DL10</f>
        <v>25872</v>
      </c>
      <c r="E15" s="166">
        <f>IF('TuitionData-4Yr'!EN10&gt;0,('TuitionData-4Yr'!EN10),"NA")</f>
        <v>9512</v>
      </c>
      <c r="F15" s="140">
        <f>IF('TuitionData-4Yr'!FP10&gt;0,('TuitionData-4Yr'!FP10),"NA")</f>
        <v>21767</v>
      </c>
      <c r="G15" s="166">
        <f>IF('TuitionData-4Yr'!GR10&gt;0,('TuitionData-4Yr'!GR10),"NA")</f>
        <v>8900</v>
      </c>
      <c r="H15" s="140">
        <f>IF('TuitionData-4Yr'!HT10&gt;0,('TuitionData-4Yr'!HT10),"NA")</f>
        <v>15860</v>
      </c>
      <c r="I15" s="166">
        <f>IF('TuitionData-4Yr'!IV10&gt;0,('TuitionData-4Yr'!IV10),"NA")</f>
        <v>8811</v>
      </c>
      <c r="J15" s="140">
        <f>IF('TuitionData-4Yr'!JX10&gt;0,('TuitionData-4Yr'!JX10),"NA")</f>
        <v>13480</v>
      </c>
      <c r="K15" s="166" t="str">
        <f>IF('TuitionData-4Yr'!KZ10&gt;0,('TuitionData-4Yr'!KZ10),"NA")</f>
        <v>NA</v>
      </c>
      <c r="L15" s="140" t="str">
        <f>IF('TuitionData-4Yr'!MB10&gt;0,('TuitionData-4Yr'!MB10),"NA")</f>
        <v>NA</v>
      </c>
      <c r="M15" s="166">
        <f>IF('TuitionData-4Yr'!ND10&gt;0,('TuitionData-4Yr'!ND10),"NA")</f>
        <v>6909</v>
      </c>
      <c r="N15" s="140">
        <f>IF('TuitionData-4Yr'!OF10&gt;0,('TuitionData-4Yr'!OF10),"NA")</f>
        <v>13800</v>
      </c>
      <c r="O15" s="166">
        <f>IF('TuitionData-2Yr'!AC10&gt;0,('TuitionData-2Yr'!AC10),"NA")</f>
        <v>3003</v>
      </c>
      <c r="P15" s="140">
        <f>IF('TuitionData-2Yr'!BE10&gt;0,('TuitionData-2Yr'!BE10),"NA")</f>
        <v>4578</v>
      </c>
      <c r="Q15" s="166">
        <f>IF('TuitionData-2Yr'!CG10&gt;0,('TuitionData-2Yr'!CG10),"NA")</f>
        <v>2195</v>
      </c>
      <c r="R15" s="140">
        <f>IF('TuitionData-2Yr'!DI10&gt;0,('TuitionData-2Yr'!DI10),"NA")</f>
        <v>2195</v>
      </c>
      <c r="S15" s="140" t="s">
        <v>24</v>
      </c>
    </row>
    <row r="16" spans="1:19">
      <c r="A16" s="135" t="s">
        <v>25</v>
      </c>
      <c r="B16" s="135"/>
      <c r="C16" s="135">
        <f>'TuitionData-4Yr'!CJ11</f>
        <v>14280</v>
      </c>
      <c r="D16" s="135">
        <f>'TuitionData-4Yr'!DL11</f>
        <v>35710</v>
      </c>
      <c r="E16" s="166" t="str">
        <f>IF('TuitionData-4Yr'!EN11&gt;0,('TuitionData-4Yr'!EN11),"NA")</f>
        <v>NA</v>
      </c>
      <c r="F16" s="140" t="str">
        <f>IF('TuitionData-4Yr'!FP11&gt;0,('TuitionData-4Yr'!FP11),"NA")</f>
        <v>NA</v>
      </c>
      <c r="G16" s="166">
        <f>IF('TuitionData-4Yr'!GR11&gt;0,('TuitionData-4Yr'!GR11),"NA")</f>
        <v>8258</v>
      </c>
      <c r="H16" s="140">
        <f>IF('TuitionData-4Yr'!HT11&gt;0,('TuitionData-4Yr'!HT11),"NA")</f>
        <v>17294</v>
      </c>
      <c r="I16" s="166" t="str">
        <f>IF('TuitionData-4Yr'!IV11&gt;0,('TuitionData-4Yr'!IV11),"NA")</f>
        <v>NA</v>
      </c>
      <c r="J16" s="140" t="str">
        <f>IF('TuitionData-4Yr'!JX11&gt;0,('TuitionData-4Yr'!JX11),"NA")</f>
        <v>NA</v>
      </c>
      <c r="K16" s="166" t="str">
        <f>IF('TuitionData-4Yr'!KZ11&gt;0,('TuitionData-4Yr'!KZ11),"NA")</f>
        <v>NA</v>
      </c>
      <c r="L16" s="140" t="str">
        <f>IF('TuitionData-4Yr'!MB11&gt;0,('TuitionData-4Yr'!MB11),"NA")</f>
        <v>NA</v>
      </c>
      <c r="M16" s="166" t="str">
        <f>IF('TuitionData-4Yr'!ND11&gt;0,('TuitionData-4Yr'!ND11),"NA")</f>
        <v>NA</v>
      </c>
      <c r="N16" s="140" t="str">
        <f>IF('TuitionData-4Yr'!OF11&gt;0,('TuitionData-4Yr'!OF11),"NA")</f>
        <v>NA</v>
      </c>
      <c r="O16" s="166">
        <f>IF('TuitionData-2Yr'!AC11&gt;0,('TuitionData-2Yr'!AC11),"NA")</f>
        <v>4945</v>
      </c>
      <c r="P16" s="140">
        <f>IF('TuitionData-2Yr'!BE11&gt;0,('TuitionData-2Yr'!BE11),"NA")</f>
        <v>11808</v>
      </c>
      <c r="Q16" s="166" t="str">
        <f>IF('TuitionData-2Yr'!CG11&gt;0,('TuitionData-2Yr'!CG11),"NA")</f>
        <v>NA</v>
      </c>
      <c r="R16" s="140" t="str">
        <f>IF('TuitionData-2Yr'!DI11&gt;0,('TuitionData-2Yr'!DI11),"NA")</f>
        <v>NA</v>
      </c>
      <c r="S16" s="140" t="s">
        <v>25</v>
      </c>
    </row>
    <row r="17" spans="1:19">
      <c r="A17" s="135" t="s">
        <v>26</v>
      </c>
      <c r="B17" s="135"/>
      <c r="C17" s="135">
        <f>'TuitionData-4Yr'!CJ12</f>
        <v>6395.5</v>
      </c>
      <c r="D17" s="135">
        <f>'TuitionData-4Yr'!DL12</f>
        <v>20323</v>
      </c>
      <c r="E17" s="166" t="str">
        <f>IF('TuitionData-4Yr'!EN12&gt;0,('TuitionData-4Yr'!EN12),"NA")</f>
        <v>NA</v>
      </c>
      <c r="F17" s="140" t="str">
        <f>IF('TuitionData-4Yr'!FP12&gt;0,('TuitionData-4Yr'!FP12),"NA")</f>
        <v>NA</v>
      </c>
      <c r="G17" s="166">
        <f>IF('TuitionData-4Yr'!GR12&gt;0,('TuitionData-4Yr'!GR12),"NA")</f>
        <v>5785</v>
      </c>
      <c r="H17" s="140">
        <f>IF('TuitionData-4Yr'!HT12&gt;0,('TuitionData-4Yr'!HT12),"NA")</f>
        <v>18658</v>
      </c>
      <c r="I17" s="166">
        <f>IF('TuitionData-4Yr'!IV12&gt;0,('TuitionData-4Yr'!IV12),"NA")</f>
        <v>5969.5</v>
      </c>
      <c r="J17" s="140">
        <f>IF('TuitionData-4Yr'!JX12&gt;0,('TuitionData-4Yr'!JX12),"NA")</f>
        <v>20949</v>
      </c>
      <c r="K17" s="166">
        <f>IF('TuitionData-4Yr'!KZ12&gt;0,('TuitionData-4Yr'!KZ12),"NA")</f>
        <v>5587</v>
      </c>
      <c r="L17" s="140">
        <f>IF('TuitionData-4Yr'!MB12&gt;0,('TuitionData-4Yr'!MB12),"NA")</f>
        <v>16502</v>
      </c>
      <c r="M17" s="166">
        <f>IF('TuitionData-4Yr'!ND12&gt;0,('TuitionData-4Yr'!ND12),"NA")</f>
        <v>4940</v>
      </c>
      <c r="N17" s="140">
        <f>IF('TuitionData-4Yr'!OF12&gt;0,('TuitionData-4Yr'!OF12),"NA")</f>
        <v>16580</v>
      </c>
      <c r="O17" s="166">
        <f>IF('TuitionData-2Yr'!AC12&gt;0,('TuitionData-2Yr'!AC12),"NA")</f>
        <v>2838</v>
      </c>
      <c r="P17" s="140">
        <f>IF('TuitionData-2Yr'!BE12&gt;0,('TuitionData-2Yr'!BE12),"NA")</f>
        <v>10347</v>
      </c>
      <c r="Q17" s="166">
        <f>IF('TuitionData-2Yr'!CG12&gt;0,('TuitionData-2Yr'!CG12),"NA")</f>
        <v>3584.5</v>
      </c>
      <c r="R17" s="140">
        <f>IF('TuitionData-2Yr'!DI12&gt;0,('TuitionData-2Yr'!DI12),"NA")</f>
        <v>11101.5</v>
      </c>
      <c r="S17" s="140" t="s">
        <v>26</v>
      </c>
    </row>
    <row r="18" spans="1:19">
      <c r="A18" s="102" t="s">
        <v>27</v>
      </c>
      <c r="B18" s="102"/>
      <c r="C18" s="102">
        <f>'TuitionData-4Yr'!CJ13</f>
        <v>10683</v>
      </c>
      <c r="D18" s="102">
        <f>'TuitionData-4Yr'!DL13</f>
        <v>27818.5</v>
      </c>
      <c r="E18" s="177">
        <f>IF('TuitionData-4Yr'!EN13&gt;0,('TuitionData-4Yr'!EN13),"NA")</f>
        <v>12682</v>
      </c>
      <c r="F18" s="17">
        <f>IF('TuitionData-4Yr'!FP13&gt;0,('TuitionData-4Yr'!FP13),"NA")</f>
        <v>33794</v>
      </c>
      <c r="G18" s="177">
        <f>IF('TuitionData-4Yr'!GR13&gt;0,('TuitionData-4Yr'!GR13),"NA")</f>
        <v>6459.5</v>
      </c>
      <c r="H18" s="17">
        <f>IF('TuitionData-4Yr'!HT13&gt;0,('TuitionData-4Yr'!HT13),"NA")</f>
        <v>17577.5</v>
      </c>
      <c r="I18" s="177">
        <f>IF('TuitionData-4Yr'!IV13&gt;0,('TuitionData-4Yr'!IV13),"NA")</f>
        <v>5883</v>
      </c>
      <c r="J18" s="17">
        <f>IF('TuitionData-4Yr'!JX13&gt;0,('TuitionData-4Yr'!JX13),"NA")</f>
        <v>16604.5</v>
      </c>
      <c r="K18" s="177">
        <f>IF('TuitionData-4Yr'!KZ13&gt;0,('TuitionData-4Yr'!KZ13),"NA")</f>
        <v>5902</v>
      </c>
      <c r="L18" s="17">
        <f>IF('TuitionData-4Yr'!MB13&gt;0,('TuitionData-4Yr'!MB13),"NA")</f>
        <v>16624</v>
      </c>
      <c r="M18" s="177">
        <f>IF('TuitionData-4Yr'!ND13&gt;0,('TuitionData-4Yr'!ND13),"NA")</f>
        <v>3861</v>
      </c>
      <c r="N18" s="17">
        <f>IF('TuitionData-4Yr'!OF13&gt;0,('TuitionData-4Yr'!OF13),"NA")</f>
        <v>10767</v>
      </c>
      <c r="O18" s="177">
        <f>IF('TuitionData-2Yr'!AC13&gt;0,('TuitionData-2Yr'!AC13),"NA")</f>
        <v>3360</v>
      </c>
      <c r="P18" s="17">
        <f>IF('TuitionData-2Yr'!BE13&gt;0,('TuitionData-2Yr'!BE13),"NA")</f>
        <v>9662</v>
      </c>
      <c r="Q18" s="177">
        <f>IF('TuitionData-2Yr'!CG13&gt;0,('TuitionData-2Yr'!CG13),"NA")</f>
        <v>3073</v>
      </c>
      <c r="R18" s="17">
        <f>IF('TuitionData-2Yr'!DI13&gt;0,('TuitionData-2Yr'!DI13),"NA")</f>
        <v>5473</v>
      </c>
      <c r="S18" s="17" t="s">
        <v>27</v>
      </c>
    </row>
    <row r="19" spans="1:19">
      <c r="A19" s="102" t="s">
        <v>28</v>
      </c>
      <c r="B19" s="102"/>
      <c r="C19" s="102">
        <f>'TuitionData-4Yr'!CJ14</f>
        <v>12144</v>
      </c>
      <c r="D19" s="102">
        <f>'TuitionData-4Yr'!DL14</f>
        <v>29317</v>
      </c>
      <c r="E19" s="177" t="str">
        <f>IF('TuitionData-4Yr'!EN14&gt;0,('TuitionData-4Yr'!EN14),"NA")</f>
        <v>NA</v>
      </c>
      <c r="F19" s="371" t="str">
        <f>IF('TuitionData-4Yr'!FP14&gt;0,('TuitionData-4Yr'!FP14),"NA")</f>
        <v>NA</v>
      </c>
      <c r="G19" s="17">
        <f>IF('TuitionData-4Yr'!GR14&gt;0,('TuitionData-4Yr'!GR14),"NA")</f>
        <v>9876</v>
      </c>
      <c r="H19" s="17">
        <f>IF('TuitionData-4Yr'!HT14&gt;0,('TuitionData-4Yr'!HT14),"NA")</f>
        <v>20256</v>
      </c>
      <c r="I19" s="177">
        <f>IF('TuitionData-4Yr'!IV14&gt;0,('TuitionData-4Yr'!IV14),"NA")</f>
        <v>8090</v>
      </c>
      <c r="J19" s="17">
        <f>IF('TuitionData-4Yr'!JX14&gt;0,('TuitionData-4Yr'!JX14),"NA")</f>
        <v>11940</v>
      </c>
      <c r="K19" s="177" t="str">
        <f>IF('TuitionData-4Yr'!KZ14&gt;0,('TuitionData-4Yr'!KZ14),"NA")</f>
        <v>NA</v>
      </c>
      <c r="L19" s="17" t="str">
        <f>IF('TuitionData-4Yr'!MB14&gt;0,('TuitionData-4Yr'!MB14),"NA")</f>
        <v>NA</v>
      </c>
      <c r="M19" s="177" t="str">
        <f>IF('TuitionData-4Yr'!ND14&gt;0,('TuitionData-4Yr'!ND14),"NA")</f>
        <v>NA</v>
      </c>
      <c r="N19" s="17" t="str">
        <f>IF('TuitionData-4Yr'!OF14&gt;0,('TuitionData-4Yr'!OF14),"NA")</f>
        <v>NA</v>
      </c>
      <c r="O19" s="177">
        <f>IF('TuitionData-2Yr'!AC14&gt;0,('TuitionData-2Yr'!AC14),"NA")</f>
        <v>4368</v>
      </c>
      <c r="P19" s="17">
        <f>IF('TuitionData-2Yr'!BE14&gt;0,('TuitionData-2Yr'!BE14),"NA")</f>
        <v>14808</v>
      </c>
      <c r="Q19" s="177">
        <f>IF('TuitionData-2Yr'!CG14&gt;0,('TuitionData-2Yr'!CG14),"NA")</f>
        <v>4408</v>
      </c>
      <c r="R19" s="17">
        <f>IF('TuitionData-2Yr'!DI14&gt;0,('TuitionData-2Yr'!DI14),"NA")</f>
        <v>14848</v>
      </c>
      <c r="S19" s="17" t="s">
        <v>28</v>
      </c>
    </row>
    <row r="20" spans="1:19">
      <c r="A20" s="102" t="s">
        <v>29</v>
      </c>
      <c r="B20" s="102"/>
      <c r="C20" s="102">
        <f>'TuitionData-4Yr'!CJ15</f>
        <v>11962</v>
      </c>
      <c r="D20" s="102">
        <f>'TuitionData-4Yr'!DL15</f>
        <v>28639</v>
      </c>
      <c r="E20" s="177">
        <f>IF('TuitionData-4Yr'!EN15&gt;0,('TuitionData-4Yr'!EN15),"NA")</f>
        <v>9615</v>
      </c>
      <c r="F20" s="371">
        <f>IF('TuitionData-4Yr'!FP15&gt;0,('TuitionData-4Yr'!FP15),"NA")</f>
        <v>16356</v>
      </c>
      <c r="G20" s="17">
        <f>IF('TuitionData-4Yr'!GR15&gt;0,('TuitionData-4Yr'!GR15),"NA")</f>
        <v>8651.5</v>
      </c>
      <c r="H20" s="17">
        <f>IF('TuitionData-4Yr'!HT15&gt;0,('TuitionData-4Yr'!HT15),"NA")</f>
        <v>18649.5</v>
      </c>
      <c r="I20" s="177">
        <f>IF('TuitionData-4Yr'!IV15&gt;0,('TuitionData-4Yr'!IV15),"NA")</f>
        <v>7790.5</v>
      </c>
      <c r="J20" s="17">
        <f>IF('TuitionData-4Yr'!JX15&gt;0,('TuitionData-4Yr'!JX15),"NA")</f>
        <v>18131</v>
      </c>
      <c r="K20" s="177">
        <f>IF('TuitionData-4Yr'!KZ15&gt;0,('TuitionData-4Yr'!KZ15),"NA")</f>
        <v>7169</v>
      </c>
      <c r="L20" s="17">
        <f>IF('TuitionData-4Yr'!MB15&gt;0,('TuitionData-4Yr'!MB15),"NA")</f>
        <v>16070</v>
      </c>
      <c r="M20" s="177">
        <f>IF('TuitionData-4Yr'!ND15&gt;0,('TuitionData-4Yr'!ND15),"NA")</f>
        <v>6758</v>
      </c>
      <c r="N20" s="17">
        <f>IF('TuitionData-4Yr'!OF15&gt;0,('TuitionData-4Yr'!OF15),"NA")</f>
        <v>14024</v>
      </c>
      <c r="O20" s="177">
        <f>IF('TuitionData-2Yr'!AC15&gt;0,('TuitionData-2Yr'!AC15),"NA")</f>
        <v>4175</v>
      </c>
      <c r="P20" s="17">
        <f>IF('TuitionData-2Yr'!BE15&gt;0,('TuitionData-2Yr'!BE15),"NA")</f>
        <v>8123</v>
      </c>
      <c r="Q20" s="177">
        <f>IF('TuitionData-2Yr'!CG15&gt;0,('TuitionData-2Yr'!CG15),"NA")</f>
        <v>4098</v>
      </c>
      <c r="R20" s="17">
        <f>IF('TuitionData-2Yr'!DI15&gt;0,('TuitionData-2Yr'!DI15),"NA")</f>
        <v>7612</v>
      </c>
      <c r="S20" s="17" t="s">
        <v>29</v>
      </c>
    </row>
    <row r="21" spans="1:19">
      <c r="A21" s="102" t="s">
        <v>30</v>
      </c>
      <c r="B21" s="102"/>
      <c r="C21" s="102">
        <f>'TuitionData-4Yr'!CJ16</f>
        <v>10779</v>
      </c>
      <c r="D21" s="102">
        <f>'TuitionData-4Yr'!DL16</f>
        <v>36891</v>
      </c>
      <c r="E21" s="177">
        <f>IF('TuitionData-4Yr'!EN16&gt;0,('TuitionData-4Yr'!EN16),"NA")</f>
        <v>10018.5</v>
      </c>
      <c r="F21" s="371">
        <f>IF('TuitionData-4Yr'!FP16&gt;0,('TuitionData-4Yr'!FP16),"NA")</f>
        <v>23072</v>
      </c>
      <c r="G21" s="17">
        <f>IF('TuitionData-4Yr'!GR16&gt;0,('TuitionData-4Yr'!GR16),"NA")</f>
        <v>9647</v>
      </c>
      <c r="H21" s="17">
        <f>IF('TuitionData-4Yr'!HT16&gt;0,('TuitionData-4Yr'!HT16),"NA")</f>
        <v>22895</v>
      </c>
      <c r="I21" s="177">
        <f>IF('TuitionData-4Yr'!IV16&gt;0,('TuitionData-4Yr'!IV16),"NA")</f>
        <v>8984</v>
      </c>
      <c r="J21" s="17">
        <f>IF('TuitionData-4Yr'!JX16&gt;0,('TuitionData-4Yr'!JX16),"NA")</f>
        <v>19623</v>
      </c>
      <c r="K21" s="177">
        <f>IF('TuitionData-4Yr'!KZ16&gt;0,('TuitionData-4Yr'!KZ16),"NA")</f>
        <v>8964</v>
      </c>
      <c r="L21" s="17">
        <f>IF('TuitionData-4Yr'!MB16&gt;0,('TuitionData-4Yr'!MB16),"NA")</f>
        <v>15361</v>
      </c>
      <c r="M21" s="177">
        <f>IF('TuitionData-4Yr'!ND16&gt;0,('TuitionData-4Yr'!ND16),"NA")</f>
        <v>15124</v>
      </c>
      <c r="N21" s="17">
        <f>IF('TuitionData-4Yr'!OF16&gt;0,('TuitionData-4Yr'!OF16),"NA")</f>
        <v>31200</v>
      </c>
      <c r="O21" s="177">
        <f>IF('TuitionData-2Yr'!AC16&gt;0,('TuitionData-2Yr'!AC16),"NA")</f>
        <v>4083</v>
      </c>
      <c r="P21" s="17">
        <f>IF('TuitionData-2Yr'!BE16&gt;0,('TuitionData-2Yr'!BE16),"NA")</f>
        <v>8659</v>
      </c>
      <c r="Q21" s="177" t="str">
        <f>IF('TuitionData-2Yr'!CG16&gt;0,('TuitionData-2Yr'!CG16),"NA")</f>
        <v>NA</v>
      </c>
      <c r="R21" s="17" t="str">
        <f>IF('TuitionData-2Yr'!DI16&gt;0,('TuitionData-2Yr'!DI16),"NA")</f>
        <v>NA</v>
      </c>
      <c r="S21" s="17" t="s">
        <v>30</v>
      </c>
    </row>
    <row r="22" spans="1:19">
      <c r="A22" s="135" t="s">
        <v>31</v>
      </c>
      <c r="B22" s="135"/>
      <c r="C22" s="135">
        <f>'TuitionData-4Yr'!CJ17</f>
        <v>8896</v>
      </c>
      <c r="D22" s="135">
        <f>'TuitionData-4Yr'!DL17</f>
        <v>23950</v>
      </c>
      <c r="E22" s="166">
        <f>IF('TuitionData-4Yr'!EN17&gt;0,('TuitionData-4Yr'!EN17),"NA")</f>
        <v>8445</v>
      </c>
      <c r="F22" s="372">
        <f>IF('TuitionData-4Yr'!FP17&gt;0,('TuitionData-4Yr'!FP17),"NA")</f>
        <v>9445</v>
      </c>
      <c r="G22" s="140" t="str">
        <f>IF('TuitionData-4Yr'!GR17&gt;0,('TuitionData-4Yr'!GR17),"NA")</f>
        <v>NA</v>
      </c>
      <c r="H22" s="140" t="str">
        <f>IF('TuitionData-4Yr'!HT17&gt;0,('TuitionData-4Yr'!HT17),"NA")</f>
        <v>NA</v>
      </c>
      <c r="I22" s="166">
        <f>IF('TuitionData-4Yr'!IV17&gt;0,('TuitionData-4Yr'!IV17),"NA")</f>
        <v>7407.5</v>
      </c>
      <c r="J22" s="140">
        <f>IF('TuitionData-4Yr'!JX17&gt;0,('TuitionData-4Yr'!JX17),"NA")</f>
        <v>7407.5</v>
      </c>
      <c r="K22" s="166" t="str">
        <f>IF('TuitionData-4Yr'!KZ17&gt;0,('TuitionData-4Yr'!KZ17),"NA")</f>
        <v>NA</v>
      </c>
      <c r="L22" s="140" t="str">
        <f>IF('TuitionData-4Yr'!MB17&gt;0,('TuitionData-4Yr'!MB17),"NA")</f>
        <v>NA</v>
      </c>
      <c r="M22" s="166" t="str">
        <f>IF('TuitionData-4Yr'!ND17&gt;0,('TuitionData-4Yr'!ND17),"NA")</f>
        <v>NA</v>
      </c>
      <c r="N22" s="140" t="str">
        <f>IF('TuitionData-4Yr'!OF17&gt;0,('TuitionData-4Yr'!OF17),"NA")</f>
        <v>NA</v>
      </c>
      <c r="O22" s="166">
        <f>IF('TuitionData-2Yr'!AC17&gt;0,('TuitionData-2Yr'!AC17),"NA")</f>
        <v>3280</v>
      </c>
      <c r="P22" s="140">
        <f>IF('TuitionData-2Yr'!BE17&gt;0,('TuitionData-2Yr'!BE17),"NA")</f>
        <v>5830</v>
      </c>
      <c r="Q22" s="166" t="str">
        <f>IF('TuitionData-2Yr'!CG17&gt;0,('TuitionData-2Yr'!CG17),"NA")</f>
        <v>NA</v>
      </c>
      <c r="R22" s="140" t="str">
        <f>IF('TuitionData-2Yr'!DI17&gt;0,('TuitionData-2Yr'!DI17),"NA")</f>
        <v>NA</v>
      </c>
      <c r="S22" s="140" t="s">
        <v>31</v>
      </c>
    </row>
    <row r="23" spans="1:19">
      <c r="A23" s="135" t="s">
        <v>32</v>
      </c>
      <c r="B23" s="135"/>
      <c r="C23" s="135">
        <f>'TuitionData-4Yr'!CJ18</f>
        <v>8191.5</v>
      </c>
      <c r="D23" s="373">
        <f>'TuitionData-4Yr'!DL18</f>
        <v>25891</v>
      </c>
      <c r="E23" s="140">
        <f>IF('TuitionData-4Yr'!EN18&gt;0,('TuitionData-4Yr'!EN18),"NA")</f>
        <v>7238</v>
      </c>
      <c r="F23" s="372">
        <f>IF('TuitionData-4Yr'!FP18&gt;0,('TuitionData-4Yr'!FP18),"NA")</f>
        <v>23515</v>
      </c>
      <c r="G23" s="140">
        <f>IF('TuitionData-4Yr'!GR18&gt;0,('TuitionData-4Yr'!GR18),"NA")</f>
        <v>6657</v>
      </c>
      <c r="H23" s="372">
        <f>IF('TuitionData-4Yr'!HT18&gt;0,('TuitionData-4Yr'!HT18),"NA")</f>
        <v>20167</v>
      </c>
      <c r="I23" s="140">
        <f>IF('TuitionData-4Yr'!IV18&gt;0,('TuitionData-4Yr'!IV18),"NA")</f>
        <v>5274</v>
      </c>
      <c r="J23" s="140">
        <f>IF('TuitionData-4Yr'!JX18&gt;0,('TuitionData-4Yr'!JX18),"NA")</f>
        <v>16882</v>
      </c>
      <c r="K23" s="166">
        <f>IF('TuitionData-4Yr'!KZ18&gt;0,('TuitionData-4Yr'!KZ18),"NA")</f>
        <v>4715.5</v>
      </c>
      <c r="L23" s="140">
        <f>IF('TuitionData-4Yr'!MB18&gt;0,('TuitionData-4Yr'!MB18),"NA")</f>
        <v>11839</v>
      </c>
      <c r="M23" s="166">
        <f>IF('TuitionData-4Yr'!ND18&gt;0,('TuitionData-4Yr'!ND18),"NA")</f>
        <v>5245.5</v>
      </c>
      <c r="N23" s="140">
        <f>IF('TuitionData-4Yr'!OF18&gt;0,('TuitionData-4Yr'!OF18),"NA")</f>
        <v>15919.5</v>
      </c>
      <c r="O23" s="166">
        <f>IF('TuitionData-2Yr'!AC18&gt;0,('TuitionData-2Yr'!AC18),"NA")</f>
        <v>2547</v>
      </c>
      <c r="P23" s="140">
        <f>IF('TuitionData-2Yr'!BE18&gt;0,('TuitionData-2Yr'!BE18),"NA")</f>
        <v>8691</v>
      </c>
      <c r="Q23" s="166" t="str">
        <f>IF('TuitionData-2Yr'!CG18&gt;0,('TuitionData-2Yr'!CG18),"NA")</f>
        <v>NA</v>
      </c>
      <c r="R23" s="140" t="str">
        <f>IF('TuitionData-2Yr'!DI18&gt;0,('TuitionData-2Yr'!DI18),"NA")</f>
        <v>NA</v>
      </c>
      <c r="S23" s="140" t="s">
        <v>32</v>
      </c>
    </row>
    <row r="24" spans="1:19">
      <c r="A24" s="135" t="s">
        <v>33</v>
      </c>
      <c r="B24" s="135"/>
      <c r="C24" s="135">
        <f>'TuitionData-4Yr'!CJ19</f>
        <v>9045.5</v>
      </c>
      <c r="D24" s="373">
        <f>'TuitionData-4Yr'!DL19</f>
        <v>24491.5</v>
      </c>
      <c r="E24" s="140" t="str">
        <f>IF('TuitionData-4Yr'!EN19&gt;0,('TuitionData-4Yr'!EN19),"NA")</f>
        <v>NA</v>
      </c>
      <c r="F24" s="372" t="str">
        <f>IF('TuitionData-4Yr'!FP19&gt;0,('TuitionData-4Yr'!FP19),"NA")</f>
        <v>NA</v>
      </c>
      <c r="G24" s="140">
        <f>IF('TuitionData-4Yr'!GR19&gt;0,('TuitionData-4Yr'!GR19),"NA")</f>
        <v>7334</v>
      </c>
      <c r="H24" s="372">
        <f>IF('TuitionData-4Yr'!HT19&gt;0,('TuitionData-4Yr'!HT19),"NA")</f>
        <v>16977.5</v>
      </c>
      <c r="I24" s="140">
        <f>IF('TuitionData-4Yr'!IV19&gt;0,('TuitionData-4Yr'!IV19),"NA")</f>
        <v>7222.5</v>
      </c>
      <c r="J24" s="140">
        <f>IF('TuitionData-4Yr'!JX19&gt;0,('TuitionData-4Yr'!JX19),"NA")</f>
        <v>14992.5</v>
      </c>
      <c r="K24" s="166">
        <f>IF('TuitionData-4Yr'!KZ19&gt;0,('TuitionData-4Yr'!KZ19),"NA")</f>
        <v>6751</v>
      </c>
      <c r="L24" s="140">
        <f>IF('TuitionData-4Yr'!MB19&gt;0,('TuitionData-4Yr'!MB19),"NA")</f>
        <v>15326.5</v>
      </c>
      <c r="M24" s="166">
        <f>IF('TuitionData-4Yr'!ND19&gt;0,('TuitionData-4Yr'!ND19),"NA")</f>
        <v>7470</v>
      </c>
      <c r="N24" s="140">
        <f>IF('TuitionData-4Yr'!OF19&gt;0,('TuitionData-4Yr'!OF19),"NA")</f>
        <v>15810</v>
      </c>
      <c r="O24" s="166">
        <f>IF('TuitionData-2Yr'!AC19&gt;0,('TuitionData-2Yr'!AC19),"NA")</f>
        <v>4662</v>
      </c>
      <c r="P24" s="140">
        <f>IF('TuitionData-2Yr'!BE19&gt;0,('TuitionData-2Yr'!BE19),"NA")</f>
        <v>8880</v>
      </c>
      <c r="Q24" s="166" t="str">
        <f>IF('TuitionData-2Yr'!CG19&gt;0,('TuitionData-2Yr'!CG19),"NA")</f>
        <v>NA</v>
      </c>
      <c r="R24" s="140" t="str">
        <f>IF('TuitionData-2Yr'!DI19&gt;0,('TuitionData-2Yr'!DI19),"NA")</f>
        <v>NA</v>
      </c>
      <c r="S24" s="140" t="s">
        <v>33</v>
      </c>
    </row>
    <row r="25" spans="1:19">
      <c r="A25" s="135" t="s">
        <v>34</v>
      </c>
      <c r="B25" s="135"/>
      <c r="C25" s="135">
        <f>'TuitionData-4Yr'!CJ20</f>
        <v>14123</v>
      </c>
      <c r="D25" s="373">
        <f>'TuitionData-4Yr'!DL20</f>
        <v>36239</v>
      </c>
      <c r="E25" s="140" t="str">
        <f>IF('TuitionData-4Yr'!EN20&gt;0,('TuitionData-4Yr'!EN20),"NA")</f>
        <v>NA</v>
      </c>
      <c r="F25" s="372" t="str">
        <f>IF('TuitionData-4Yr'!FP20&gt;0,('TuitionData-4Yr'!FP20),"NA")</f>
        <v>NA</v>
      </c>
      <c r="G25" s="140">
        <f>IF('TuitionData-4Yr'!GR20&gt;0,('TuitionData-4Yr'!GR20),"NA")</f>
        <v>12939</v>
      </c>
      <c r="H25" s="372">
        <f>IF('TuitionData-4Yr'!HT20&gt;0,('TuitionData-4Yr'!HT20),"NA")</f>
        <v>33269</v>
      </c>
      <c r="I25" s="140">
        <f>IF('TuitionData-4Yr'!IV20&gt;0,('TuitionData-4Yr'!IV20),"NA")</f>
        <v>11640</v>
      </c>
      <c r="J25" s="140">
        <f>IF('TuitionData-4Yr'!JX20&gt;0,('TuitionData-4Yr'!JX20),"NA")</f>
        <v>27394</v>
      </c>
      <c r="K25" s="166">
        <f>IF('TuitionData-4Yr'!KZ20&gt;0,('TuitionData-4Yr'!KZ20),"NA")</f>
        <v>11110</v>
      </c>
      <c r="L25" s="140">
        <f>IF('TuitionData-4Yr'!MB20&gt;0,('TuitionData-4Yr'!MB20),"NA")</f>
        <v>21647</v>
      </c>
      <c r="M25" s="166">
        <f>IF('TuitionData-4Yr'!ND20&gt;0,('TuitionData-4Yr'!ND20),"NA")</f>
        <v>11159</v>
      </c>
      <c r="N25" s="140">
        <f>IF('TuitionData-4Yr'!OF20&gt;0,('TuitionData-4Yr'!OF20),"NA")</f>
        <v>21538</v>
      </c>
      <c r="O25" s="166">
        <f>IF('TuitionData-2Yr'!AC20&gt;0,('TuitionData-2Yr'!AC20),"NA")</f>
        <v>4785</v>
      </c>
      <c r="P25" s="140">
        <f>IF('TuitionData-2Yr'!BE20&gt;0,('TuitionData-2Yr'!BE20),"NA")</f>
        <v>9496</v>
      </c>
      <c r="Q25" s="166" t="str">
        <f>IF('TuitionData-2Yr'!CG20&gt;0,('TuitionData-2Yr'!CG20),"NA")</f>
        <v>NA</v>
      </c>
      <c r="R25" s="140" t="str">
        <f>IF('TuitionData-2Yr'!DI20&gt;0,('TuitionData-2Yr'!DI20),"NA")</f>
        <v>NA</v>
      </c>
      <c r="S25" s="140" t="s">
        <v>34</v>
      </c>
    </row>
    <row r="26" spans="1:19">
      <c r="A26" s="102" t="s">
        <v>35</v>
      </c>
      <c r="B26" s="102"/>
      <c r="C26" s="102">
        <f>'TuitionData-4Yr'!CJ21</f>
        <v>11588</v>
      </c>
      <c r="D26" s="374">
        <f>'TuitionData-4Yr'!DL21</f>
        <v>22218</v>
      </c>
      <c r="E26" s="17">
        <f>IF('TuitionData-4Yr'!EN21&gt;0,('TuitionData-4Yr'!EN21),"NA")</f>
        <v>9070</v>
      </c>
      <c r="F26" s="371">
        <f>IF('TuitionData-4Yr'!FP21&gt;0,('TuitionData-4Yr'!FP21),"NA")</f>
        <v>27406</v>
      </c>
      <c r="G26" s="17">
        <f>IF('TuitionData-4Yr'!GR21&gt;0,('TuitionData-4Yr'!GR21),"NA")</f>
        <v>8934</v>
      </c>
      <c r="H26" s="371">
        <f>IF('TuitionData-4Yr'!HT21&gt;0,('TuitionData-4Yr'!HT21),"NA")</f>
        <v>24798</v>
      </c>
      <c r="I26" s="17" t="str">
        <f>IF('TuitionData-4Yr'!IV21&gt;0,('TuitionData-4Yr'!IV21),"NA")</f>
        <v>NA</v>
      </c>
      <c r="J26" s="17" t="str">
        <f>IF('TuitionData-4Yr'!JX21&gt;0,('TuitionData-4Yr'!JX21),"NA")</f>
        <v>NA</v>
      </c>
      <c r="K26" s="177">
        <f>IF('TuitionData-4Yr'!KZ21&gt;0,('TuitionData-4Yr'!KZ21),"NA")</f>
        <v>9748</v>
      </c>
      <c r="L26" s="17">
        <f>IF('TuitionData-4Yr'!MB21&gt;0,('TuitionData-4Yr'!MB21),"NA")</f>
        <v>15788</v>
      </c>
      <c r="M26" s="177" t="str">
        <f>IF('TuitionData-4Yr'!ND21&gt;0,('TuitionData-4Yr'!ND21),"NA")</f>
        <v>NA</v>
      </c>
      <c r="N26" s="17" t="str">
        <f>IF('TuitionData-4Yr'!OF21&gt;0,('TuitionData-4Yr'!OF21),"NA")</f>
        <v>NA</v>
      </c>
      <c r="O26" s="177">
        <f>IF('TuitionData-2Yr'!AC21&gt;0,('TuitionData-2Yr'!AC21),"NA")</f>
        <v>4344</v>
      </c>
      <c r="P26" s="17">
        <f>IF('TuitionData-2Yr'!BE21&gt;0,('TuitionData-2Yr'!BE21),"NA")</f>
        <v>16920</v>
      </c>
      <c r="Q26" s="177" t="str">
        <f>IF('TuitionData-2Yr'!CG21&gt;0,('TuitionData-2Yr'!CG21),"NA")</f>
        <v>NA</v>
      </c>
      <c r="R26" s="17" t="str">
        <f>IF('TuitionData-2Yr'!DI21&gt;0,('TuitionData-2Yr'!DI21),"NA")</f>
        <v>NA</v>
      </c>
      <c r="S26" s="17" t="s">
        <v>35</v>
      </c>
    </row>
    <row r="27" spans="1:19">
      <c r="A27" s="102" t="s">
        <v>36</v>
      </c>
      <c r="B27" s="102"/>
      <c r="C27" s="102">
        <f>'TuitionData-4Yr'!CJ22</f>
        <v>10932</v>
      </c>
      <c r="D27" s="374">
        <f>'TuitionData-4Yr'!DL22</f>
        <v>24939</v>
      </c>
      <c r="E27" s="17">
        <f>IF('TuitionData-4Yr'!EN22&gt;0,('TuitionData-4Yr'!EN22),"NA")</f>
        <v>8961</v>
      </c>
      <c r="F27" s="371">
        <f>IF('TuitionData-4Yr'!FP22&gt;0,('TuitionData-4Yr'!FP22),"NA")</f>
        <v>22397</v>
      </c>
      <c r="G27" s="17">
        <f>IF('TuitionData-4Yr'!GR22&gt;0,('TuitionData-4Yr'!GR22),"NA")</f>
        <v>8587</v>
      </c>
      <c r="H27" s="371">
        <f>IF('TuitionData-4Yr'!HT22&gt;0,('TuitionData-4Yr'!HT22),"NA")</f>
        <v>18819</v>
      </c>
      <c r="I27" s="17">
        <f>IF('TuitionData-4Yr'!IV22&gt;0,('TuitionData-4Yr'!IV22),"NA")</f>
        <v>6905</v>
      </c>
      <c r="J27" s="17">
        <f>IF('TuitionData-4Yr'!JX22&gt;0,('TuitionData-4Yr'!JX22),"NA")</f>
        <v>17033</v>
      </c>
      <c r="K27" s="177">
        <f>IF('TuitionData-4Yr'!KZ22&gt;0,('TuitionData-4Yr'!KZ22),"NA")</f>
        <v>8442</v>
      </c>
      <c r="L27" s="17">
        <f>IF('TuitionData-4Yr'!MB22&gt;0,('TuitionData-4Yr'!MB22),"NA")</f>
        <v>21877</v>
      </c>
      <c r="M27" s="177" t="str">
        <f>IF('TuitionData-4Yr'!ND22&gt;0,('TuitionData-4Yr'!ND22),"NA")</f>
        <v>NA</v>
      </c>
      <c r="N27" s="17" t="str">
        <f>IF('TuitionData-4Yr'!OF22&gt;0,('TuitionData-4Yr'!OF22),"NA")</f>
        <v>NA</v>
      </c>
      <c r="O27" s="177">
        <f>IF('TuitionData-2Yr'!AC22&gt;0,('TuitionData-2Yr'!AC22),"NA")</f>
        <v>2560</v>
      </c>
      <c r="P27" s="17">
        <f>IF('TuitionData-2Yr'!BE22&gt;0,('TuitionData-2Yr'!BE22),"NA")</f>
        <v>5220</v>
      </c>
      <c r="Q27" s="177" t="str">
        <f>IF('TuitionData-2Yr'!CG22&gt;0,('TuitionData-2Yr'!CG22),"NA")</f>
        <v>NA</v>
      </c>
      <c r="R27" s="17" t="str">
        <f>IF('TuitionData-2Yr'!DI22&gt;0,('TuitionData-2Yr'!DI22),"NA")</f>
        <v>NA</v>
      </c>
      <c r="S27" s="17" t="s">
        <v>36</v>
      </c>
    </row>
    <row r="28" spans="1:19">
      <c r="A28" s="102" t="s">
        <v>37</v>
      </c>
      <c r="B28" s="102"/>
      <c r="C28" s="102">
        <f>'TuitionData-4Yr'!CJ23</f>
        <v>13691</v>
      </c>
      <c r="D28" s="374">
        <f>'TuitionData-4Yr'!DL23</f>
        <v>35904</v>
      </c>
      <c r="E28" s="17">
        <f>IF('TuitionData-4Yr'!EN23&gt;0,('TuitionData-4Yr'!EN23),"NA")</f>
        <v>22922</v>
      </c>
      <c r="F28" s="371">
        <f>IF('TuitionData-4Yr'!FP23&gt;0,('TuitionData-4Yr'!FP23),"NA")</f>
        <v>46854</v>
      </c>
      <c r="G28" s="17">
        <f>IF('TuitionData-4Yr'!GR23&gt;0,('TuitionData-4Yr'!GR23),"NA")</f>
        <v>11778</v>
      </c>
      <c r="H28" s="371">
        <f>IF('TuitionData-4Yr'!HT23&gt;0,('TuitionData-4Yr'!HT23),"NA")</f>
        <v>26269</v>
      </c>
      <c r="I28" s="17" t="str">
        <f>IF('TuitionData-4Yr'!IV23&gt;0,('TuitionData-4Yr'!IV23),"NA")</f>
        <v>NA</v>
      </c>
      <c r="J28" s="17" t="str">
        <f>IF('TuitionData-4Yr'!JX23&gt;0,('TuitionData-4Yr'!JX23),"NA")</f>
        <v>NA</v>
      </c>
      <c r="K28" s="177">
        <f>IF('TuitionData-4Yr'!KZ23&gt;0,('TuitionData-4Yr'!KZ23),"NA")</f>
        <v>13137</v>
      </c>
      <c r="L28" s="17">
        <f>IF('TuitionData-4Yr'!MB23&gt;0,('TuitionData-4Yr'!MB23),"NA")</f>
        <v>25611</v>
      </c>
      <c r="M28" s="177">
        <f>IF('TuitionData-4Yr'!ND23&gt;0,('TuitionData-4Yr'!ND23),"NA")</f>
        <v>10252</v>
      </c>
      <c r="N28" s="17">
        <f>IF('TuitionData-4Yr'!OF23&gt;0,('TuitionData-4Yr'!OF23),"NA")</f>
        <v>28661</v>
      </c>
      <c r="O28" s="177">
        <f>IF('TuitionData-2Yr'!AC23&gt;0,('TuitionData-2Yr'!AC23),"NA")</f>
        <v>4795</v>
      </c>
      <c r="P28" s="17">
        <f>IF('TuitionData-2Yr'!BE23&gt;0,('TuitionData-2Yr'!BE23),"NA")</f>
        <v>10798</v>
      </c>
      <c r="Q28" s="177" t="str">
        <f>IF('TuitionData-2Yr'!CG23&gt;0,('TuitionData-2Yr'!CG23),"NA")</f>
        <v>NA</v>
      </c>
      <c r="R28" s="17" t="str">
        <f>IF('TuitionData-2Yr'!DI23&gt;0,('TuitionData-2Yr'!DI23),"NA")</f>
        <v>NA</v>
      </c>
      <c r="S28" s="17" t="s">
        <v>37</v>
      </c>
    </row>
    <row r="29" spans="1:19">
      <c r="A29" s="104" t="s">
        <v>38</v>
      </c>
      <c r="B29" s="104"/>
      <c r="C29" s="104">
        <f>'TuitionData-4Yr'!CJ24</f>
        <v>8976</v>
      </c>
      <c r="D29" s="375">
        <f>'TuitionData-4Yr'!DL24</f>
        <v>25320</v>
      </c>
      <c r="E29" s="116" t="str">
        <f>IF('TuitionData-4Yr'!EN24&gt;0,('TuitionData-4Yr'!EN24),"NA")</f>
        <v>NA</v>
      </c>
      <c r="F29" s="376" t="str">
        <f>IF('TuitionData-4Yr'!FP24&gt;0,('TuitionData-4Yr'!FP24),"NA")</f>
        <v>NA</v>
      </c>
      <c r="G29" s="116">
        <f>IF('TuitionData-4Yr'!GR24&gt;0,('TuitionData-4Yr'!GR24),"NA")</f>
        <v>8412</v>
      </c>
      <c r="H29" s="376">
        <f>IF('TuitionData-4Yr'!HT24&gt;0,('TuitionData-4Yr'!HT24),"NA")</f>
        <v>19266</v>
      </c>
      <c r="I29" s="116" t="str">
        <f>IF('TuitionData-4Yr'!IV24&gt;0,('TuitionData-4Yr'!IV24),"NA")</f>
        <v>NA</v>
      </c>
      <c r="J29" s="116" t="str">
        <f>IF('TuitionData-4Yr'!JX24&gt;0,('TuitionData-4Yr'!JX24),"NA")</f>
        <v>NA</v>
      </c>
      <c r="K29" s="377">
        <f>IF('TuitionData-4Yr'!KZ24&gt;0,('TuitionData-4Yr'!KZ24),"NA")</f>
        <v>7887</v>
      </c>
      <c r="L29" s="116">
        <f>IF('TuitionData-4Yr'!MB24&gt;0,('TuitionData-4Yr'!MB24),"NA")</f>
        <v>17425.5</v>
      </c>
      <c r="M29" s="377">
        <f>IF('TuitionData-4Yr'!ND24&gt;0,('TuitionData-4Yr'!ND24),"NA")</f>
        <v>7524</v>
      </c>
      <c r="N29" s="116">
        <f>IF('TuitionData-4Yr'!OF24&gt;0,('TuitionData-4Yr'!OF24),"NA")</f>
        <v>16021.5</v>
      </c>
      <c r="O29" s="377">
        <f>IF('TuitionData-2Yr'!AC24&gt;0,('TuitionData-2Yr'!AC24),"NA")</f>
        <v>4168.5</v>
      </c>
      <c r="P29" s="376">
        <f>IF('TuitionData-2Yr'!BE24&gt;0,('TuitionData-2Yr'!BE24),"NA")</f>
        <v>9517</v>
      </c>
      <c r="Q29" s="377">
        <f>IF('TuitionData-2Yr'!CG24&gt;0,('TuitionData-2Yr'!CG24),"NA")</f>
        <v>5419</v>
      </c>
      <c r="R29" s="116">
        <f>IF('TuitionData-2Yr'!DI24&gt;0,('TuitionData-2Yr'!DI24),"NA")</f>
        <v>5419</v>
      </c>
      <c r="S29" s="116" t="s">
        <v>38</v>
      </c>
    </row>
    <row r="30" spans="1:19">
      <c r="A30" s="102" t="s">
        <v>39</v>
      </c>
      <c r="B30" s="102"/>
      <c r="C30" s="17">
        <f>'TuitionData-4Yr'!CJ25</f>
        <v>12043.5</v>
      </c>
      <c r="D30" s="371">
        <f>'TuitionData-4Yr'!DL25</f>
        <v>34440</v>
      </c>
      <c r="E30" s="17">
        <f>IF('TuitionData-4Yr'!EN25&gt;0,('TuitionData-4Yr'!EN25),"NA")</f>
        <v>8186</v>
      </c>
      <c r="F30" s="371">
        <f>IF('TuitionData-4Yr'!FP25&gt;0,('TuitionData-4Yr'!FP25),"NA")</f>
        <v>25193</v>
      </c>
      <c r="G30" s="17">
        <f>IF('TuitionData-4Yr'!GR25&gt;0,('TuitionData-4Yr'!GR25),"NA")</f>
        <v>7419</v>
      </c>
      <c r="H30" s="371">
        <f>IF('TuitionData-4Yr'!HT25&gt;0,('TuitionData-4Yr'!HT25),"NA")</f>
        <v>19299</v>
      </c>
      <c r="I30" s="17">
        <f>IF('TuitionData-4Yr'!IV25&gt;0,('TuitionData-4Yr'!IV25),"NA")</f>
        <v>8375</v>
      </c>
      <c r="J30" s="17">
        <f>IF('TuitionData-4Yr'!JX25&gt;0,('TuitionData-4Yr'!JX25),"NA")</f>
        <v>23059.5</v>
      </c>
      <c r="K30" s="177">
        <f>IF('TuitionData-4Yr'!KZ25&gt;0,('TuitionData-4Yr'!KZ25),"NA")</f>
        <v>8308.5</v>
      </c>
      <c r="L30" s="17">
        <f>IF('TuitionData-4Yr'!MB25&gt;0,('TuitionData-4Yr'!MB25),"NA")</f>
        <v>21673.5</v>
      </c>
      <c r="M30" s="177">
        <f>IF('TuitionData-4Yr'!ND25&gt;0,('TuitionData-4Yr'!ND25),"NA")</f>
        <v>5955</v>
      </c>
      <c r="N30" s="17">
        <f>IF('TuitionData-4Yr'!OF25&gt;0,('TuitionData-4Yr'!OF25),"NA")</f>
        <v>18665</v>
      </c>
      <c r="O30" s="177">
        <f>IF('TuitionData-2Yr'!AC25&gt;0,('TuitionData-2Yr'!AC25),"NA")</f>
        <v>2004</v>
      </c>
      <c r="P30" s="17">
        <f>IF('TuitionData-2Yr'!BE25&gt;0,('TuitionData-2Yr'!BE25),"NA")</f>
        <v>7854</v>
      </c>
      <c r="Q30" s="177" t="s">
        <v>111</v>
      </c>
      <c r="R30" s="17" t="s">
        <v>111</v>
      </c>
      <c r="S30" s="17" t="s">
        <v>39</v>
      </c>
    </row>
    <row r="31" spans="1:19">
      <c r="A31" s="102" t="s">
        <v>22</v>
      </c>
      <c r="B31" s="102"/>
      <c r="C31" s="71">
        <f>(C30/C11)*100</f>
        <v>109.05016298442594</v>
      </c>
      <c r="D31" s="296">
        <f t="shared" ref="D31:R31" si="1">(D30/D11)*100</f>
        <v>119.14481422542033</v>
      </c>
      <c r="E31" s="167">
        <f t="shared" si="1"/>
        <v>81.831359024341481</v>
      </c>
      <c r="F31" s="378">
        <f t="shared" si="1"/>
        <v>104.36637806040019</v>
      </c>
      <c r="G31" s="167">
        <f t="shared" si="1"/>
        <v>84.249375425846011</v>
      </c>
      <c r="H31" s="378">
        <f t="shared" si="1"/>
        <v>100.7991225321216</v>
      </c>
      <c r="I31" s="167">
        <f t="shared" si="1"/>
        <v>100.38355507611172</v>
      </c>
      <c r="J31" s="167">
        <f t="shared" si="1"/>
        <v>134.40286763420178</v>
      </c>
      <c r="K31" s="379">
        <f t="shared" si="1"/>
        <v>99.188205097594462</v>
      </c>
      <c r="L31" s="167">
        <f t="shared" si="1"/>
        <v>122.06640195995607</v>
      </c>
      <c r="M31" s="379">
        <f t="shared" si="1"/>
        <v>72.906464250734572</v>
      </c>
      <c r="N31" s="167">
        <f t="shared" si="1"/>
        <v>108.59952289521149</v>
      </c>
      <c r="O31" s="379">
        <f t="shared" si="1"/>
        <v>50.1</v>
      </c>
      <c r="P31" s="167">
        <f t="shared" si="1"/>
        <v>94.603709949409776</v>
      </c>
      <c r="Q31" s="379">
        <f t="shared" si="1"/>
        <v>0</v>
      </c>
      <c r="R31" s="167">
        <f t="shared" si="1"/>
        <v>0</v>
      </c>
      <c r="S31" s="17" t="s">
        <v>22</v>
      </c>
    </row>
    <row r="32" spans="1:19">
      <c r="A32" s="135" t="s">
        <v>40</v>
      </c>
      <c r="B32" s="135"/>
      <c r="C32" s="140" t="str">
        <f>'TuitionData-4Yr'!CJ27</f>
        <v>NA</v>
      </c>
      <c r="D32" s="372" t="str">
        <f>'TuitionData-4Yr'!DL27</f>
        <v>NA</v>
      </c>
      <c r="E32" s="140">
        <f>IF('TuitionData-4Yr'!EN27&gt;0,('TuitionData-4Yr'!EN27),"NA")</f>
        <v>8757</v>
      </c>
      <c r="F32" s="372">
        <f>IF('TuitionData-4Yr'!FP27&gt;0,('TuitionData-4Yr'!FP27),"NA")</f>
        <v>25398</v>
      </c>
      <c r="G32" s="140">
        <f>IF('TuitionData-4Yr'!GR27&gt;0,('TuitionData-4Yr'!GR27),"NA")</f>
        <v>8103</v>
      </c>
      <c r="H32" s="372">
        <f>IF('TuitionData-4Yr'!HT27&gt;0,('TuitionData-4Yr'!HT27),"NA")</f>
        <v>28084</v>
      </c>
      <c r="I32" s="140" t="str">
        <f>IF('TuitionData-4Yr'!IV27&gt;0,('TuitionData-4Yr'!IV27),"NA")</f>
        <v>NA</v>
      </c>
      <c r="J32" s="140" t="str">
        <f>IF('TuitionData-4Yr'!JX27&gt;0,('TuitionData-4Yr'!JX27),"NA")</f>
        <v>NA</v>
      </c>
      <c r="K32" s="166">
        <f>IF('TuitionData-4Yr'!KZ27&gt;0,('TuitionData-4Yr'!KZ27),"NA")</f>
        <v>8484</v>
      </c>
      <c r="L32" s="140">
        <f>IF('TuitionData-4Yr'!MB27&gt;0,('TuitionData-4Yr'!MB27),"NA")</f>
        <v>24962</v>
      </c>
      <c r="M32" s="166" t="str">
        <f>IF('TuitionData-4Yr'!ND27&gt;0,('TuitionData-4Yr'!ND27),"NA")</f>
        <v>NA</v>
      </c>
      <c r="N32" s="140" t="str">
        <f>IF('TuitionData-4Yr'!OF27&gt;0,('TuitionData-4Yr'!OF27),"NA")</f>
        <v>NA</v>
      </c>
      <c r="O32" s="166">
        <f>IF('TuitionData-2Yr'!AC27&gt;0,('TuitionData-2Yr'!AC27),"NA")</f>
        <v>4300</v>
      </c>
      <c r="P32" s="140">
        <f>IF('TuitionData-2Yr'!BE27&gt;0,('TuitionData-2Yr'!BE27),"NA")</f>
        <v>4300</v>
      </c>
      <c r="Q32" s="166" t="str">
        <f>IF('TuitionData-2Yr'!CG27&gt;0,('TuitionData-2Yr'!CG27),"NA")</f>
        <v>NA</v>
      </c>
      <c r="R32" s="140" t="str">
        <f>IF('TuitionData-2Yr'!DI27&gt;0,('TuitionData-2Yr'!DI27),"NA")</f>
        <v>NA</v>
      </c>
      <c r="S32" s="140" t="s">
        <v>40</v>
      </c>
    </row>
    <row r="33" spans="1:19">
      <c r="A33" s="135" t="s">
        <v>41</v>
      </c>
      <c r="B33" s="135"/>
      <c r="C33" s="140">
        <f>'TuitionData-4Yr'!CJ28</f>
        <v>11858.5</v>
      </c>
      <c r="D33" s="372">
        <f>'TuitionData-4Yr'!DL28</f>
        <v>32045</v>
      </c>
      <c r="E33" s="140">
        <f>IF('TuitionData-4Yr'!EN28&gt;0,('TuitionData-4Yr'!EN28),"NA")</f>
        <v>11142</v>
      </c>
      <c r="F33" s="372">
        <f>IF('TuitionData-4Yr'!FP28&gt;0,('TuitionData-4Yr'!FP28),"NA")</f>
        <v>25398</v>
      </c>
      <c r="G33" s="140">
        <f>IF('TuitionData-4Yr'!GR28&gt;0,('TuitionData-4Yr'!GR28),"NA")</f>
        <v>9123</v>
      </c>
      <c r="H33" s="372">
        <f>IF('TuitionData-4Yr'!HT28&gt;0,('TuitionData-4Yr'!HT28),"NA")</f>
        <v>19560</v>
      </c>
      <c r="I33" s="140">
        <f>IF('TuitionData-4Yr'!IV28&gt;0,('TuitionData-4Yr'!IV28),"NA")</f>
        <v>10803</v>
      </c>
      <c r="J33" s="140">
        <f>IF('TuitionData-4Yr'!JX28&gt;0,('TuitionData-4Yr'!JX28),"NA")</f>
        <v>27988</v>
      </c>
      <c r="K33" s="166">
        <f>IF('TuitionData-4Yr'!KZ28&gt;0,('TuitionData-4Yr'!KZ28),"NA")</f>
        <v>9291</v>
      </c>
      <c r="L33" s="140">
        <f>IF('TuitionData-4Yr'!MB28&gt;0,('TuitionData-4Yr'!MB28),"NA")</f>
        <v>33845</v>
      </c>
      <c r="M33" s="166" t="str">
        <f>IF('TuitionData-4Yr'!ND28&gt;0,('TuitionData-4Yr'!ND28),"NA")</f>
        <v>NA</v>
      </c>
      <c r="N33" s="140" t="str">
        <f>IF('TuitionData-4Yr'!OF28&gt;0,('TuitionData-4Yr'!OF28),"NA")</f>
        <v>NA</v>
      </c>
      <c r="O33" s="166">
        <f>IF('TuitionData-2Yr'!AC28&gt;0,('TuitionData-2Yr'!AC28),"NA")</f>
        <v>2070</v>
      </c>
      <c r="P33" s="140">
        <f>IF('TuitionData-2Yr'!BE28&gt;0,('TuitionData-2Yr'!BE28),"NA")</f>
        <v>7854</v>
      </c>
      <c r="Q33" s="166" t="str">
        <f>IF('TuitionData-2Yr'!CG28&gt;0,('TuitionData-2Yr'!CG28),"NA")</f>
        <v>NA</v>
      </c>
      <c r="R33" s="140" t="str">
        <f>IF('TuitionData-2Yr'!DI28&gt;0,('TuitionData-2Yr'!DI28),"NA")</f>
        <v>NA</v>
      </c>
      <c r="S33" s="140" t="s">
        <v>41</v>
      </c>
    </row>
    <row r="34" spans="1:19">
      <c r="A34" s="135" t="s">
        <v>42</v>
      </c>
      <c r="B34" s="135"/>
      <c r="C34" s="140">
        <f>'TuitionData-4Yr'!CJ29</f>
        <v>14122</v>
      </c>
      <c r="D34" s="372">
        <f>'TuitionData-4Yr'!DL29</f>
        <v>43876</v>
      </c>
      <c r="E34" s="140">
        <f>IF('TuitionData-4Yr'!EN29&gt;0,('TuitionData-4Yr'!EN29),"NA")</f>
        <v>10524</v>
      </c>
      <c r="F34" s="372">
        <f>IF('TuitionData-4Yr'!FP29&gt;0,('TuitionData-4Yr'!FP29),"NA")</f>
        <v>31341</v>
      </c>
      <c r="G34" s="140">
        <f>IF('TuitionData-4Yr'!GR29&gt;0,('TuitionData-4Yr'!GR29),"NA")</f>
        <v>7368</v>
      </c>
      <c r="H34" s="372">
        <f>IF('TuitionData-4Yr'!HT29&gt;0,('TuitionData-4Yr'!HT29),"NA")</f>
        <v>19248</v>
      </c>
      <c r="I34" s="140">
        <f>IF('TuitionData-4Yr'!IV29&gt;0,('TuitionData-4Yr'!IV29),"NA")</f>
        <v>6972.5</v>
      </c>
      <c r="J34" s="140">
        <f>IF('TuitionData-4Yr'!JX29&gt;0,('TuitionData-4Yr'!JX29),"NA")</f>
        <v>18852.5</v>
      </c>
      <c r="K34" s="166">
        <f>IF('TuitionData-4Yr'!KZ29&gt;0,('TuitionData-4Yr'!KZ29),"NA")</f>
        <v>5354</v>
      </c>
      <c r="L34" s="140">
        <f>IF('TuitionData-4Yr'!MB29&gt;0,('TuitionData-4Yr'!MB29),"NA")</f>
        <v>5354</v>
      </c>
      <c r="M34" s="166">
        <f>IF('TuitionData-4Yr'!ND29&gt;0,('TuitionData-4Yr'!ND29),"NA")</f>
        <v>7116</v>
      </c>
      <c r="N34" s="140">
        <f>IF('TuitionData-4Yr'!OF29&gt;0,('TuitionData-4Yr'!OF29),"NA")</f>
        <v>18996</v>
      </c>
      <c r="O34" s="166">
        <f>IF('TuitionData-2Yr'!AC29&gt;0,('TuitionData-2Yr'!AC29),"NA")</f>
        <v>1220</v>
      </c>
      <c r="P34" s="140">
        <f>IF('TuitionData-2Yr'!BE29&gt;0,('TuitionData-2Yr'!BE29),"NA")</f>
        <v>7962.5</v>
      </c>
      <c r="Q34" s="166" t="str">
        <f>IF('TuitionData-2Yr'!CG29&gt;0,('TuitionData-2Yr'!CG29),"NA")</f>
        <v>NA</v>
      </c>
      <c r="R34" s="140" t="str">
        <f>IF('TuitionData-2Yr'!DI29&gt;0,('TuitionData-2Yr'!DI29),"NA")</f>
        <v>NA</v>
      </c>
      <c r="S34" s="140" t="s">
        <v>42</v>
      </c>
    </row>
    <row r="35" spans="1:19">
      <c r="A35" s="135" t="s">
        <v>43</v>
      </c>
      <c r="B35" s="135"/>
      <c r="C35" s="140">
        <f>'TuitionData-4Yr'!CJ30</f>
        <v>11901</v>
      </c>
      <c r="D35" s="372">
        <f>'TuitionData-4Yr'!DL30</f>
        <v>30622</v>
      </c>
      <c r="E35" s="140">
        <f>IF('TuitionData-4Yr'!EN30&gt;0,('TuitionData-4Yr'!EN30),"NA")</f>
        <v>13538</v>
      </c>
      <c r="F35" s="372">
        <f>IF('TuitionData-4Yr'!FP30&gt;0,('TuitionData-4Yr'!FP30),"NA")</f>
        <v>39762</v>
      </c>
      <c r="G35" s="140">
        <f>IF('TuitionData-4Yr'!GR30&gt;0,('TuitionData-4Yr'!GR30),"NA")</f>
        <v>10728</v>
      </c>
      <c r="H35" s="372">
        <f>IF('TuitionData-4Yr'!HT30&gt;0,('TuitionData-4Yr'!HT30),"NA")</f>
        <v>21526</v>
      </c>
      <c r="I35" s="140">
        <f>IF('TuitionData-4Yr'!IV30&gt;0,('TuitionData-4Yr'!IV30),"NA")</f>
        <v>8965</v>
      </c>
      <c r="J35" s="140">
        <f>IF('TuitionData-4Yr'!JX30&gt;0,('TuitionData-4Yr'!JX30),"NA")</f>
        <v>21331.5</v>
      </c>
      <c r="K35" s="166">
        <f>IF('TuitionData-4Yr'!KZ30&gt;0,('TuitionData-4Yr'!KZ30),"NA")</f>
        <v>8543</v>
      </c>
      <c r="L35" s="140">
        <f>IF('TuitionData-4Yr'!MB30&gt;0,('TuitionData-4Yr'!MB30),"NA")</f>
        <v>21673.5</v>
      </c>
      <c r="M35" s="166">
        <f>IF('TuitionData-4Yr'!ND30&gt;0,('TuitionData-4Yr'!ND30),"NA")</f>
        <v>6746</v>
      </c>
      <c r="N35" s="140">
        <f>IF('TuitionData-4Yr'!OF30&gt;0,('TuitionData-4Yr'!OF30),"NA")</f>
        <v>15350</v>
      </c>
      <c r="O35" s="166">
        <f>IF('TuitionData-2Yr'!AC30&gt;0,('TuitionData-2Yr'!AC30),"NA")</f>
        <v>4000</v>
      </c>
      <c r="P35" s="140">
        <f>IF('TuitionData-2Yr'!BE30&gt;0,('TuitionData-2Yr'!BE30),"NA")</f>
        <v>14826</v>
      </c>
      <c r="Q35" s="166" t="str">
        <f>IF('TuitionData-2Yr'!CG30&gt;0,('TuitionData-2Yr'!CG30),"NA")</f>
        <v>NA</v>
      </c>
      <c r="R35" s="140" t="str">
        <f>IF('TuitionData-2Yr'!DI30&gt;0,('TuitionData-2Yr'!DI30),"NA")</f>
        <v>NA</v>
      </c>
      <c r="S35" s="140" t="s">
        <v>43</v>
      </c>
    </row>
    <row r="36" spans="1:19">
      <c r="A36" s="102" t="s">
        <v>44</v>
      </c>
      <c r="B36" s="102"/>
      <c r="C36" s="17">
        <f>'TuitionData-4Yr'!CJ31</f>
        <v>12186</v>
      </c>
      <c r="D36" s="371">
        <f>'TuitionData-4Yr'!DL31</f>
        <v>34218</v>
      </c>
      <c r="E36" s="17" t="str">
        <f>IF('TuitionData-4Yr'!EN31&gt;0,('TuitionData-4Yr'!EN31),"NA")</f>
        <v>NA</v>
      </c>
      <c r="F36" s="371" t="str">
        <f>IF('TuitionData-4Yr'!FP31&gt;0,('TuitionData-4Yr'!FP31),"NA")</f>
        <v>NA</v>
      </c>
      <c r="G36" s="17" t="str">
        <f>IF('TuitionData-4Yr'!GR31&gt;0,('TuitionData-4Yr'!GR31),"NA")</f>
        <v>NA</v>
      </c>
      <c r="H36" s="371" t="str">
        <f>IF('TuitionData-4Yr'!HT31&gt;0,('TuitionData-4Yr'!HT31),"NA")</f>
        <v>NA</v>
      </c>
      <c r="I36" s="17" t="str">
        <f>IF('TuitionData-4Yr'!IV31&gt;0,('TuitionData-4Yr'!IV31),"NA")</f>
        <v>NA</v>
      </c>
      <c r="J36" s="17" t="str">
        <f>IF('TuitionData-4Yr'!JX31&gt;0,('TuitionData-4Yr'!JX31),"NA")</f>
        <v>NA</v>
      </c>
      <c r="K36" s="177">
        <f>IF('TuitionData-4Yr'!KZ31&gt;0,('TuitionData-4Yr'!KZ31),"NA")</f>
        <v>7792</v>
      </c>
      <c r="L36" s="17">
        <f>IF('TuitionData-4Yr'!MB31&gt;0,('TuitionData-4Yr'!MB31),"NA")</f>
        <v>20752</v>
      </c>
      <c r="M36" s="177">
        <f>IF('TuitionData-4Yr'!ND31&gt;0,('TuitionData-4Yr'!ND31),"NA")</f>
        <v>7584</v>
      </c>
      <c r="N36" s="17">
        <f>IF('TuitionData-4Yr'!OF31&gt;0,('TuitionData-4Yr'!OF31),"NA")</f>
        <v>20544</v>
      </c>
      <c r="O36" s="177">
        <f>IF('TuitionData-2Yr'!AC31&gt;0,('TuitionData-2Yr'!AC31),"NA")</f>
        <v>3209</v>
      </c>
      <c r="P36" s="17">
        <f>IF('TuitionData-2Yr'!BE31&gt;0,('TuitionData-2Yr'!BE31),"NA")</f>
        <v>8345</v>
      </c>
      <c r="Q36" s="177" t="str">
        <f>IF('TuitionData-2Yr'!CG31&gt;0,('TuitionData-2Yr'!CG31),"NA")</f>
        <v>NA</v>
      </c>
      <c r="R36" s="17" t="str">
        <f>IF('TuitionData-2Yr'!DI31&gt;0,('TuitionData-2Yr'!DI31),"NA")</f>
        <v>NA</v>
      </c>
      <c r="S36" s="17" t="s">
        <v>44</v>
      </c>
    </row>
    <row r="37" spans="1:19">
      <c r="A37" s="102" t="s">
        <v>45</v>
      </c>
      <c r="B37" s="102"/>
      <c r="C37" s="17" t="str">
        <f>'TuitionData-4Yr'!CJ32</f>
        <v>NA</v>
      </c>
      <c r="D37" s="371" t="str">
        <f>'TuitionData-4Yr'!DL32</f>
        <v>NA</v>
      </c>
      <c r="E37" s="17">
        <f>IF('TuitionData-4Yr'!EN32&gt;0,('TuitionData-4Yr'!EN32),"NA")</f>
        <v>8068</v>
      </c>
      <c r="F37" s="371">
        <f>IF('TuitionData-4Yr'!FP32&gt;0,('TuitionData-4Yr'!FP32),"NA")</f>
        <v>24988</v>
      </c>
      <c r="G37" s="17" t="str">
        <f>IF('TuitionData-4Yr'!GR32&gt;0,('TuitionData-4Yr'!GR32),"NA")</f>
        <v>NA</v>
      </c>
      <c r="H37" s="371" t="str">
        <f>IF('TuitionData-4Yr'!HT32&gt;0,('TuitionData-4Yr'!HT32),"NA")</f>
        <v>NA</v>
      </c>
      <c r="I37" s="17" t="str">
        <f>IF('TuitionData-4Yr'!IV32&gt;0,('TuitionData-4Yr'!IV32),"NA")</f>
        <v>NA</v>
      </c>
      <c r="J37" s="17" t="str">
        <f>IF('TuitionData-4Yr'!JX32&gt;0,('TuitionData-4Yr'!JX32),"NA")</f>
        <v>NA</v>
      </c>
      <c r="K37" s="177" t="str">
        <f>IF('TuitionData-4Yr'!KZ32&gt;0,('TuitionData-4Yr'!KZ32),"NA")</f>
        <v>NA</v>
      </c>
      <c r="L37" s="17" t="str">
        <f>IF('TuitionData-4Yr'!MB32&gt;0,('TuitionData-4Yr'!MB32),"NA")</f>
        <v>NA</v>
      </c>
      <c r="M37" s="177">
        <f>IF('TuitionData-4Yr'!ND32&gt;0,('TuitionData-4Yr'!ND32),"NA")</f>
        <v>6982</v>
      </c>
      <c r="N37" s="17">
        <f>IF('TuitionData-4Yr'!OF32&gt;0,('TuitionData-4Yr'!OF32),"NA")</f>
        <v>19978</v>
      </c>
      <c r="O37" s="177">
        <f>IF('TuitionData-2Yr'!AC32&gt;0,('TuitionData-2Yr'!AC32),"NA")</f>
        <v>3348</v>
      </c>
      <c r="P37" s="17">
        <f>IF('TuitionData-2Yr'!BE32&gt;0,('TuitionData-2Yr'!BE32),"NA")</f>
        <v>7092</v>
      </c>
      <c r="Q37" s="177" t="str">
        <f>IF('TuitionData-2Yr'!CG32&gt;0,('TuitionData-2Yr'!CG32),"NA")</f>
        <v>NA</v>
      </c>
      <c r="R37" s="17" t="str">
        <f>IF('TuitionData-2Yr'!DI32&gt;0,('TuitionData-2Yr'!DI32),"NA")</f>
        <v>NA</v>
      </c>
      <c r="S37" s="17" t="s">
        <v>45</v>
      </c>
    </row>
    <row r="38" spans="1:19">
      <c r="A38" s="102" t="s">
        <v>46</v>
      </c>
      <c r="B38" s="102"/>
      <c r="C38" s="17" t="str">
        <f>'TuitionData-4Yr'!CJ33</f>
        <v>NA</v>
      </c>
      <c r="D38" s="371" t="str">
        <f>'TuitionData-4Yr'!DL33</f>
        <v>NA</v>
      </c>
      <c r="E38" s="17">
        <f>IF('TuitionData-4Yr'!EN33&gt;0,('TuitionData-4Yr'!EN33),"NA")</f>
        <v>7354</v>
      </c>
      <c r="F38" s="371">
        <f>IF('TuitionData-4Yr'!FP33&gt;0,('TuitionData-4Yr'!FP33),"NA")</f>
        <v>26218</v>
      </c>
      <c r="G38" s="17" t="str">
        <f>IF('TuitionData-4Yr'!GR33&gt;0,('TuitionData-4Yr'!GR33),"NA")</f>
        <v>NA</v>
      </c>
      <c r="H38" s="371" t="str">
        <f>IF('TuitionData-4Yr'!HT33&gt;0,('TuitionData-4Yr'!HT33),"NA")</f>
        <v>NA</v>
      </c>
      <c r="I38" s="17">
        <f>IF('TuitionData-4Yr'!IV33&gt;0,('TuitionData-4Yr'!IV33),"NA")</f>
        <v>6682</v>
      </c>
      <c r="J38" s="17">
        <f>IF('TuitionData-4Yr'!JX33&gt;0,('TuitionData-4Yr'!JX33),"NA")</f>
        <v>20926</v>
      </c>
      <c r="K38" s="177" t="str">
        <f>IF('TuitionData-4Yr'!KZ33&gt;0,('TuitionData-4Yr'!KZ33),"NA")</f>
        <v>NA</v>
      </c>
      <c r="L38" s="17" t="str">
        <f>IF('TuitionData-4Yr'!MB33&gt;0,('TuitionData-4Yr'!MB33),"NA")</f>
        <v>NA</v>
      </c>
      <c r="M38" s="177">
        <f>IF('TuitionData-4Yr'!ND33&gt;0,('TuitionData-4Yr'!ND33),"NA")</f>
        <v>5840</v>
      </c>
      <c r="N38" s="17">
        <f>IF('TuitionData-4Yr'!OF33&gt;0,('TuitionData-4Yr'!OF33),"NA")</f>
        <v>17926</v>
      </c>
      <c r="O38" s="177">
        <f>IF('TuitionData-2Yr'!AC33&gt;0,('TuitionData-2Yr'!AC33),"NA")</f>
        <v>3436.5</v>
      </c>
      <c r="P38" s="17">
        <f>IF('TuitionData-2Yr'!BE33&gt;0,('TuitionData-2Yr'!BE33),"NA")</f>
        <v>8587.5</v>
      </c>
      <c r="Q38" s="177" t="str">
        <f>IF('TuitionData-2Yr'!CG33&gt;0,('TuitionData-2Yr'!CG33),"NA")</f>
        <v>NA</v>
      </c>
      <c r="R38" s="17" t="str">
        <f>IF('TuitionData-2Yr'!DI33&gt;0,('TuitionData-2Yr'!DI33),"NA")</f>
        <v>NA</v>
      </c>
      <c r="S38" s="17" t="s">
        <v>46</v>
      </c>
    </row>
    <row r="39" spans="1:19">
      <c r="A39" s="102" t="s">
        <v>47</v>
      </c>
      <c r="B39" s="102"/>
      <c r="C39" s="17">
        <f>'TuitionData-4Yr'!CJ34</f>
        <v>8177.5</v>
      </c>
      <c r="D39" s="371">
        <f>'TuitionData-4Yr'!DL34</f>
        <v>23228.5</v>
      </c>
      <c r="E39" s="17" t="str">
        <f>IF('TuitionData-4Yr'!EN34&gt;0,('TuitionData-4Yr'!EN34),"NA")</f>
        <v>NA</v>
      </c>
      <c r="F39" s="371" t="str">
        <f>IF('TuitionData-4Yr'!FP34&gt;0,('TuitionData-4Yr'!FP34),"NA")</f>
        <v>NA</v>
      </c>
      <c r="G39" s="17" t="str">
        <f>IF('TuitionData-4Yr'!GR34&gt;0,('TuitionData-4Yr'!GR34),"NA")</f>
        <v>NA</v>
      </c>
      <c r="H39" s="371" t="str">
        <f>IF('TuitionData-4Yr'!HT34&gt;0,('TuitionData-4Yr'!HT34),"NA")</f>
        <v>NA</v>
      </c>
      <c r="I39" s="17" t="str">
        <f>IF('TuitionData-4Yr'!IV34&gt;0,('TuitionData-4Yr'!IV34),"NA")</f>
        <v>NA</v>
      </c>
      <c r="J39" s="17" t="str">
        <f>IF('TuitionData-4Yr'!JX34&gt;0,('TuitionData-4Yr'!JX34),"NA")</f>
        <v>NA</v>
      </c>
      <c r="K39" s="177" t="str">
        <f>IF('TuitionData-4Yr'!KZ34&gt;0,('TuitionData-4Yr'!KZ34),"NA")</f>
        <v>NA</v>
      </c>
      <c r="L39" s="17" t="str">
        <f>IF('TuitionData-4Yr'!MB34&gt;0,('TuitionData-4Yr'!MB34),"NA")</f>
        <v>NA</v>
      </c>
      <c r="M39" s="177">
        <f>IF('TuitionData-4Yr'!ND34&gt;0,('TuitionData-4Yr'!ND34),"NA")</f>
        <v>5663</v>
      </c>
      <c r="N39" s="17">
        <f>IF('TuitionData-4Yr'!OF34&gt;0,('TuitionData-4Yr'!OF34),"NA")</f>
        <v>18162</v>
      </c>
      <c r="O39" s="177">
        <f>IF('TuitionData-2Yr'!AC34&gt;0,('TuitionData-2Yr'!AC34),"NA")</f>
        <v>3338</v>
      </c>
      <c r="P39" s="17">
        <f>IF('TuitionData-2Yr'!BE34&gt;0,('TuitionData-2Yr'!BE34),"NA")</f>
        <v>10610.5</v>
      </c>
      <c r="Q39" s="177" t="str">
        <f>IF('TuitionData-2Yr'!CG34&gt;0,('TuitionData-2Yr'!CG34),"NA")</f>
        <v>NA</v>
      </c>
      <c r="R39" s="17" t="str">
        <f>IF('TuitionData-2Yr'!DI34&gt;0,('TuitionData-2Yr'!DI34),"NA")</f>
        <v>NA</v>
      </c>
      <c r="S39" s="17" t="s">
        <v>47</v>
      </c>
    </row>
    <row r="40" spans="1:19">
      <c r="A40" s="135" t="s">
        <v>48</v>
      </c>
      <c r="B40" s="135"/>
      <c r="C40" s="140">
        <f>'TuitionData-4Yr'!CJ35</f>
        <v>7481</v>
      </c>
      <c r="D40" s="372">
        <f>'TuitionData-4Yr'!DL35</f>
        <v>23184</v>
      </c>
      <c r="E40" s="140" t="str">
        <f>IF('TuitionData-4Yr'!EN35&gt;0,('TuitionData-4Yr'!EN35),"NA")</f>
        <v>NA</v>
      </c>
      <c r="F40" s="372" t="str">
        <f>IF('TuitionData-4Yr'!FP35&gt;0,('TuitionData-4Yr'!FP35),"NA")</f>
        <v>NA</v>
      </c>
      <c r="G40" s="140">
        <f>IF('TuitionData-4Yr'!GR35&gt;0,('TuitionData-4Yr'!GR35),"NA")</f>
        <v>6318</v>
      </c>
      <c r="H40" s="372">
        <f>IF('TuitionData-4Yr'!HT35&gt;0,('TuitionData-4Yr'!HT35),"NA")</f>
        <v>10590</v>
      </c>
      <c r="I40" s="140">
        <f>IF('TuitionData-4Yr'!IV35&gt;0,('TuitionData-4Yr'!IV35),"NA")</f>
        <v>7303</v>
      </c>
      <c r="J40" s="140">
        <f>IF('TuitionData-4Yr'!JX35&gt;0,('TuitionData-4Yr'!JX35),"NA")</f>
        <v>15986</v>
      </c>
      <c r="K40" s="166">
        <f>IF('TuitionData-4Yr'!KZ35&gt;0,('TuitionData-4Yr'!KZ35),"NA")</f>
        <v>6305</v>
      </c>
      <c r="L40" s="140">
        <f>IF('TuitionData-4Yr'!MB35&gt;0,('TuitionData-4Yr'!MB35),"NA")</f>
        <v>13538</v>
      </c>
      <c r="M40" s="166">
        <f>IF('TuitionData-4Yr'!ND35&gt;0,('TuitionData-4Yr'!ND35),"NA")</f>
        <v>5220</v>
      </c>
      <c r="N40" s="140">
        <f>IF('TuitionData-4Yr'!OF35&gt;0,('TuitionData-4Yr'!OF35),"NA")</f>
        <v>5220</v>
      </c>
      <c r="O40" s="166">
        <f>IF('TuitionData-2Yr'!AC35&gt;0,('TuitionData-2Yr'!AC35),"NA")</f>
        <v>1878</v>
      </c>
      <c r="P40" s="140">
        <f>IF('TuitionData-2Yr'!BE35&gt;0,('TuitionData-2Yr'!BE35),"NA")</f>
        <v>4605</v>
      </c>
      <c r="Q40" s="166" t="str">
        <f>IF('TuitionData-2Yr'!CG35&gt;0,('TuitionData-2Yr'!CG35),"NA")</f>
        <v>NA</v>
      </c>
      <c r="R40" s="140" t="str">
        <f>IF('TuitionData-2Yr'!DI35&gt;0,('TuitionData-2Yr'!DI35),"NA")</f>
        <v>NA</v>
      </c>
      <c r="S40" s="140" t="s">
        <v>48</v>
      </c>
    </row>
    <row r="41" spans="1:19">
      <c r="A41" s="135" t="s">
        <v>49</v>
      </c>
      <c r="B41" s="135"/>
      <c r="C41" s="140">
        <f>'TuitionData-4Yr'!CJ36</f>
        <v>12217.5</v>
      </c>
      <c r="D41" s="372">
        <f>'TuitionData-4Yr'!DL36</f>
        <v>33964.5</v>
      </c>
      <c r="E41" s="140">
        <f>IF('TuitionData-4Yr'!EN36&gt;0,('TuitionData-4Yr'!EN36),"NA")</f>
        <v>7872</v>
      </c>
      <c r="F41" s="372">
        <f>IF('TuitionData-4Yr'!FP36&gt;0,('TuitionData-4Yr'!FP36),"NA")</f>
        <v>22938</v>
      </c>
      <c r="G41" s="140" t="str">
        <f>IF('TuitionData-4Yr'!GR36&gt;0,('TuitionData-4Yr'!GR36),"NA")</f>
        <v>NA</v>
      </c>
      <c r="H41" s="372" t="str">
        <f>IF('TuitionData-4Yr'!HT36&gt;0,('TuitionData-4Yr'!HT36),"NA")</f>
        <v>NA</v>
      </c>
      <c r="I41" s="140">
        <f>IF('TuitionData-4Yr'!IV36&gt;0,('TuitionData-4Yr'!IV36),"NA")</f>
        <v>10479</v>
      </c>
      <c r="J41" s="140">
        <f>IF('TuitionData-4Yr'!JX36&gt;0,('TuitionData-4Yr'!JX36),"NA")</f>
        <v>27678</v>
      </c>
      <c r="K41" s="166">
        <f>IF('TuitionData-4Yr'!KZ36&gt;0,('TuitionData-4Yr'!KZ36),"NA")</f>
        <v>9084</v>
      </c>
      <c r="L41" s="140">
        <f>IF('TuitionData-4Yr'!MB36&gt;0,('TuitionData-4Yr'!MB36),"NA")</f>
        <v>21729</v>
      </c>
      <c r="M41" s="166">
        <f>IF('TuitionData-4Yr'!ND36&gt;0,('TuitionData-4Yr'!ND36),"NA")</f>
        <v>10485</v>
      </c>
      <c r="N41" s="140">
        <f>IF('TuitionData-4Yr'!OF36&gt;0,('TuitionData-4Yr'!OF36),"NA")</f>
        <v>29637</v>
      </c>
      <c r="O41" s="166">
        <f>IF('TuitionData-2Yr'!AC36&gt;0,('TuitionData-2Yr'!AC36),"NA")</f>
        <v>5017.5</v>
      </c>
      <c r="P41" s="140">
        <f>IF('TuitionData-2Yr'!BE36&gt;0,('TuitionData-2Yr'!BE36),"NA")</f>
        <v>8970.5</v>
      </c>
      <c r="Q41" s="166" t="str">
        <f>IF('TuitionData-2Yr'!CG36&gt;0,('TuitionData-2Yr'!CG36),"NA")</f>
        <v>NA</v>
      </c>
      <c r="R41" s="140" t="str">
        <f>IF('TuitionData-2Yr'!DI36&gt;0,('TuitionData-2Yr'!DI36),"NA")</f>
        <v>NA</v>
      </c>
      <c r="S41" s="140" t="s">
        <v>49</v>
      </c>
    </row>
    <row r="42" spans="1:19">
      <c r="A42" s="135" t="s">
        <v>50</v>
      </c>
      <c r="B42" s="135"/>
      <c r="C42" s="140">
        <f>'TuitionData-4Yr'!CJ37</f>
        <v>8615</v>
      </c>
      <c r="D42" s="372">
        <f>'TuitionData-4Yr'!DL37</f>
        <v>27220</v>
      </c>
      <c r="E42" s="140">
        <f>IF('TuitionData-4Yr'!EN37&gt;0,('TuitionData-4Yr'!EN37),"NA")</f>
        <v>7659</v>
      </c>
      <c r="F42" s="372">
        <f>IF('TuitionData-4Yr'!FP37&gt;0,('TuitionData-4Yr'!FP37),"NA")</f>
        <v>22197</v>
      </c>
      <c r="G42" s="140" t="str">
        <f>IF('TuitionData-4Yr'!GR37&gt;0,('TuitionData-4Yr'!GR37),"NA")</f>
        <v>NA</v>
      </c>
      <c r="H42" s="372" t="str">
        <f>IF('TuitionData-4Yr'!HT37&gt;0,('TuitionData-4Yr'!HT37),"NA")</f>
        <v>NA</v>
      </c>
      <c r="I42" s="140">
        <f>IF('TuitionData-4Yr'!IV37&gt;0,('TuitionData-4Yr'!IV37),"NA")</f>
        <v>6378</v>
      </c>
      <c r="J42" s="140">
        <f>IF('TuitionData-4Yr'!JX37&gt;0,('TuitionData-4Yr'!JX37),"NA")</f>
        <v>18277.5</v>
      </c>
      <c r="K42" s="166">
        <f>IF('TuitionData-4Yr'!KZ37&gt;0,('TuitionData-4Yr'!KZ37),"NA")</f>
        <v>5820</v>
      </c>
      <c r="L42" s="140">
        <f>IF('TuitionData-4Yr'!MB37&gt;0,('TuitionData-4Yr'!MB37),"NA")</f>
        <v>16570</v>
      </c>
      <c r="M42" s="166">
        <f>IF('TuitionData-4Yr'!ND37&gt;0,('TuitionData-4Yr'!ND37),"NA")</f>
        <v>5496</v>
      </c>
      <c r="N42" s="140">
        <f>IF('TuitionData-4Yr'!OF37&gt;0,('TuitionData-4Yr'!OF37),"NA")</f>
        <v>15792</v>
      </c>
      <c r="O42" s="166">
        <f>IF('TuitionData-2Yr'!AC37&gt;0,('TuitionData-2Yr'!AC37),"NA")</f>
        <v>3882.5</v>
      </c>
      <c r="P42" s="140">
        <f>IF('TuitionData-2Yr'!BE37&gt;0,('TuitionData-2Yr'!BE37),"NA")</f>
        <v>12668</v>
      </c>
      <c r="Q42" s="166" t="str">
        <f>IF('TuitionData-2Yr'!CG37&gt;0,('TuitionData-2Yr'!CG37),"NA")</f>
        <v>NA</v>
      </c>
      <c r="R42" s="140" t="str">
        <f>IF('TuitionData-2Yr'!DI37&gt;0,('TuitionData-2Yr'!DI37),"NA")</f>
        <v>NA</v>
      </c>
      <c r="S42" s="140" t="s">
        <v>50</v>
      </c>
    </row>
    <row r="43" spans="1:19">
      <c r="A43" s="135" t="s">
        <v>52</v>
      </c>
      <c r="B43" s="135"/>
      <c r="C43" s="140">
        <f>'TuitionData-4Yr'!CJ38</f>
        <v>11653</v>
      </c>
      <c r="D43" s="372">
        <f>'TuitionData-4Yr'!DL38</f>
        <v>32292.5</v>
      </c>
      <c r="E43" s="140" t="str">
        <f>IF('TuitionData-4Yr'!EN38&gt;0,('TuitionData-4Yr'!EN38),"NA")</f>
        <v>NA</v>
      </c>
      <c r="F43" s="372" t="str">
        <f>IF('TuitionData-4Yr'!FP38&gt;0,('TuitionData-4Yr'!FP38),"NA")</f>
        <v>NA</v>
      </c>
      <c r="G43" s="140">
        <f>IF('TuitionData-4Yr'!GR38&gt;0,('TuitionData-4Yr'!GR38),"NA")</f>
        <v>7899.5</v>
      </c>
      <c r="H43" s="372">
        <f>IF('TuitionData-4Yr'!HT38&gt;0,('TuitionData-4Yr'!HT38),"NA")</f>
        <v>24505.5</v>
      </c>
      <c r="I43" s="140">
        <f>IF('TuitionData-4Yr'!IV38&gt;0,('TuitionData-4Yr'!IV38),"NA")</f>
        <v>11390</v>
      </c>
      <c r="J43" s="140">
        <f>IF('TuitionData-4Yr'!JX38&gt;0,('TuitionData-4Yr'!JX38),"NA")</f>
        <v>38091</v>
      </c>
      <c r="K43" s="166">
        <f>IF('TuitionData-4Yr'!KZ38&gt;0,('TuitionData-4Yr'!KZ38),"NA")</f>
        <v>8217</v>
      </c>
      <c r="L43" s="140">
        <f>IF('TuitionData-4Yr'!MB38&gt;0,('TuitionData-4Yr'!MB38),"NA")</f>
        <v>27537</v>
      </c>
      <c r="M43" s="166" t="str">
        <f>IF('TuitionData-4Yr'!ND38&gt;0,('TuitionData-4Yr'!ND38),"NA")</f>
        <v>NA</v>
      </c>
      <c r="N43" s="140" t="str">
        <f>IF('TuitionData-4Yr'!OF38&gt;0,('TuitionData-4Yr'!OF38),"NA")</f>
        <v>NA</v>
      </c>
      <c r="O43" s="166">
        <f>IF('TuitionData-2Yr'!AC38&gt;0,('TuitionData-2Yr'!AC38),"NA")</f>
        <v>4148</v>
      </c>
      <c r="P43" s="140">
        <f>IF('TuitionData-2Yr'!BE38&gt;0,('TuitionData-2Yr'!BE38),"NA")</f>
        <v>4991</v>
      </c>
      <c r="Q43" s="166" t="str">
        <f>IF('TuitionData-2Yr'!CG38&gt;0,('TuitionData-2Yr'!CG38),"NA")</f>
        <v>NA</v>
      </c>
      <c r="R43" s="140" t="str">
        <f>IF('TuitionData-2Yr'!DI38&gt;0,('TuitionData-2Yr'!DI38),"NA")</f>
        <v>NA</v>
      </c>
      <c r="S43" s="140" t="s">
        <v>52</v>
      </c>
    </row>
    <row r="44" spans="1:19">
      <c r="A44" s="136" t="s">
        <v>53</v>
      </c>
      <c r="B44" s="136"/>
      <c r="C44" s="141">
        <f>'TuitionData-4Yr'!CJ39</f>
        <v>4747</v>
      </c>
      <c r="D44" s="380">
        <f>'TuitionData-4Yr'!DL39</f>
        <v>14803</v>
      </c>
      <c r="E44" s="141" t="str">
        <f>IF('TuitionData-4Yr'!EN39&gt;0,('TuitionData-4Yr'!EN39),"NA")</f>
        <v>NA</v>
      </c>
      <c r="F44" s="380" t="str">
        <f>IF('TuitionData-4Yr'!FP39&gt;0,('TuitionData-4Yr'!FP39),"NA")</f>
        <v>NA</v>
      </c>
      <c r="G44" s="141" t="str">
        <f>IF('TuitionData-4Yr'!GR39&gt;0,('TuitionData-4Yr'!GR39),"NA")</f>
        <v>NA</v>
      </c>
      <c r="H44" s="380" t="str">
        <f>IF('TuitionData-4Yr'!HT39&gt;0,('TuitionData-4Yr'!HT39),"NA")</f>
        <v>NA</v>
      </c>
      <c r="I44" s="141" t="str">
        <f>IF('TuitionData-4Yr'!IV39&gt;0,('TuitionData-4Yr'!IV39),"NA")</f>
        <v>NA</v>
      </c>
      <c r="J44" s="141" t="str">
        <f>IF('TuitionData-4Yr'!JX39&gt;0,('TuitionData-4Yr'!JX39),"NA")</f>
        <v>NA</v>
      </c>
      <c r="K44" s="381" t="str">
        <f>IF('TuitionData-4Yr'!KZ39&gt;0,('TuitionData-4Yr'!KZ39),"NA")</f>
        <v>NA</v>
      </c>
      <c r="L44" s="141" t="str">
        <f>IF('TuitionData-4Yr'!MB39&gt;0,('TuitionData-4Yr'!MB39),"NA")</f>
        <v>NA</v>
      </c>
      <c r="M44" s="381" t="str">
        <f>IF('TuitionData-4Yr'!ND39&gt;0,('TuitionData-4Yr'!ND39),"NA")</f>
        <v>NA</v>
      </c>
      <c r="N44" s="141" t="str">
        <f>IF('TuitionData-4Yr'!OF39&gt;0,('TuitionData-4Yr'!OF39),"NA")</f>
        <v>NA</v>
      </c>
      <c r="O44" s="381">
        <f>IF('TuitionData-2Yr'!AC39&gt;0,('TuitionData-2Yr'!AC39),"NA")</f>
        <v>4170</v>
      </c>
      <c r="P44" s="141">
        <f>IF('TuitionData-2Yr'!BE39&gt;0,('TuitionData-2Yr'!BE39),"NA")</f>
        <v>10110</v>
      </c>
      <c r="Q44" s="381" t="str">
        <f>IF('TuitionData-2Yr'!CG39&gt;0,('TuitionData-2Yr'!CG39),"NA")</f>
        <v>NA</v>
      </c>
      <c r="R44" s="141" t="str">
        <f>IF('TuitionData-2Yr'!DI39&gt;0,('TuitionData-2Yr'!DI39),"NA")</f>
        <v>NA</v>
      </c>
      <c r="S44" s="141" t="s">
        <v>53</v>
      </c>
    </row>
    <row r="45" spans="1:19">
      <c r="A45" s="102" t="s">
        <v>54</v>
      </c>
      <c r="B45" s="102"/>
      <c r="C45" s="17">
        <f>'TuitionData-4Yr'!CJ40</f>
        <v>11084</v>
      </c>
      <c r="D45" s="371">
        <f>'TuitionData-4Yr'!DL40</f>
        <v>28348</v>
      </c>
      <c r="E45" s="17">
        <f>IF('TuitionData-4Yr'!EN40&gt;0,('TuitionData-4Yr'!EN40),"NA")</f>
        <v>10559</v>
      </c>
      <c r="F45" s="371">
        <f>IF('TuitionData-4Yr'!FP40&gt;0,('TuitionData-4Yr'!FP40),"NA")</f>
        <v>20835.5</v>
      </c>
      <c r="G45" s="17">
        <f>IF('TuitionData-4Yr'!GR40&gt;0,('TuitionData-4Yr'!GR40),"NA")</f>
        <v>9766.5</v>
      </c>
      <c r="H45" s="371">
        <f>IF('TuitionData-4Yr'!HT40&gt;0,('TuitionData-4Yr'!HT40),"NA")</f>
        <v>17288.5</v>
      </c>
      <c r="I45" s="17">
        <f>IF('TuitionData-4Yr'!IV40&gt;0,('TuitionData-4Yr'!IV40),"NA")</f>
        <v>8114</v>
      </c>
      <c r="J45" s="17">
        <f>IF('TuitionData-4Yr'!JX40&gt;0,('TuitionData-4Yr'!JX40),"NA")</f>
        <v>15473</v>
      </c>
      <c r="K45" s="177">
        <f>IF('TuitionData-4Yr'!KZ40&gt;0,('TuitionData-4Yr'!KZ40),"NA")</f>
        <v>7919.5</v>
      </c>
      <c r="L45" s="17">
        <f>IF('TuitionData-4Yr'!MB40&gt;0,('TuitionData-4Yr'!MB40),"NA")</f>
        <v>13246</v>
      </c>
      <c r="M45" s="177">
        <f>IF('TuitionData-4Yr'!ND40&gt;0,('TuitionData-4Yr'!ND40),"NA")</f>
        <v>7049</v>
      </c>
      <c r="N45" s="17">
        <f>IF('TuitionData-4Yr'!OF40&gt;0,('TuitionData-4Yr'!OF40),"NA")</f>
        <v>12255</v>
      </c>
      <c r="O45" s="177">
        <f>IF('TuitionData-2Yr'!AC40&gt;0,('TuitionData-2Yr'!AC40),"NA")</f>
        <v>4491</v>
      </c>
      <c r="P45" s="17">
        <f>IF('TuitionData-2Yr'!BE40&gt;0,('TuitionData-2Yr'!BE40),"NA")</f>
        <v>6908.5</v>
      </c>
      <c r="Q45" s="177">
        <f>IF('TuitionData-2Yr'!CG40&gt;0,('TuitionData-2Yr'!CG40),"NA")</f>
        <v>8212</v>
      </c>
      <c r="R45" s="17">
        <f>IF('TuitionData-2Yr'!DI40&gt;0,('TuitionData-2Yr'!DI40),"NA")</f>
        <v>9704</v>
      </c>
      <c r="S45" s="17" t="s">
        <v>54</v>
      </c>
    </row>
    <row r="46" spans="1:19">
      <c r="A46" s="102" t="s">
        <v>22</v>
      </c>
      <c r="B46" s="102"/>
      <c r="C46" s="71">
        <f>(C45/C11)*100</f>
        <v>100.36218761318364</v>
      </c>
      <c r="D46" s="296">
        <f t="shared" ref="D46:R46" si="2">(D45/D11)*100</f>
        <v>98.069604926312877</v>
      </c>
      <c r="E46" s="167">
        <f t="shared" si="2"/>
        <v>105.55305643024941</v>
      </c>
      <c r="F46" s="378">
        <f t="shared" si="2"/>
        <v>86.314677492853889</v>
      </c>
      <c r="G46" s="167">
        <f t="shared" si="2"/>
        <v>110.90733590733591</v>
      </c>
      <c r="H46" s="378">
        <f t="shared" si="2"/>
        <v>90.298234618197014</v>
      </c>
      <c r="I46" s="167">
        <f t="shared" si="2"/>
        <v>97.255183986575574</v>
      </c>
      <c r="J46" s="167">
        <f t="shared" si="2"/>
        <v>90.184764236171816</v>
      </c>
      <c r="K46" s="379">
        <f t="shared" si="2"/>
        <v>94.544260729421595</v>
      </c>
      <c r="L46" s="167">
        <f t="shared" si="2"/>
        <v>74.602235926895887</v>
      </c>
      <c r="M46" s="379">
        <f t="shared" si="2"/>
        <v>86.300195886385893</v>
      </c>
      <c r="N46" s="167">
        <f t="shared" si="2"/>
        <v>71.303892476872051</v>
      </c>
      <c r="O46" s="379">
        <f t="shared" si="2"/>
        <v>112.27499999999999</v>
      </c>
      <c r="P46" s="167">
        <f t="shared" si="2"/>
        <v>83.214887978800292</v>
      </c>
      <c r="Q46" s="379">
        <f t="shared" si="2"/>
        <v>224.12663755458516</v>
      </c>
      <c r="R46" s="167">
        <f t="shared" si="2"/>
        <v>172.97682709447415</v>
      </c>
      <c r="S46" s="17" t="s">
        <v>22</v>
      </c>
    </row>
    <row r="47" spans="1:19">
      <c r="A47" s="135" t="s">
        <v>55</v>
      </c>
      <c r="B47" s="135"/>
      <c r="C47" s="140">
        <f>'TuitionData-4Yr'!CJ42</f>
        <v>14968</v>
      </c>
      <c r="D47" s="372">
        <f>'TuitionData-4Yr'!DL42</f>
        <v>29210</v>
      </c>
      <c r="E47" s="140">
        <f>IF('TuitionData-4Yr'!EN42&gt;0,('TuitionData-4Yr'!EN42),"NA")</f>
        <v>12836</v>
      </c>
      <c r="F47" s="372">
        <f>IF('TuitionData-4Yr'!FP42&gt;0,('TuitionData-4Yr'!FP42),"NA")</f>
        <v>20427</v>
      </c>
      <c r="G47" s="140">
        <f>IF('TuitionData-4Yr'!GR42&gt;0,('TuitionData-4Yr'!GR42),"NA")</f>
        <v>11462</v>
      </c>
      <c r="H47" s="372">
        <f>IF('TuitionData-4Yr'!HT42&gt;0,('TuitionData-4Yr'!HT42),"NA")</f>
        <v>17582</v>
      </c>
      <c r="I47" s="140" t="str">
        <f>IF('TuitionData-4Yr'!IV42&gt;0,('TuitionData-4Yr'!IV42),"NA")</f>
        <v>NA</v>
      </c>
      <c r="J47" s="140" t="str">
        <f>IF('TuitionData-4Yr'!JX42&gt;0,('TuitionData-4Yr'!JX42),"NA")</f>
        <v>NA</v>
      </c>
      <c r="K47" s="166" t="str">
        <f>IF('TuitionData-4Yr'!KZ42&gt;0,('TuitionData-4Yr'!KZ42),"NA")</f>
        <v>NA</v>
      </c>
      <c r="L47" s="140" t="str">
        <f>IF('TuitionData-4Yr'!MB42&gt;0,('TuitionData-4Yr'!MB42),"NA")</f>
        <v>NA</v>
      </c>
      <c r="M47" s="166" t="str">
        <f>IF('TuitionData-4Yr'!ND42&gt;0,('TuitionData-4Yr'!ND42),"NA")</f>
        <v>NA</v>
      </c>
      <c r="N47" s="140" t="str">
        <f>IF('TuitionData-4Yr'!OF42&gt;0,('TuitionData-4Yr'!OF42),"NA")</f>
        <v>NA</v>
      </c>
      <c r="O47" s="166">
        <f>IF('TuitionData-2Yr'!AC42&gt;0,('TuitionData-2Yr'!AC42),"NA")</f>
        <v>4098</v>
      </c>
      <c r="P47" s="140">
        <f>IF('TuitionData-2Yr'!BE42&gt;0,('TuitionData-2Yr'!BE42),"NA")</f>
        <v>11712</v>
      </c>
      <c r="Q47" s="166" t="str">
        <f>IF('TuitionData-2Yr'!CG42&gt;0,('TuitionData-2Yr'!CG42),"NA")</f>
        <v>NA</v>
      </c>
      <c r="R47" s="140" t="str">
        <f>IF('TuitionData-2Yr'!DI42&gt;0,('TuitionData-2Yr'!DI42),"NA")</f>
        <v>NA</v>
      </c>
      <c r="S47" s="140" t="s">
        <v>55</v>
      </c>
    </row>
    <row r="48" spans="1:19">
      <c r="A48" s="135" t="s">
        <v>56</v>
      </c>
      <c r="B48" s="135"/>
      <c r="C48" s="140">
        <f>'TuitionData-4Yr'!CJ43</f>
        <v>10469.5</v>
      </c>
      <c r="D48" s="372">
        <f>'TuitionData-4Yr'!DL43</f>
        <v>32653</v>
      </c>
      <c r="E48" s="140">
        <f>IF('TuitionData-4Yr'!EN43&gt;0,('TuitionData-4Yr'!EN43),"NA")</f>
        <v>9701</v>
      </c>
      <c r="F48" s="372">
        <f>IF('TuitionData-4Yr'!FP43&gt;0,('TuitionData-4Yr'!FP43),"NA")</f>
        <v>26800</v>
      </c>
      <c r="G48" s="140">
        <f>IF('TuitionData-4Yr'!GR43&gt;0,('TuitionData-4Yr'!GR43),"NA")</f>
        <v>8065.5</v>
      </c>
      <c r="H48" s="372">
        <f>IF('TuitionData-4Yr'!HT43&gt;0,('TuitionData-4Yr'!HT43),"NA")</f>
        <v>17307.5</v>
      </c>
      <c r="I48" s="140">
        <f>IF('TuitionData-4Yr'!IV43&gt;0,('TuitionData-4Yr'!IV43),"NA")</f>
        <v>7527</v>
      </c>
      <c r="J48" s="140">
        <f>IF('TuitionData-4Yr'!JX43&gt;0,('TuitionData-4Yr'!JX43),"NA")</f>
        <v>19978</v>
      </c>
      <c r="K48" s="166">
        <f>IF('TuitionData-4Yr'!KZ43&gt;0,('TuitionData-4Yr'!KZ43),"NA")</f>
        <v>7527</v>
      </c>
      <c r="L48" s="140">
        <f>IF('TuitionData-4Yr'!MB43&gt;0,('TuitionData-4Yr'!MB43),"NA")</f>
        <v>19978</v>
      </c>
      <c r="M48" s="166">
        <f>IF('TuitionData-4Yr'!ND43&gt;0,('TuitionData-4Yr'!ND43),"NA")</f>
        <v>7782</v>
      </c>
      <c r="N48" s="140">
        <f>IF('TuitionData-4Yr'!OF43&gt;0,('TuitionData-4Yr'!OF43),"NA")</f>
        <v>17168</v>
      </c>
      <c r="O48" s="166">
        <f>IF('TuitionData-2Yr'!AC43&gt;0,('TuitionData-2Yr'!AC43),"NA")</f>
        <v>5287</v>
      </c>
      <c r="P48" s="140">
        <f>IF('TuitionData-2Yr'!BE43&gt;0,('TuitionData-2Yr'!BE43),"NA")</f>
        <v>11512.5</v>
      </c>
      <c r="Q48" s="166" t="str">
        <f>IF('TuitionData-2Yr'!CG43&gt;0,('TuitionData-2Yr'!CG43),"NA")</f>
        <v>NA</v>
      </c>
      <c r="R48" s="140" t="str">
        <f>IF('TuitionData-2Yr'!DI43&gt;0,('TuitionData-2Yr'!DI43),"NA")</f>
        <v>NA</v>
      </c>
      <c r="S48" s="140" t="s">
        <v>56</v>
      </c>
    </row>
    <row r="49" spans="1:19">
      <c r="A49" s="135" t="s">
        <v>57</v>
      </c>
      <c r="B49" s="135"/>
      <c r="C49" s="140">
        <f>'TuitionData-4Yr'!CJ44</f>
        <v>9463</v>
      </c>
      <c r="D49" s="372">
        <f>'TuitionData-4Yr'!DL44</f>
        <v>28038.5</v>
      </c>
      <c r="E49" s="140" t="str">
        <f>IF('TuitionData-4Yr'!EN44&gt;0,('TuitionData-4Yr'!EN44),"NA")</f>
        <v>NA</v>
      </c>
      <c r="F49" s="372" t="str">
        <f>IF('TuitionData-4Yr'!FP44&gt;0,('TuitionData-4Yr'!FP44),"NA")</f>
        <v>NA</v>
      </c>
      <c r="G49" s="140">
        <f>IF('TuitionData-4Yr'!GR44&gt;0,('TuitionData-4Yr'!GR44),"NA")</f>
        <v>8938</v>
      </c>
      <c r="H49" s="372">
        <f>IF('TuitionData-4Yr'!HT44&gt;0,('TuitionData-4Yr'!HT44),"NA")</f>
        <v>21222</v>
      </c>
      <c r="I49" s="140" t="str">
        <f>IF('TuitionData-4Yr'!IV44&gt;0,('TuitionData-4Yr'!IV44),"NA")</f>
        <v>NA</v>
      </c>
      <c r="J49" s="140" t="str">
        <f>IF('TuitionData-4Yr'!JX44&gt;0,('TuitionData-4Yr'!JX44),"NA")</f>
        <v>NA</v>
      </c>
      <c r="K49" s="166" t="str">
        <f>IF('TuitionData-4Yr'!KZ44&gt;0,('TuitionData-4Yr'!KZ44),"NA")</f>
        <v>NA</v>
      </c>
      <c r="L49" s="140" t="str">
        <f>IF('TuitionData-4Yr'!MB44&gt;0,('TuitionData-4Yr'!MB44),"NA")</f>
        <v>NA</v>
      </c>
      <c r="M49" s="166" t="str">
        <f>IF('TuitionData-4Yr'!ND44&gt;0,('TuitionData-4Yr'!ND44),"NA")</f>
        <v>NA</v>
      </c>
      <c r="N49" s="140" t="str">
        <f>IF('TuitionData-4Yr'!OF44&gt;0,('TuitionData-4Yr'!OF44),"NA")</f>
        <v>NA</v>
      </c>
      <c r="O49" s="166">
        <f>IF('TuitionData-2Yr'!AC44&gt;0,('TuitionData-2Yr'!AC44),"NA")</f>
        <v>5613.5</v>
      </c>
      <c r="P49" s="140">
        <f>IF('TuitionData-2Yr'!BE44&gt;0,('TuitionData-2Yr'!BE44),"NA")</f>
        <v>6470</v>
      </c>
      <c r="Q49" s="166" t="str">
        <f>IF('TuitionData-2Yr'!CG44&gt;0,('TuitionData-2Yr'!CG44),"NA")</f>
        <v>NA</v>
      </c>
      <c r="R49" s="140" t="str">
        <f>IF('TuitionData-2Yr'!DI44&gt;0,('TuitionData-2Yr'!DI44),"NA")</f>
        <v>NA</v>
      </c>
      <c r="S49" s="140" t="s">
        <v>57</v>
      </c>
    </row>
    <row r="50" spans="1:19">
      <c r="A50" s="135" t="s">
        <v>58</v>
      </c>
      <c r="B50" s="135"/>
      <c r="C50" s="140">
        <f>'TuitionData-4Yr'!CJ45</f>
        <v>10983</v>
      </c>
      <c r="D50" s="372">
        <f>'TuitionData-4Yr'!DL45</f>
        <v>27175</v>
      </c>
      <c r="E50" s="140">
        <f>IF('TuitionData-4Yr'!EN45&gt;0,('TuitionData-4Yr'!EN45),"NA")</f>
        <v>8299</v>
      </c>
      <c r="F50" s="372">
        <f>IF('TuitionData-4Yr'!FP45&gt;0,('TuitionData-4Yr'!FP45),"NA")</f>
        <v>17480</v>
      </c>
      <c r="G50" s="140">
        <f>IF('TuitionData-4Yr'!GR45&gt;0,('TuitionData-4Yr'!GR45),"NA")</f>
        <v>6797</v>
      </c>
      <c r="H50" s="372">
        <f>IF('TuitionData-4Yr'!HT45&gt;0,('TuitionData-4Yr'!HT45),"NA")</f>
        <v>18682</v>
      </c>
      <c r="I50" s="140">
        <f>IF('TuitionData-4Yr'!IV45&gt;0,('TuitionData-4Yr'!IV45),"NA")</f>
        <v>8704</v>
      </c>
      <c r="J50" s="140">
        <f>IF('TuitionData-4Yr'!JX45&gt;0,('TuitionData-4Yr'!JX45),"NA")</f>
        <v>19456</v>
      </c>
      <c r="K50" s="166" t="str">
        <f>IF('TuitionData-4Yr'!KZ45&gt;0,('TuitionData-4Yr'!KZ45),"NA")</f>
        <v>NA</v>
      </c>
      <c r="L50" s="140" t="str">
        <f>IF('TuitionData-4Yr'!MB45&gt;0,('TuitionData-4Yr'!MB45),"NA")</f>
        <v>NA</v>
      </c>
      <c r="M50" s="166">
        <f>IF('TuitionData-4Yr'!ND45&gt;0,('TuitionData-4Yr'!ND45),"NA")</f>
        <v>480</v>
      </c>
      <c r="N50" s="140">
        <f>IF('TuitionData-4Yr'!OF45&gt;0,('TuitionData-4Yr'!OF45),"NA")</f>
        <v>480</v>
      </c>
      <c r="O50" s="166">
        <f>IF('TuitionData-2Yr'!AC45&gt;0,('TuitionData-2Yr'!AC45),"NA")</f>
        <v>3390</v>
      </c>
      <c r="P50" s="140">
        <f>IF('TuitionData-2Yr'!BE45&gt;0,('TuitionData-2Yr'!BE45),"NA")</f>
        <v>4495</v>
      </c>
      <c r="Q50" s="166">
        <f>IF('TuitionData-2Yr'!CG45&gt;0,('TuitionData-2Yr'!CG45),"NA")</f>
        <v>7824</v>
      </c>
      <c r="R50" s="140">
        <f>IF('TuitionData-2Yr'!DI45&gt;0,('TuitionData-2Yr'!DI45),"NA")</f>
        <v>7824</v>
      </c>
      <c r="S50" s="140" t="s">
        <v>58</v>
      </c>
    </row>
    <row r="51" spans="1:19">
      <c r="A51" s="102" t="s">
        <v>59</v>
      </c>
      <c r="B51" s="102"/>
      <c r="C51" s="17">
        <f>'TuitionData-4Yr'!CJ46</f>
        <v>15092</v>
      </c>
      <c r="D51" s="371">
        <f>'TuitionData-4Yr'!DL46</f>
        <v>35941.5</v>
      </c>
      <c r="E51" s="17">
        <f>IF('TuitionData-4Yr'!EN46&gt;0,('TuitionData-4Yr'!EN46),"NA")</f>
        <v>14520</v>
      </c>
      <c r="F51" s="371">
        <f>IF('TuitionData-4Yr'!FP46&gt;0,('TuitionData-4Yr'!FP46),"NA")</f>
        <v>24735</v>
      </c>
      <c r="G51" s="17">
        <f>IF('TuitionData-4Yr'!GR46&gt;0,('TuitionData-4Yr'!GR46),"NA")</f>
        <v>13180</v>
      </c>
      <c r="H51" s="371">
        <f>IF('TuitionData-4Yr'!HT46&gt;0,('TuitionData-4Yr'!HT46),"NA")</f>
        <v>18610</v>
      </c>
      <c r="I51" s="17">
        <f>IF('TuitionData-4Yr'!IV46&gt;0,('TuitionData-4Yr'!IV46),"NA")</f>
        <v>11595</v>
      </c>
      <c r="J51" s="17">
        <f>IF('TuitionData-4Yr'!JX46&gt;0,('TuitionData-4Yr'!JX46),"NA")</f>
        <v>18888.5</v>
      </c>
      <c r="K51" s="177" t="str">
        <f>IF('TuitionData-4Yr'!KZ46&gt;0,('TuitionData-4Yr'!KZ46),"NA")</f>
        <v>NA</v>
      </c>
      <c r="L51" s="17" t="str">
        <f>IF('TuitionData-4Yr'!MB46&gt;0,('TuitionData-4Yr'!MB46),"NA")</f>
        <v>NA</v>
      </c>
      <c r="M51" s="177">
        <f>IF('TuitionData-4Yr'!ND46&gt;0,('TuitionData-4Yr'!ND46),"NA")</f>
        <v>12255</v>
      </c>
      <c r="N51" s="17">
        <f>IF('TuitionData-4Yr'!OF46&gt;0,('TuitionData-4Yr'!OF46),"NA")</f>
        <v>12255</v>
      </c>
      <c r="O51" s="177">
        <f>IF('TuitionData-2Yr'!AC46&gt;0,('TuitionData-2Yr'!AC46),"NA")</f>
        <v>4130</v>
      </c>
      <c r="P51" s="17">
        <f>IF('TuitionData-2Yr'!BE46&gt;0,('TuitionData-2Yr'!BE46),"NA")</f>
        <v>7552</v>
      </c>
      <c r="Q51" s="177">
        <f>IF('TuitionData-2Yr'!CG46&gt;0,('TuitionData-2Yr'!CG46),"NA")</f>
        <v>7448</v>
      </c>
      <c r="R51" s="17">
        <f>IF('TuitionData-2Yr'!DI46&gt;0,('TuitionData-2Yr'!DI46),"NA")</f>
        <v>10808</v>
      </c>
      <c r="S51" s="17" t="s">
        <v>59</v>
      </c>
    </row>
    <row r="52" spans="1:19">
      <c r="A52" s="102" t="s">
        <v>60</v>
      </c>
      <c r="B52" s="102"/>
      <c r="C52" s="17">
        <f>'TuitionData-4Yr'!CJ47</f>
        <v>15027</v>
      </c>
      <c r="D52" s="371">
        <f>'TuitionData-4Yr'!DL47</f>
        <v>33325</v>
      </c>
      <c r="E52" s="17" t="str">
        <f>IF('TuitionData-4Yr'!EN47&gt;0,('TuitionData-4Yr'!EN47),"NA")</f>
        <v>NA</v>
      </c>
      <c r="F52" s="371" t="str">
        <f>IF('TuitionData-4Yr'!FP47&gt;0,('TuitionData-4Yr'!FP47),"NA")</f>
        <v>NA</v>
      </c>
      <c r="G52" s="17">
        <f>IF('TuitionData-4Yr'!GR47&gt;0,('TuitionData-4Yr'!GR47),"NA")</f>
        <v>8656</v>
      </c>
      <c r="H52" s="371">
        <f>IF('TuitionData-4Yr'!HT47&gt;0,('TuitionData-4Yr'!HT47),"NA")</f>
        <v>16948</v>
      </c>
      <c r="I52" s="17">
        <f>IF('TuitionData-4Yr'!IV47&gt;0,('TuitionData-4Yr'!IV47),"NA")</f>
        <v>8940</v>
      </c>
      <c r="J52" s="17">
        <f>IF('TuitionData-4Yr'!JX47&gt;0,('TuitionData-4Yr'!JX47),"NA")</f>
        <v>15428</v>
      </c>
      <c r="K52" s="177">
        <f>IF('TuitionData-4Yr'!KZ47&gt;0,('TuitionData-4Yr'!KZ47),"NA")</f>
        <v>9270</v>
      </c>
      <c r="L52" s="17">
        <f>IF('TuitionData-4Yr'!MB47&gt;0,('TuitionData-4Yr'!MB47),"NA")</f>
        <v>12320</v>
      </c>
      <c r="M52" s="177">
        <f>IF('TuitionData-4Yr'!ND47&gt;0,('TuitionData-4Yr'!ND47),"NA")</f>
        <v>12944</v>
      </c>
      <c r="N52" s="17">
        <f>IF('TuitionData-4Yr'!OF47&gt;0,('TuitionData-4Yr'!OF47),"NA")</f>
        <v>12944</v>
      </c>
      <c r="O52" s="177">
        <f>IF('TuitionData-2Yr'!AC47&gt;0,('TuitionData-2Yr'!AC47),"NA")</f>
        <v>5545</v>
      </c>
      <c r="P52" s="17">
        <f>IF('TuitionData-2Yr'!BE47&gt;0,('TuitionData-2Yr'!BE47),"NA")</f>
        <v>5686</v>
      </c>
      <c r="Q52" s="177" t="str">
        <f>IF('TuitionData-2Yr'!CG47&gt;0,('TuitionData-2Yr'!CG47),"NA")</f>
        <v>NA</v>
      </c>
      <c r="R52" s="17" t="str">
        <f>IF('TuitionData-2Yr'!DI47&gt;0,('TuitionData-2Yr'!DI47),"NA")</f>
        <v>NA</v>
      </c>
      <c r="S52" s="17" t="s">
        <v>60</v>
      </c>
    </row>
    <row r="53" spans="1:19">
      <c r="A53" s="102" t="s">
        <v>61</v>
      </c>
      <c r="B53" s="102"/>
      <c r="C53" s="17">
        <f>'TuitionData-4Yr'!CJ48</f>
        <v>10477</v>
      </c>
      <c r="D53" s="371">
        <f>'TuitionData-4Yr'!DL48</f>
        <v>28348</v>
      </c>
      <c r="E53" s="17">
        <f>IF('TuitionData-4Yr'!EN48&gt;0,('TuitionData-4Yr'!EN48),"NA")</f>
        <v>10575</v>
      </c>
      <c r="F53" s="371">
        <f>IF('TuitionData-4Yr'!FP48&gt;0,('TuitionData-4Yr'!FP48),"NA")</f>
        <v>29295</v>
      </c>
      <c r="G53" s="17">
        <f>IF('TuitionData-4Yr'!GR48&gt;0,('TuitionData-4Yr'!GR48),"NA")</f>
        <v>7800</v>
      </c>
      <c r="H53" s="371">
        <f>IF('TuitionData-4Yr'!HT48&gt;0,('TuitionData-4Yr'!HT48),"NA")</f>
        <v>15171</v>
      </c>
      <c r="I53" s="17">
        <f>IF('TuitionData-4Yr'!IV48&gt;0,('TuitionData-4Yr'!IV48),"NA")</f>
        <v>8015</v>
      </c>
      <c r="J53" s="17">
        <f>IF('TuitionData-4Yr'!JX48&gt;0,('TuitionData-4Yr'!JX48),"NA")</f>
        <v>14366</v>
      </c>
      <c r="K53" s="177" t="str">
        <f>IF('TuitionData-4Yr'!KZ48&gt;0,('TuitionData-4Yr'!KZ48),"NA")</f>
        <v>NA</v>
      </c>
      <c r="L53" s="17" t="str">
        <f>IF('TuitionData-4Yr'!MB48&gt;0,('TuitionData-4Yr'!MB48),"NA")</f>
        <v>NA</v>
      </c>
      <c r="M53" s="177">
        <f>IF('TuitionData-4Yr'!ND48&gt;0,('TuitionData-4Yr'!ND48),"NA")</f>
        <v>6386.5</v>
      </c>
      <c r="N53" s="17">
        <f>IF('TuitionData-4Yr'!OF48&gt;0,('TuitionData-4Yr'!OF48),"NA")</f>
        <v>12347</v>
      </c>
      <c r="O53" s="177">
        <f>IF('TuitionData-2Yr'!AC48&gt;0,('TuitionData-2Yr'!AC48),"NA")</f>
        <v>3523</v>
      </c>
      <c r="P53" s="17">
        <f>IF('TuitionData-2Yr'!BE48&gt;0,('TuitionData-2Yr'!BE48),"NA")</f>
        <v>6607.5</v>
      </c>
      <c r="Q53" s="177">
        <f>IF('TuitionData-2Yr'!CG48&gt;0,('TuitionData-2Yr'!CG48),"NA")</f>
        <v>10297.5</v>
      </c>
      <c r="R53" s="17">
        <f>IF('TuitionData-2Yr'!DI48&gt;0,('TuitionData-2Yr'!DI48),"NA")</f>
        <v>10297.5</v>
      </c>
      <c r="S53" s="17" t="s">
        <v>61</v>
      </c>
    </row>
    <row r="54" spans="1:19">
      <c r="A54" s="102" t="s">
        <v>62</v>
      </c>
      <c r="B54" s="102"/>
      <c r="C54" s="17">
        <f>'TuitionData-4Yr'!CJ49</f>
        <v>9366</v>
      </c>
      <c r="D54" s="371">
        <f>'TuitionData-4Yr'!DL49</f>
        <v>25806</v>
      </c>
      <c r="E54" s="17">
        <f>IF('TuitionData-4Yr'!EN49&gt;0,('TuitionData-4Yr'!EN49),"NA")</f>
        <v>7980</v>
      </c>
      <c r="F54" s="371">
        <f>IF('TuitionData-4Yr'!FP49&gt;0,('TuitionData-4Yr'!FP49),"NA")</f>
        <v>21244</v>
      </c>
      <c r="G54" s="17" t="str">
        <f>IF('TuitionData-4Yr'!GR49&gt;0,('TuitionData-4Yr'!GR49),"NA")</f>
        <v>NA</v>
      </c>
      <c r="H54" s="371" t="str">
        <f>IF('TuitionData-4Yr'!HT49&gt;0,('TuitionData-4Yr'!HT49),"NA")</f>
        <v>NA</v>
      </c>
      <c r="I54" s="17">
        <f>IF('TuitionData-4Yr'!IV49&gt;0,('TuitionData-4Yr'!IV49),"NA")</f>
        <v>7324.5</v>
      </c>
      <c r="J54" s="17">
        <f>IF('TuitionData-4Yr'!JX49&gt;0,('TuitionData-4Yr'!JX49),"NA")</f>
        <v>10938.5</v>
      </c>
      <c r="K54" s="177">
        <f>IF('TuitionData-4Yr'!KZ49&gt;0,('TuitionData-4Yr'!KZ49),"NA")</f>
        <v>7704</v>
      </c>
      <c r="L54" s="17">
        <f>IF('TuitionData-4Yr'!MB49&gt;0,('TuitionData-4Yr'!MB49),"NA")</f>
        <v>12650</v>
      </c>
      <c r="M54" s="177" t="str">
        <f>IF('TuitionData-4Yr'!ND49&gt;0,('TuitionData-4Yr'!ND49),"NA")</f>
        <v>NA</v>
      </c>
      <c r="N54" s="17" t="str">
        <f>IF('TuitionData-4Yr'!OF49&gt;0,('TuitionData-4Yr'!OF49),"NA")</f>
        <v>NA</v>
      </c>
      <c r="O54" s="177">
        <f>IF('TuitionData-2Yr'!AC49&gt;0,('TuitionData-2Yr'!AC49),"NA")</f>
        <v>3300</v>
      </c>
      <c r="P54" s="17">
        <f>IF('TuitionData-2Yr'!BE49&gt;0,('TuitionData-2Yr'!BE49),"NA")</f>
        <v>4500</v>
      </c>
      <c r="Q54" s="177" t="str">
        <f>IF('TuitionData-2Yr'!CG49&gt;0,('TuitionData-2Yr'!CG49),"NA")</f>
        <v>NA</v>
      </c>
      <c r="R54" s="17" t="str">
        <f>IF('TuitionData-2Yr'!DI49&gt;0,('TuitionData-2Yr'!DI49),"NA")</f>
        <v>NA</v>
      </c>
      <c r="S54" s="17" t="s">
        <v>62</v>
      </c>
    </row>
    <row r="55" spans="1:19">
      <c r="A55" s="135" t="s">
        <v>63</v>
      </c>
      <c r="B55" s="135"/>
      <c r="C55" s="140">
        <f>'TuitionData-4Yr'!CJ50</f>
        <v>9619</v>
      </c>
      <c r="D55" s="372">
        <f>'TuitionData-4Yr'!DL50</f>
        <v>13757</v>
      </c>
      <c r="E55" s="140">
        <f>IF('TuitionData-4Yr'!EN50&gt;0,('TuitionData-4Yr'!EN50),"NA")</f>
        <v>9736</v>
      </c>
      <c r="F55" s="372">
        <f>IF('TuitionData-4Yr'!FP50&gt;0,('TuitionData-4Yr'!FP50),"NA")</f>
        <v>15895</v>
      </c>
      <c r="G55" s="140" t="str">
        <f>IF('TuitionData-4Yr'!GR50&gt;0,('TuitionData-4Yr'!GR50),"NA")</f>
        <v>NA</v>
      </c>
      <c r="H55" s="372" t="str">
        <f>IF('TuitionData-4Yr'!HT50&gt;0,('TuitionData-4Yr'!HT50),"NA")</f>
        <v>NA</v>
      </c>
      <c r="I55" s="140">
        <f>IF('TuitionData-4Yr'!IV50&gt;0,('TuitionData-4Yr'!IV50),"NA")</f>
        <v>7592</v>
      </c>
      <c r="J55" s="140">
        <f>IF('TuitionData-4Yr'!JX50&gt;0,('TuitionData-4Yr'!JX50),"NA")</f>
        <v>7592</v>
      </c>
      <c r="K55" s="166">
        <f>IF('TuitionData-4Yr'!KZ50&gt;0,('TuitionData-4Yr'!KZ50),"NA")</f>
        <v>7707</v>
      </c>
      <c r="L55" s="140">
        <f>IF('TuitionData-4Yr'!MB50&gt;0,('TuitionData-4Yr'!MB50),"NA")</f>
        <v>12120</v>
      </c>
      <c r="M55" s="166">
        <f>IF('TuitionData-4Yr'!ND50&gt;0,('TuitionData-4Yr'!ND50),"NA")</f>
        <v>7416.5</v>
      </c>
      <c r="N55" s="140">
        <f>IF('TuitionData-4Yr'!OF50&gt;0,('TuitionData-4Yr'!OF50),"NA")</f>
        <v>10495</v>
      </c>
      <c r="O55" s="166">
        <f>IF('TuitionData-2Yr'!AC50&gt;0,('TuitionData-2Yr'!AC50),"NA")</f>
        <v>4407.5</v>
      </c>
      <c r="P55" s="140">
        <f>IF('TuitionData-2Yr'!BE50&gt;0,('TuitionData-2Yr'!BE50),"NA")</f>
        <v>5016.5</v>
      </c>
      <c r="Q55" s="166" t="str">
        <f>IF('TuitionData-2Yr'!CG50&gt;0,('TuitionData-2Yr'!CG50),"NA")</f>
        <v>NA</v>
      </c>
      <c r="R55" s="140" t="str">
        <f>IF('TuitionData-2Yr'!DI50&gt;0,('TuitionData-2Yr'!DI50),"NA")</f>
        <v>NA</v>
      </c>
      <c r="S55" s="140" t="s">
        <v>63</v>
      </c>
    </row>
    <row r="56" spans="1:19">
      <c r="A56" s="135" t="s">
        <v>64</v>
      </c>
      <c r="B56" s="135"/>
      <c r="C56" s="140">
        <f>'TuitionData-4Yr'!CJ51</f>
        <v>11084</v>
      </c>
      <c r="D56" s="372">
        <f>'TuitionData-4Yr'!DL51</f>
        <v>22406</v>
      </c>
      <c r="E56" s="140">
        <f>IF('TuitionData-4Yr'!EN51&gt;0,('TuitionData-4Yr'!EN51),"NA")</f>
        <v>11316</v>
      </c>
      <c r="F56" s="372">
        <f>IF('TuitionData-4Yr'!FP51&gt;0,('TuitionData-4Yr'!FP51),"NA")</f>
        <v>18286</v>
      </c>
      <c r="G56" s="140">
        <f>IF('TuitionData-4Yr'!GR51&gt;0,('TuitionData-4Yr'!GR51),"NA")</f>
        <v>8949</v>
      </c>
      <c r="H56" s="372">
        <f>IF('TuitionData-4Yr'!HT51&gt;0,('TuitionData-4Yr'!HT51),"NA")</f>
        <v>9309</v>
      </c>
      <c r="I56" s="140" t="str">
        <f>IF('TuitionData-4Yr'!IV51&gt;0,('TuitionData-4Yr'!IV51),"NA")</f>
        <v>NA</v>
      </c>
      <c r="J56" s="140" t="str">
        <f>IF('TuitionData-4Yr'!JX51&gt;0,('TuitionData-4Yr'!JX51),"NA")</f>
        <v>NA</v>
      </c>
      <c r="K56" s="166">
        <f>IF('TuitionData-4Yr'!KZ51&gt;0,('TuitionData-4Yr'!KZ51),"NA")</f>
        <v>7204</v>
      </c>
      <c r="L56" s="140">
        <f>IF('TuitionData-4Yr'!MB51&gt;0,('TuitionData-4Yr'!MB51),"NA")</f>
        <v>13842</v>
      </c>
      <c r="M56" s="166">
        <f>IF('TuitionData-4Yr'!ND51&gt;0,('TuitionData-4Yr'!ND51),"NA")</f>
        <v>6700</v>
      </c>
      <c r="N56" s="140">
        <f>IF('TuitionData-4Yr'!OF51&gt;0,('TuitionData-4Yr'!OF51),"NA")</f>
        <v>15942</v>
      </c>
      <c r="O56" s="166">
        <f>IF('TuitionData-2Yr'!AC51&gt;0,('TuitionData-2Yr'!AC51),"NA")</f>
        <v>5228</v>
      </c>
      <c r="P56" s="140">
        <f>IF('TuitionData-2Yr'!BE51&gt;0,('TuitionData-2Yr'!BE51),"NA")</f>
        <v>9452</v>
      </c>
      <c r="Q56" s="166">
        <f>IF('TuitionData-2Yr'!CG51&gt;0,('TuitionData-2Yr'!CG51),"NA")</f>
        <v>11150</v>
      </c>
      <c r="R56" s="140">
        <f>IF('TuitionData-2Yr'!DI51&gt;0,('TuitionData-2Yr'!DI51),"NA")</f>
        <v>11150</v>
      </c>
      <c r="S56" s="140" t="s">
        <v>64</v>
      </c>
    </row>
    <row r="57" spans="1:19">
      <c r="A57" s="135" t="s">
        <v>65</v>
      </c>
      <c r="B57" s="135"/>
      <c r="C57" s="140" t="str">
        <f>'TuitionData-4Yr'!CJ52</f>
        <v>NA</v>
      </c>
      <c r="D57" s="372" t="str">
        <f>'TuitionData-4Yr'!DL52</f>
        <v>NA</v>
      </c>
      <c r="E57" s="140">
        <f>IF('TuitionData-4Yr'!EN52&gt;0,('TuitionData-4Yr'!EN52),"NA")</f>
        <v>9223</v>
      </c>
      <c r="F57" s="372">
        <f>IF('TuitionData-4Yr'!FP52&gt;0,('TuitionData-4Yr'!FP52),"NA")</f>
        <v>12698</v>
      </c>
      <c r="G57" s="140" t="str">
        <f>IF('TuitionData-4Yr'!GR52&gt;0,('TuitionData-4Yr'!GR52),"NA")</f>
        <v>NA</v>
      </c>
      <c r="H57" s="372" t="str">
        <f>IF('TuitionData-4Yr'!HT52&gt;0,('TuitionData-4Yr'!HT52),"NA")</f>
        <v>NA</v>
      </c>
      <c r="I57" s="140">
        <f>IF('TuitionData-4Yr'!IV52&gt;0,('TuitionData-4Yr'!IV52),"NA")</f>
        <v>10770</v>
      </c>
      <c r="J57" s="140">
        <f>IF('TuitionData-4Yr'!JX52&gt;0,('TuitionData-4Yr'!JX52),"NA")</f>
        <v>15080</v>
      </c>
      <c r="K57" s="166">
        <f>IF('TuitionData-4Yr'!KZ52&gt;0,('TuitionData-4Yr'!KZ52),"NA")</f>
        <v>9009</v>
      </c>
      <c r="L57" s="140">
        <f>IF('TuitionData-4Yr'!MB52&gt;0,('TuitionData-4Yr'!MB52),"NA")</f>
        <v>12155</v>
      </c>
      <c r="M57" s="166" t="str">
        <f>IF('TuitionData-4Yr'!ND52&gt;0,('TuitionData-4Yr'!ND52),"NA")</f>
        <v>NA</v>
      </c>
      <c r="N57" s="140" t="str">
        <f>IF('TuitionData-4Yr'!OF52&gt;0,('TuitionData-4Yr'!OF52),"NA")</f>
        <v>NA</v>
      </c>
      <c r="O57" s="166">
        <f>IF('TuitionData-2Yr'!AC52&gt;0,('TuitionData-2Yr'!AC52),"NA")</f>
        <v>5514</v>
      </c>
      <c r="P57" s="140">
        <f>IF('TuitionData-2Yr'!BE52&gt;0,('TuitionData-2Yr'!BE52),"NA")</f>
        <v>5514</v>
      </c>
      <c r="Q57" s="166" t="str">
        <f>IF('TuitionData-2Yr'!CG52&gt;0,('TuitionData-2Yr'!CG52),"NA")</f>
        <v>NA</v>
      </c>
      <c r="R57" s="140" t="str">
        <f>IF('TuitionData-2Yr'!DI52&gt;0,('TuitionData-2Yr'!DI52),"NA")</f>
        <v>NA</v>
      </c>
      <c r="S57" s="140" t="s">
        <v>65</v>
      </c>
    </row>
    <row r="58" spans="1:19">
      <c r="A58" s="135" t="s">
        <v>66</v>
      </c>
      <c r="B58" s="135"/>
      <c r="C58" s="141">
        <f>'TuitionData-4Yr'!CJ53</f>
        <v>10161.5</v>
      </c>
      <c r="D58" s="380">
        <f>'TuitionData-4Yr'!DL53</f>
        <v>29476.5</v>
      </c>
      <c r="E58" s="141" t="str">
        <f>IF('TuitionData-4Yr'!EN53&gt;0,('TuitionData-4Yr'!EN53),"NA")</f>
        <v>NA</v>
      </c>
      <c r="F58" s="380" t="str">
        <f>IF('TuitionData-4Yr'!FP53&gt;0,('TuitionData-4Yr'!FP53),"NA")</f>
        <v>NA</v>
      </c>
      <c r="G58" s="141">
        <f>IF('TuitionData-4Yr'!GR53&gt;0,('TuitionData-4Yr'!GR53),"NA")</f>
        <v>9463</v>
      </c>
      <c r="H58" s="380">
        <f>IF('TuitionData-4Yr'!HT53&gt;0,('TuitionData-4Yr'!HT53),"NA")</f>
        <v>17430</v>
      </c>
      <c r="I58" s="141">
        <f>IF('TuitionData-4Yr'!IV53&gt;0,('TuitionData-4Yr'!IV53),"NA")</f>
        <v>7955</v>
      </c>
      <c r="J58" s="141">
        <f>IF('TuitionData-4Yr'!JX53&gt;0,('TuitionData-4Yr'!JX53),"NA")</f>
        <v>16253.5</v>
      </c>
      <c r="K58" s="381">
        <f>IF('TuitionData-4Yr'!KZ53&gt;0,('TuitionData-4Yr'!KZ53),"NA")</f>
        <v>7776.5</v>
      </c>
      <c r="L58" s="141">
        <f>IF('TuitionData-4Yr'!MB53&gt;0,('TuitionData-4Yr'!MB53),"NA")</f>
        <v>15698</v>
      </c>
      <c r="M58" s="381">
        <f>IF('TuitionData-4Yr'!ND53&gt;0,('TuitionData-4Yr'!ND53),"NA")</f>
        <v>6750</v>
      </c>
      <c r="N58" s="141">
        <f>IF('TuitionData-4Yr'!OF53&gt;0,('TuitionData-4Yr'!OF53),"NA")</f>
        <v>6750</v>
      </c>
      <c r="O58" s="381">
        <f>IF('TuitionData-2Yr'!AC53&gt;0,('TuitionData-2Yr'!AC53),"NA")</f>
        <v>4440</v>
      </c>
      <c r="P58" s="141">
        <f>IF('TuitionData-2Yr'!BE53&gt;0,('TuitionData-2Yr'!BE53),"NA")</f>
        <v>10585</v>
      </c>
      <c r="Q58" s="381" t="str">
        <f>IF('TuitionData-2Yr'!CG53&gt;0,('TuitionData-2Yr'!CG53),"NA")</f>
        <v>NA</v>
      </c>
      <c r="R58" s="141" t="str">
        <f>IF('TuitionData-2Yr'!DI53&gt;0,('TuitionData-2Yr'!DI53),"NA")</f>
        <v>NA</v>
      </c>
      <c r="S58" s="140" t="s">
        <v>66</v>
      </c>
    </row>
    <row r="59" spans="1:19">
      <c r="A59" s="345" t="s">
        <v>67</v>
      </c>
      <c r="B59" s="345"/>
      <c r="C59" s="17">
        <f>'TuitionData-4Yr'!CJ54</f>
        <v>14986.5</v>
      </c>
      <c r="D59" s="371">
        <f>'TuitionData-4Yr'!DL54</f>
        <v>30784</v>
      </c>
      <c r="E59" s="17">
        <f>IF('TuitionData-4Yr'!EN54&gt;0,('TuitionData-4Yr'!EN54),"NA")</f>
        <v>15237</v>
      </c>
      <c r="F59" s="371">
        <f>IF('TuitionData-4Yr'!FP54&gt;0,('TuitionData-4Yr'!FP54),"NA")</f>
        <v>33480</v>
      </c>
      <c r="G59" s="17">
        <f>IF('TuitionData-4Yr'!GR54&gt;0,('TuitionData-4Yr'!GR54),"NA")</f>
        <v>11068</v>
      </c>
      <c r="H59" s="371">
        <f>IF('TuitionData-4Yr'!HT54&gt;0,('TuitionData-4Yr'!HT54),"NA")</f>
        <v>20786</v>
      </c>
      <c r="I59" s="17">
        <f>IF('TuitionData-4Yr'!IV54&gt;0,('TuitionData-4Yr'!IV54),"NA")</f>
        <v>9638</v>
      </c>
      <c r="J59" s="17">
        <f>IF('TuitionData-4Yr'!JX54&gt;0,('TuitionData-4Yr'!JX54),"NA")</f>
        <v>18412.5</v>
      </c>
      <c r="K59" s="177">
        <f>IF('TuitionData-4Yr'!KZ54&gt;0,('TuitionData-4Yr'!KZ54),"NA")</f>
        <v>9485.5</v>
      </c>
      <c r="L59" s="17">
        <f>IF('TuitionData-4Yr'!MB54&gt;0,('TuitionData-4Yr'!MB54),"NA")</f>
        <v>19369</v>
      </c>
      <c r="M59" s="177">
        <f>IF('TuitionData-4Yr'!ND54&gt;0,('TuitionData-4Yr'!ND54),"NA")</f>
        <v>13710</v>
      </c>
      <c r="N59" s="17">
        <f>IF('TuitionData-4Yr'!OF54&gt;0,('TuitionData-4Yr'!OF54),"NA")</f>
        <v>22302</v>
      </c>
      <c r="O59" s="177">
        <f>IF('TuitionData-2Yr'!AC54&gt;0,('TuitionData-2Yr'!AC54),"NA")</f>
        <v>5288.5</v>
      </c>
      <c r="P59" s="17">
        <f>IF('TuitionData-2Yr'!BE54&gt;0,('TuitionData-2Yr'!BE54),"NA")</f>
        <v>10585</v>
      </c>
      <c r="Q59" s="177">
        <f>IF('TuitionData-2Yr'!CG54&gt;0,('TuitionData-2Yr'!CG54),"NA")</f>
        <v>18561</v>
      </c>
      <c r="R59" s="17">
        <f>IF('TuitionData-2Yr'!DI54&gt;0,('TuitionData-2Yr'!DI54),"NA")</f>
        <v>18561</v>
      </c>
      <c r="S59" s="352" t="s">
        <v>67</v>
      </c>
    </row>
    <row r="60" spans="1:19">
      <c r="A60" s="102" t="s">
        <v>22</v>
      </c>
      <c r="B60" s="102"/>
      <c r="C60" s="71">
        <f>(C59/C11)*100</f>
        <v>135.69811662441145</v>
      </c>
      <c r="D60" s="296">
        <f t="shared" ref="D60:R60" si="3">(D59/D11)*100</f>
        <v>106.49692105445237</v>
      </c>
      <c r="E60" s="167">
        <f t="shared" si="3"/>
        <v>152.31668915879442</v>
      </c>
      <c r="F60" s="378">
        <f t="shared" si="3"/>
        <v>138.69671485977048</v>
      </c>
      <c r="G60" s="167">
        <f t="shared" si="3"/>
        <v>125.6870315693845</v>
      </c>
      <c r="H60" s="378">
        <f t="shared" si="3"/>
        <v>108.56575786064975</v>
      </c>
      <c r="I60" s="167">
        <f t="shared" si="3"/>
        <v>115.52199448639577</v>
      </c>
      <c r="J60" s="167">
        <f t="shared" si="3"/>
        <v>107.31771288686834</v>
      </c>
      <c r="K60" s="379">
        <f t="shared" si="3"/>
        <v>113.23941980540799</v>
      </c>
      <c r="L60" s="167">
        <f t="shared" si="3"/>
        <v>109.08732505420855</v>
      </c>
      <c r="M60" s="379">
        <f t="shared" si="3"/>
        <v>167.85014691478943</v>
      </c>
      <c r="N60" s="167">
        <f t="shared" si="3"/>
        <v>129.76086577064061</v>
      </c>
      <c r="O60" s="379">
        <f t="shared" si="3"/>
        <v>132.21250000000001</v>
      </c>
      <c r="P60" s="378">
        <f t="shared" si="3"/>
        <v>127.49939773548542</v>
      </c>
      <c r="Q60" s="167">
        <f t="shared" si="3"/>
        <v>506.57751091703062</v>
      </c>
      <c r="R60" s="167">
        <f t="shared" si="3"/>
        <v>330.85561497326205</v>
      </c>
      <c r="S60" s="17" t="s">
        <v>22</v>
      </c>
    </row>
    <row r="61" spans="1:19">
      <c r="A61" s="135" t="s">
        <v>68</v>
      </c>
      <c r="B61" s="135"/>
      <c r="C61" s="140">
        <f>'TuitionData-4Yr'!CJ56</f>
        <v>17226</v>
      </c>
      <c r="D61" s="372">
        <f>'TuitionData-4Yr'!DL56</f>
        <v>39894</v>
      </c>
      <c r="E61" s="140" t="str">
        <f>IF('TuitionData-4Yr'!EN56&gt;0,('TuitionData-4Yr'!EN56),"NA")</f>
        <v>NA</v>
      </c>
      <c r="F61" s="372" t="str">
        <f>IF('TuitionData-4Yr'!FP56&gt;0,('TuitionData-4Yr'!FP56),"NA")</f>
        <v>NA</v>
      </c>
      <c r="G61" s="140">
        <f>IF('TuitionData-4Yr'!GR56&gt;0,('TuitionData-4Yr'!GR56),"NA")</f>
        <v>11344</v>
      </c>
      <c r="H61" s="372">
        <f>IF('TuitionData-4Yr'!HT56&gt;0,('TuitionData-4Yr'!HT56),"NA")</f>
        <v>24028</v>
      </c>
      <c r="I61" s="140" t="str">
        <f>IF('TuitionData-4Yr'!IV56&gt;0,('TuitionData-4Yr'!IV56),"NA")</f>
        <v>NA</v>
      </c>
      <c r="J61" s="140" t="str">
        <f>IF('TuitionData-4Yr'!JX56&gt;0,('TuitionData-4Yr'!JX56),"NA")</f>
        <v>NA</v>
      </c>
      <c r="K61" s="166">
        <f>IF('TuitionData-4Yr'!KZ56&gt;0,('TuitionData-4Yr'!KZ56),"NA")</f>
        <v>11846</v>
      </c>
      <c r="L61" s="140">
        <f>IF('TuitionData-4Yr'!MB56&gt;0,('TuitionData-4Yr'!MB56),"NA")</f>
        <v>24806</v>
      </c>
      <c r="M61" s="166">
        <f>IF('TuitionData-4Yr'!ND56&gt;0,('TuitionData-4Yr'!ND56),"NA")</f>
        <v>14638</v>
      </c>
      <c r="N61" s="140">
        <f>IF('TuitionData-4Yr'!OF56&gt;0,('TuitionData-4Yr'!OF56),"NA")</f>
        <v>37306</v>
      </c>
      <c r="O61" s="166">
        <f>IF('TuitionData-2Yr'!AC56&gt;0,('TuitionData-2Yr'!AC56),"NA")</f>
        <v>4511</v>
      </c>
      <c r="P61" s="140">
        <f>IF('TuitionData-2Yr'!BE56&gt;0,('TuitionData-2Yr'!BE56),"NA")</f>
        <v>13463</v>
      </c>
      <c r="Q61" s="166" t="str">
        <f>IF('TuitionData-2Yr'!CG56&gt;0,('TuitionData-2Yr'!CG56),"NA")</f>
        <v>NA</v>
      </c>
      <c r="R61" s="140" t="str">
        <f>IF('TuitionData-2Yr'!DI56&gt;0,('TuitionData-2Yr'!DI56),"NA")</f>
        <v>NA</v>
      </c>
      <c r="S61" s="140" t="s">
        <v>68</v>
      </c>
    </row>
    <row r="62" spans="1:19">
      <c r="A62" s="135" t="s">
        <v>69</v>
      </c>
      <c r="B62" s="135"/>
      <c r="C62" s="140" t="str">
        <f>'TuitionData-4Yr'!CJ57</f>
        <v>NA</v>
      </c>
      <c r="D62" s="372" t="str">
        <f>'TuitionData-4Yr'!DL57</f>
        <v>NA</v>
      </c>
      <c r="E62" s="140">
        <f>IF('TuitionData-4Yr'!EN57&gt;0,('TuitionData-4Yr'!EN57),"NA")</f>
        <v>11438</v>
      </c>
      <c r="F62" s="372">
        <f>IF('TuitionData-4Yr'!FP57&gt;0,('TuitionData-4Yr'!FP57),"NA")</f>
        <v>31748</v>
      </c>
      <c r="G62" s="140">
        <f>IF('TuitionData-4Yr'!GR57&gt;0,('TuitionData-4Yr'!GR57),"NA")</f>
        <v>9226</v>
      </c>
      <c r="H62" s="372">
        <f>IF('TuitionData-4Yr'!HT57&gt;0,('TuitionData-4Yr'!HT57),"NA")</f>
        <v>22050</v>
      </c>
      <c r="I62" s="140" t="str">
        <f>IF('TuitionData-4Yr'!IV57&gt;0,('TuitionData-4Yr'!IV57),"NA")</f>
        <v>NA</v>
      </c>
      <c r="J62" s="140" t="str">
        <f>IF('TuitionData-4Yr'!JX57&gt;0,('TuitionData-4Yr'!JX57),"NA")</f>
        <v>NA</v>
      </c>
      <c r="K62" s="166" t="str">
        <f>IF('TuitionData-4Yr'!KZ57&gt;0,('TuitionData-4Yr'!KZ57),"NA")</f>
        <v>NA</v>
      </c>
      <c r="L62" s="140" t="str">
        <f>IF('TuitionData-4Yr'!MB57&gt;0,('TuitionData-4Yr'!MB57),"NA")</f>
        <v>NA</v>
      </c>
      <c r="M62" s="166">
        <f>IF('TuitionData-4Yr'!ND57&gt;0,('TuitionData-4Yr'!ND57),"NA")</f>
        <v>8312.5</v>
      </c>
      <c r="N62" s="140">
        <f>IF('TuitionData-4Yr'!OF57&gt;0,('TuitionData-4Yr'!OF57),"NA")</f>
        <v>16727</v>
      </c>
      <c r="O62" s="166">
        <f>IF('TuitionData-2Yr'!AC57&gt;0,('TuitionData-2Yr'!AC57),"NA")</f>
        <v>3784</v>
      </c>
      <c r="P62" s="140">
        <f>IF('TuitionData-2Yr'!BE57&gt;0,('TuitionData-2Yr'!BE57),"NA")</f>
        <v>6604</v>
      </c>
      <c r="Q62" s="166" t="str">
        <f>IF('TuitionData-2Yr'!CG57&gt;0,('TuitionData-2Yr'!CG57),"NA")</f>
        <v>NA</v>
      </c>
      <c r="R62" s="140" t="str">
        <f>IF('TuitionData-2Yr'!DI57&gt;0,('TuitionData-2Yr'!DI57),"NA")</f>
        <v>NA</v>
      </c>
      <c r="S62" s="140" t="s">
        <v>69</v>
      </c>
    </row>
    <row r="63" spans="1:19">
      <c r="A63" s="135" t="s">
        <v>70</v>
      </c>
      <c r="B63" s="135"/>
      <c r="C63" s="140">
        <f>'TuitionData-4Yr'!CJ58</f>
        <v>16389</v>
      </c>
      <c r="D63" s="372">
        <f>'TuitionData-4Yr'!DL58</f>
        <v>35710</v>
      </c>
      <c r="E63" s="140">
        <f>IF('TuitionData-4Yr'!EN58&gt;0,('TuitionData-4Yr'!EN58),"NA")</f>
        <v>15130.5</v>
      </c>
      <c r="F63" s="372">
        <f>IF('TuitionData-4Yr'!FP58&gt;0,('TuitionData-4Yr'!FP58),"NA")</f>
        <v>34324.5</v>
      </c>
      <c r="G63" s="140">
        <f>IF('TuitionData-4Yr'!GR58&gt;0,('TuitionData-4Yr'!GR58),"NA")</f>
        <v>11284</v>
      </c>
      <c r="H63" s="372">
        <f>IF('TuitionData-4Yr'!HT58&gt;0,('TuitionData-4Yr'!HT58),"NA")</f>
        <v>18065</v>
      </c>
      <c r="I63" s="140">
        <f>IF('TuitionData-4Yr'!IV58&gt;0,('TuitionData-4Yr'!IV58),"NA")</f>
        <v>10790.5</v>
      </c>
      <c r="J63" s="140">
        <f>IF('TuitionData-4Yr'!JX58&gt;0,('TuitionData-4Yr'!JX58),"NA")</f>
        <v>16900.5</v>
      </c>
      <c r="K63" s="166">
        <f>IF('TuitionData-4Yr'!KZ58&gt;0,('TuitionData-4Yr'!KZ58),"NA")</f>
        <v>10474</v>
      </c>
      <c r="L63" s="140">
        <f>IF('TuitionData-4Yr'!MB58&gt;0,('TuitionData-4Yr'!MB58),"NA")</f>
        <v>22813.5</v>
      </c>
      <c r="M63" s="166" t="str">
        <f>IF('TuitionData-4Yr'!ND58&gt;0,('TuitionData-4Yr'!ND58),"NA")</f>
        <v>NA</v>
      </c>
      <c r="N63" s="140" t="str">
        <f>IF('TuitionData-4Yr'!OF58&gt;0,('TuitionData-4Yr'!OF58),"NA")</f>
        <v>NA</v>
      </c>
      <c r="O63" s="166">
        <f>IF('TuitionData-2Yr'!AC58&gt;0,('TuitionData-2Yr'!AC58),"NA")</f>
        <v>5304</v>
      </c>
      <c r="P63" s="140">
        <f>IF('TuitionData-2Yr'!BE58&gt;0,('TuitionData-2Yr'!BE58),"NA")</f>
        <v>10532</v>
      </c>
      <c r="Q63" s="166" t="str">
        <f>IF('TuitionData-2Yr'!CG58&gt;0,('TuitionData-2Yr'!CG58),"NA")</f>
        <v>NA</v>
      </c>
      <c r="R63" s="140" t="str">
        <f>IF('TuitionData-2Yr'!DI58&gt;0,('TuitionData-2Yr'!DI58),"NA")</f>
        <v>NA</v>
      </c>
      <c r="S63" s="140" t="s">
        <v>70</v>
      </c>
    </row>
    <row r="64" spans="1:19">
      <c r="A64" s="135" t="s">
        <v>71</v>
      </c>
      <c r="B64" s="135"/>
      <c r="C64" s="140" t="str">
        <f>'TuitionData-4Yr'!CJ59</f>
        <v>NA</v>
      </c>
      <c r="D64" s="372" t="str">
        <f>'TuitionData-4Yr'!DL59</f>
        <v>NA</v>
      </c>
      <c r="E64" s="140">
        <f>IF('TuitionData-4Yr'!EN59&gt;0,('TuitionData-4Yr'!EN59),"NA")</f>
        <v>18879</v>
      </c>
      <c r="F64" s="372">
        <f>IF('TuitionData-4Yr'!FP59&gt;0,('TuitionData-4Yr'!FP59),"NA")</f>
        <v>35409</v>
      </c>
      <c r="G64" s="140">
        <f>IF('TuitionData-4Yr'!GR59&gt;0,('TuitionData-4Yr'!GR59),"NA")</f>
        <v>14440</v>
      </c>
      <c r="H64" s="372">
        <f>IF('TuitionData-4Yr'!HT59&gt;0,('TuitionData-4Yr'!HT59),"NA")</f>
        <v>23330</v>
      </c>
      <c r="I64" s="140" t="str">
        <f>IF('TuitionData-4Yr'!IV59&gt;0,('TuitionData-4Yr'!IV59),"NA")</f>
        <v>NA</v>
      </c>
      <c r="J64" s="140" t="str">
        <f>IF('TuitionData-4Yr'!JX59&gt;0,('TuitionData-4Yr'!JX59),"NA")</f>
        <v>NA</v>
      </c>
      <c r="K64" s="166">
        <f>IF('TuitionData-4Yr'!KZ59&gt;0,('TuitionData-4Yr'!KZ59),"NA")</f>
        <v>7791</v>
      </c>
      <c r="L64" s="140">
        <f>IF('TuitionData-4Yr'!MB59&gt;0,('TuitionData-4Yr'!MB59),"NA")</f>
        <v>9015</v>
      </c>
      <c r="M64" s="166">
        <f>IF('TuitionData-4Yr'!ND59&gt;0,('TuitionData-4Yr'!ND59),"NA")</f>
        <v>15126.5</v>
      </c>
      <c r="N64" s="140">
        <f>IF('TuitionData-4Yr'!OF59&gt;0,('TuitionData-4Yr'!OF59),"NA")</f>
        <v>27975.5</v>
      </c>
      <c r="O64" s="166">
        <f>IF('TuitionData-2Yr'!AC59&gt;0,('TuitionData-2Yr'!AC59),"NA")</f>
        <v>7090</v>
      </c>
      <c r="P64" s="140">
        <f>IF('TuitionData-2Yr'!BE59&gt;0,('TuitionData-2Yr'!BE59),"NA")</f>
        <v>15340</v>
      </c>
      <c r="Q64" s="166" t="str">
        <f>IF('TuitionData-2Yr'!CG59&gt;0,('TuitionData-2Yr'!CG59),"NA")</f>
        <v>NA</v>
      </c>
      <c r="R64" s="140" t="str">
        <f>IF('TuitionData-2Yr'!DI59&gt;0,('TuitionData-2Yr'!DI59),"NA")</f>
        <v>NA</v>
      </c>
      <c r="S64" s="140" t="s">
        <v>71</v>
      </c>
    </row>
    <row r="65" spans="1:19">
      <c r="A65" s="102" t="s">
        <v>72</v>
      </c>
      <c r="B65" s="102"/>
      <c r="C65" s="17">
        <f>'TuitionData-4Yr'!CJ60</f>
        <v>15407</v>
      </c>
      <c r="D65" s="371">
        <f>'TuitionData-4Yr'!DL60</f>
        <v>32189</v>
      </c>
      <c r="E65" s="17">
        <f>IF('TuitionData-4Yr'!EN60&gt;0,('TuitionData-4Yr'!EN60),"NA")</f>
        <v>16250</v>
      </c>
      <c r="F65" s="371">
        <f>IF('TuitionData-4Yr'!FP60&gt;0,('TuitionData-4Yr'!FP60),"NA")</f>
        <v>32497</v>
      </c>
      <c r="G65" s="17">
        <f>IF('TuitionData-4Yr'!GR60&gt;0,('TuitionData-4Yr'!GR60),"NA")</f>
        <v>13370</v>
      </c>
      <c r="H65" s="371">
        <f>IF('TuitionData-4Yr'!HT60&gt;0,('TuitionData-4Yr'!HT60),"NA")</f>
        <v>21768</v>
      </c>
      <c r="I65" s="17">
        <f>IF('TuitionData-4Yr'!IV60&gt;0,('TuitionData-4Yr'!IV60),"NA")</f>
        <v>13231</v>
      </c>
      <c r="J65" s="17">
        <f>IF('TuitionData-4Yr'!JX60&gt;0,('TuitionData-4Yr'!JX60),"NA")</f>
        <v>21778</v>
      </c>
      <c r="K65" s="177">
        <f>IF('TuitionData-4Yr'!KZ60&gt;0,('TuitionData-4Yr'!KZ60),"NA")</f>
        <v>16923</v>
      </c>
      <c r="L65" s="17">
        <f>IF('TuitionData-4Yr'!MB60&gt;0,('TuitionData-4Yr'!MB60),"NA")</f>
        <v>28901</v>
      </c>
      <c r="M65" s="177" t="str">
        <f>IF('TuitionData-4Yr'!ND60&gt;0,('TuitionData-4Yr'!ND60),"NA")</f>
        <v>NA</v>
      </c>
      <c r="N65" s="17" t="str">
        <f>IF('TuitionData-4Yr'!OF60&gt;0,('TuitionData-4Yr'!OF60),"NA")</f>
        <v>NA</v>
      </c>
      <c r="O65" s="177">
        <f>IF('TuitionData-2Yr'!AC60&gt;0,('TuitionData-2Yr'!AC60),"NA")</f>
        <v>4852</v>
      </c>
      <c r="P65" s="17">
        <f>IF('TuitionData-2Yr'!BE60&gt;0,('TuitionData-2Yr'!BE60),"NA")</f>
        <v>8659</v>
      </c>
      <c r="Q65" s="177" t="str">
        <f>IF('TuitionData-2Yr'!CG60&gt;0,('TuitionData-2Yr'!CG60),"NA")</f>
        <v>NA</v>
      </c>
      <c r="R65" s="17" t="str">
        <f>IF('TuitionData-2Yr'!DI60&gt;0,('TuitionData-2Yr'!DI60),"NA")</f>
        <v>NA</v>
      </c>
      <c r="S65" s="17" t="s">
        <v>72</v>
      </c>
    </row>
    <row r="66" spans="1:19">
      <c r="A66" s="102" t="s">
        <v>73</v>
      </c>
      <c r="B66" s="102"/>
      <c r="C66" s="17">
        <f>'TuitionData-4Yr'!CJ61</f>
        <v>10176</v>
      </c>
      <c r="D66" s="371">
        <f>'TuitionData-4Yr'!DL61</f>
        <v>27791</v>
      </c>
      <c r="E66" s="17" t="str">
        <f>IF('TuitionData-4Yr'!EN61&gt;0,('TuitionData-4Yr'!EN61),"NA")</f>
        <v>NA</v>
      </c>
      <c r="F66" s="371" t="str">
        <f>IF('TuitionData-4Yr'!FP61&gt;0,('TuitionData-4Yr'!FP61),"NA")</f>
        <v>NA</v>
      </c>
      <c r="G66" s="17">
        <f>IF('TuitionData-4Yr'!GR61&gt;0,('TuitionData-4Yr'!GR61),"NA")</f>
        <v>7490</v>
      </c>
      <c r="H66" s="371">
        <f>IF('TuitionData-4Yr'!HT61&gt;0,('TuitionData-4Yr'!HT61),"NA")</f>
        <v>15440</v>
      </c>
      <c r="I66" s="17">
        <f>IF('TuitionData-4Yr'!IV61&gt;0,('TuitionData-4Yr'!IV61),"NA")</f>
        <v>8717</v>
      </c>
      <c r="J66" s="17">
        <f>IF('TuitionData-4Yr'!JX61&gt;0,('TuitionData-4Yr'!JX61),"NA")</f>
        <v>18627</v>
      </c>
      <c r="K66" s="177">
        <f>IF('TuitionData-4Yr'!KZ61&gt;0,('TuitionData-4Yr'!KZ61),"NA")</f>
        <v>7990</v>
      </c>
      <c r="L66" s="17">
        <f>IF('TuitionData-4Yr'!MB61&gt;0,('TuitionData-4Yr'!MB61),"NA")</f>
        <v>18278</v>
      </c>
      <c r="M66" s="177">
        <f>IF('TuitionData-4Yr'!ND61&gt;0,('TuitionData-4Yr'!ND61),"NA")</f>
        <v>8560</v>
      </c>
      <c r="N66" s="17">
        <f>IF('TuitionData-4Yr'!OF61&gt;0,('TuitionData-4Yr'!OF61),"NA")</f>
        <v>15308</v>
      </c>
      <c r="O66" s="177">
        <f>IF('TuitionData-2Yr'!AC61&gt;0,('TuitionData-2Yr'!AC61),"NA")</f>
        <v>5520</v>
      </c>
      <c r="P66" s="17">
        <f>IF('TuitionData-2Yr'!BE61&gt;0,('TuitionData-2Yr'!BE61),"NA")</f>
        <v>10186</v>
      </c>
      <c r="Q66" s="177">
        <f>IF('TuitionData-2Yr'!CG61&gt;0,('TuitionData-2Yr'!CG61),"NA")</f>
        <v>18561</v>
      </c>
      <c r="R66" s="17">
        <f>IF('TuitionData-2Yr'!DI61&gt;0,('TuitionData-2Yr'!DI61),"NA")</f>
        <v>18561</v>
      </c>
      <c r="S66" s="17" t="s">
        <v>73</v>
      </c>
    </row>
    <row r="67" spans="1:19">
      <c r="A67" s="102" t="s">
        <v>74</v>
      </c>
      <c r="B67" s="102"/>
      <c r="C67" s="17">
        <f>'TuitionData-4Yr'!CJ62</f>
        <v>18450</v>
      </c>
      <c r="D67" s="371">
        <f>'TuitionData-4Yr'!DL62</f>
        <v>33746</v>
      </c>
      <c r="E67" s="17">
        <f>IF('TuitionData-4Yr'!EN62&gt;0,('TuitionData-4Yr'!EN62),"NA")</f>
        <v>13354</v>
      </c>
      <c r="F67" s="371">
        <f>IF('TuitionData-4Yr'!FP62&gt;0,('TuitionData-4Yr'!FP62),"NA")</f>
        <v>19107</v>
      </c>
      <c r="G67" s="17">
        <f>IF('TuitionData-4Yr'!GR62&gt;0,('TuitionData-4Yr'!GR62),"NA")</f>
        <v>11863</v>
      </c>
      <c r="H67" s="371">
        <f>IF('TuitionData-4Yr'!HT62&gt;0,('TuitionData-4Yr'!HT62),"NA")</f>
        <v>21503</v>
      </c>
      <c r="I67" s="17">
        <f>IF('TuitionData-4Yr'!IV62&gt;0,('TuitionData-4Yr'!IV62),"NA")</f>
        <v>10958</v>
      </c>
      <c r="J67" s="17">
        <f>IF('TuitionData-4Yr'!JX62&gt;0,('TuitionData-4Yr'!JX62),"NA")</f>
        <v>15726</v>
      </c>
      <c r="K67" s="177">
        <f>IF('TuitionData-4Yr'!KZ62&gt;0,('TuitionData-4Yr'!KZ62),"NA")</f>
        <v>11266</v>
      </c>
      <c r="L67" s="17">
        <f>IF('TuitionData-4Yr'!MB62&gt;0,('TuitionData-4Yr'!MB62),"NA")</f>
        <v>20702</v>
      </c>
      <c r="M67" s="177">
        <f>IF('TuitionData-4Yr'!ND62&gt;0,('TuitionData-4Yr'!ND62),"NA")</f>
        <v>14158</v>
      </c>
      <c r="N67" s="17">
        <f>IF('TuitionData-4Yr'!OF62&gt;0,('TuitionData-4Yr'!OF62),"NA")</f>
        <v>23466</v>
      </c>
      <c r="O67" s="177">
        <f>IF('TuitionData-2Yr'!AC62&gt;0,('TuitionData-2Yr'!AC62),"NA")</f>
        <v>6180</v>
      </c>
      <c r="P67" s="17">
        <f>IF('TuitionData-2Yr'!BE62&gt;0,('TuitionData-2Yr'!BE62),"NA")</f>
        <v>14370</v>
      </c>
      <c r="Q67" s="177" t="str">
        <f>IF('TuitionData-2Yr'!CG62&gt;0,('TuitionData-2Yr'!CG62),"NA")</f>
        <v>NA</v>
      </c>
      <c r="R67" s="17" t="str">
        <f>IF('TuitionData-2Yr'!DI62&gt;0,('TuitionData-2Yr'!DI62),"NA")</f>
        <v>NA</v>
      </c>
      <c r="S67" s="17" t="s">
        <v>74</v>
      </c>
    </row>
    <row r="68" spans="1:19">
      <c r="A68" s="102" t="s">
        <v>75</v>
      </c>
      <c r="B68" s="102"/>
      <c r="C68" s="17">
        <f>'TuitionData-4Yr'!CJ63</f>
        <v>14566</v>
      </c>
      <c r="D68" s="371">
        <f>'TuitionData-4Yr'!DL63</f>
        <v>31686</v>
      </c>
      <c r="E68" s="17" t="str">
        <f>IF('TuitionData-4Yr'!EN63&gt;0,('TuitionData-4Yr'!EN63),"NA")</f>
        <v>NA</v>
      </c>
      <c r="F68" s="371" t="str">
        <f>IF('TuitionData-4Yr'!FP63&gt;0,('TuitionData-4Yr'!FP63),"NA")</f>
        <v>NA</v>
      </c>
      <c r="G68" s="17">
        <f>IF('TuitionData-4Yr'!GR63&gt;0,('TuitionData-4Yr'!GR63),"NA")</f>
        <v>9578</v>
      </c>
      <c r="H68" s="371">
        <f>IF('TuitionData-4Yr'!HT63&gt;0,('TuitionData-4Yr'!HT63),"NA")</f>
        <v>23043</v>
      </c>
      <c r="I68" s="17" t="str">
        <f>IF('TuitionData-4Yr'!IV63&gt;0,('TuitionData-4Yr'!IV63),"NA")</f>
        <v>NA</v>
      </c>
      <c r="J68" s="17" t="str">
        <f>IF('TuitionData-4Yr'!JX63&gt;0,('TuitionData-4Yr'!JX63),"NA")</f>
        <v>NA</v>
      </c>
      <c r="K68" s="177" t="str">
        <f>IF('TuitionData-4Yr'!KZ63&gt;0,('TuitionData-4Yr'!KZ63),"NA")</f>
        <v>NA</v>
      </c>
      <c r="L68" s="17" t="str">
        <f>IF('TuitionData-4Yr'!MB63&gt;0,('TuitionData-4Yr'!MB63),"NA")</f>
        <v>NA</v>
      </c>
      <c r="M68" s="177" t="str">
        <f>IF('TuitionData-4Yr'!ND63&gt;0,('TuitionData-4Yr'!ND63),"NA")</f>
        <v>NA</v>
      </c>
      <c r="N68" s="17" t="str">
        <f>IF('TuitionData-4Yr'!OF63&gt;0,('TuitionData-4Yr'!OF63),"NA")</f>
        <v>NA</v>
      </c>
      <c r="O68" s="177">
        <f>IF('TuitionData-2Yr'!AC63&gt;0,('TuitionData-2Yr'!AC63),"NA")</f>
        <v>4700</v>
      </c>
      <c r="P68" s="17">
        <f>IF('TuitionData-2Yr'!BE63&gt;0,('TuitionData-2Yr'!BE63),"NA")</f>
        <v>12544</v>
      </c>
      <c r="Q68" s="177" t="str">
        <f>IF('TuitionData-2Yr'!CG63&gt;0,('TuitionData-2Yr'!CG63),"NA")</f>
        <v>NA</v>
      </c>
      <c r="R68" s="17" t="str">
        <f>IF('TuitionData-2Yr'!DI63&gt;0,('TuitionData-2Yr'!DI63),"NA")</f>
        <v>NA</v>
      </c>
      <c r="S68" s="17" t="s">
        <v>75</v>
      </c>
    </row>
    <row r="69" spans="1:19">
      <c r="A69" s="104" t="s">
        <v>76</v>
      </c>
      <c r="B69" s="104"/>
      <c r="C69" s="116" t="str">
        <f>'TuitionData-4Yr'!CJ64</f>
        <v>NA</v>
      </c>
      <c r="D69" s="376" t="str">
        <f>'TuitionData-4Yr'!DL64</f>
        <v>NA</v>
      </c>
      <c r="E69" s="116">
        <f>IF('TuitionData-4Yr'!EN64&gt;0,('TuitionData-4Yr'!EN64),"NA")</f>
        <v>18802</v>
      </c>
      <c r="F69" s="376">
        <f>IF('TuitionData-4Yr'!FP64&gt;0,('TuitionData-4Yr'!FP64),"NA")</f>
        <v>43690</v>
      </c>
      <c r="G69" s="116" t="str">
        <f>IF('TuitionData-4Yr'!GR64&gt;0,('TuitionData-4Yr'!GR64),"NA")</f>
        <v>NA</v>
      </c>
      <c r="H69" s="376" t="str">
        <f>IF('TuitionData-4Yr'!HT64&gt;0,('TuitionData-4Yr'!HT64),"NA")</f>
        <v>NA</v>
      </c>
      <c r="I69" s="116" t="str">
        <f>IF('TuitionData-4Yr'!IV64&gt;0,('TuitionData-4Yr'!IV64),"NA")</f>
        <v>NA</v>
      </c>
      <c r="J69" s="116" t="str">
        <f>IF('TuitionData-4Yr'!JX64&gt;0,('TuitionData-4Yr'!JX64),"NA")</f>
        <v>NA</v>
      </c>
      <c r="K69" s="377">
        <f>IF('TuitionData-4Yr'!KZ64&gt;0,('TuitionData-4Yr'!KZ64),"NA")</f>
        <v>12422</v>
      </c>
      <c r="L69" s="116">
        <f>IF('TuitionData-4Yr'!MB64&gt;0,('TuitionData-4Yr'!MB64),"NA")</f>
        <v>26126</v>
      </c>
      <c r="M69" s="377">
        <f>IF('TuitionData-4Yr'!ND64&gt;0,('TuitionData-4Yr'!ND64),"NA")</f>
        <v>13881</v>
      </c>
      <c r="N69" s="116">
        <f>IF('TuitionData-4Yr'!OF64&gt;0,('TuitionData-4Yr'!OF64),"NA")</f>
        <v>28869</v>
      </c>
      <c r="O69" s="377">
        <f>IF('TuitionData-2Yr'!AC64&gt;0,('TuitionData-2Yr'!AC64),"NA")</f>
        <v>6654</v>
      </c>
      <c r="P69" s="116">
        <f>IF('TuitionData-2Yr'!BE64&gt;0,('TuitionData-2Yr'!BE64),"NA")</f>
        <v>13398</v>
      </c>
      <c r="Q69" s="377" t="str">
        <f>IF('TuitionData-2Yr'!CG64&gt;0,('TuitionData-2Yr'!CG64),"NA")</f>
        <v>NA</v>
      </c>
      <c r="R69" s="116" t="str">
        <f>IF('TuitionData-2Yr'!DI64&gt;0,('TuitionData-2Yr'!DI64),"NA")</f>
        <v>NA</v>
      </c>
      <c r="S69" s="116" t="s">
        <v>76</v>
      </c>
    </row>
    <row r="70" spans="1:19">
      <c r="A70" s="137" t="s">
        <v>77</v>
      </c>
      <c r="B70" s="137"/>
      <c r="C70" s="141" t="str">
        <f>'TuitionData-4Yr'!CJ65</f>
        <v>NA</v>
      </c>
      <c r="D70" s="380" t="str">
        <f>'TuitionData-4Yr'!DL65</f>
        <v>NA</v>
      </c>
      <c r="E70" s="141" t="str">
        <f>IF('TuitionData-4Yr'!EN65&gt;0,('TuitionData-4Yr'!EN65),"NA")</f>
        <v>NA</v>
      </c>
      <c r="F70" s="380" t="str">
        <f>IF('TuitionData-4Yr'!FP65&gt;0,('TuitionData-4Yr'!FP65),"NA")</f>
        <v>NA</v>
      </c>
      <c r="G70" s="141">
        <f>IF('TuitionData-4Yr'!GR65&gt;0,('TuitionData-4Yr'!GR65),"NA")</f>
        <v>6020</v>
      </c>
      <c r="H70" s="380">
        <f>IF('TuitionData-4Yr'!HT65&gt;0,('TuitionData-4Yr'!HT65),"NA")</f>
        <v>12704</v>
      </c>
      <c r="I70" s="141" t="str">
        <f>IF('TuitionData-4Yr'!IV65&gt;0,('TuitionData-4Yr'!IV65),"NA")</f>
        <v>NA</v>
      </c>
      <c r="J70" s="141" t="str">
        <f>IF('TuitionData-4Yr'!JX65&gt;0,('TuitionData-4Yr'!JX65),"NA")</f>
        <v>NA</v>
      </c>
      <c r="K70" s="381" t="str">
        <f>IF('TuitionData-4Yr'!KZ65&gt;0,('TuitionData-4Yr'!KZ65),"NA")</f>
        <v>NA</v>
      </c>
      <c r="L70" s="141" t="str">
        <f>IF('TuitionData-4Yr'!MB65&gt;0,('TuitionData-4Yr'!MB65),"NA")</f>
        <v>NA</v>
      </c>
      <c r="M70" s="381" t="str">
        <f>IF('TuitionData-4Yr'!ND65&gt;0,('TuitionData-4Yr'!ND65),"NA")</f>
        <v>NA</v>
      </c>
      <c r="N70" s="141" t="str">
        <f>IF('TuitionData-4Yr'!OF65&gt;0,('TuitionData-4Yr'!OF65),"NA")</f>
        <v>NA</v>
      </c>
      <c r="O70" s="381" t="str">
        <f>IF('TuitionData-2Yr'!AC65&gt;0,('TuitionData-2Yr'!AC65),"NA")</f>
        <v>NA</v>
      </c>
      <c r="P70" s="141" t="str">
        <f>IF('TuitionData-2Yr'!BE65&gt;0,('TuitionData-2Yr'!BE65),"NA")</f>
        <v>NA</v>
      </c>
      <c r="Q70" s="381" t="str">
        <f>IF('TuitionData-2Yr'!CG65&gt;0,('TuitionData-2Yr'!CG65),"NA")</f>
        <v>NA</v>
      </c>
      <c r="R70" s="141" t="str">
        <f>IF('TuitionData-2Yr'!DI65&gt;0,('TuitionData-2Yr'!DI65),"NA")</f>
        <v>NA</v>
      </c>
      <c r="S70" s="142" t="s">
        <v>77</v>
      </c>
    </row>
    <row r="71" spans="1:19" ht="9.75" customHeight="1">
      <c r="A71" s="3"/>
      <c r="B71" s="3"/>
      <c r="C71" s="3"/>
      <c r="D71" s="3"/>
      <c r="E71" s="3"/>
      <c r="F71" s="3"/>
      <c r="G71" s="3"/>
      <c r="H71" s="3"/>
      <c r="I71" s="3"/>
      <c r="J71" s="3"/>
      <c r="K71" s="3"/>
      <c r="L71" s="3"/>
      <c r="M71" s="3"/>
      <c r="N71" s="3"/>
      <c r="O71" s="3"/>
      <c r="P71" s="3"/>
      <c r="Q71" s="3"/>
      <c r="R71" s="3"/>
      <c r="S71" s="3"/>
    </row>
    <row r="72" spans="1:19" ht="17.25" customHeight="1">
      <c r="A72" s="12" t="s">
        <v>112</v>
      </c>
      <c r="B72" s="3"/>
      <c r="C72" s="3"/>
      <c r="D72" s="3"/>
      <c r="E72" s="3"/>
      <c r="F72" s="3"/>
      <c r="G72" s="3"/>
      <c r="H72" s="3"/>
      <c r="I72" s="3"/>
      <c r="J72" s="3"/>
      <c r="K72" s="3"/>
      <c r="L72" s="1"/>
      <c r="M72" s="1"/>
      <c r="N72" s="1"/>
      <c r="O72" s="1"/>
      <c r="P72" s="1"/>
      <c r="Q72" s="1"/>
      <c r="R72" s="1"/>
      <c r="S72" s="3"/>
    </row>
    <row r="73" spans="1:19" ht="17.25" customHeight="1">
      <c r="A73" s="12" t="s">
        <v>113</v>
      </c>
      <c r="B73" s="3"/>
      <c r="C73" s="3"/>
      <c r="D73" s="3"/>
      <c r="E73" s="3"/>
      <c r="F73" s="3"/>
      <c r="G73" s="3"/>
      <c r="H73" s="3"/>
      <c r="I73" s="3"/>
      <c r="J73" s="3"/>
      <c r="K73" s="3"/>
      <c r="L73" s="1"/>
      <c r="M73" s="1"/>
      <c r="N73" s="1"/>
      <c r="O73" s="1"/>
      <c r="P73" s="1"/>
      <c r="Q73" s="1"/>
      <c r="R73" s="1"/>
      <c r="S73" s="3"/>
    </row>
    <row r="74" spans="1:19" ht="71.25" customHeight="1">
      <c r="A74" s="464" t="s">
        <v>114</v>
      </c>
      <c r="B74" s="464"/>
      <c r="C74" s="464"/>
      <c r="D74" s="464"/>
      <c r="E74" s="464"/>
      <c r="F74" s="464"/>
      <c r="G74" s="464"/>
      <c r="H74" s="464"/>
      <c r="I74" s="464"/>
      <c r="J74" s="464"/>
      <c r="K74" s="382"/>
      <c r="L74" s="382"/>
      <c r="M74" s="382"/>
      <c r="N74" s="382"/>
      <c r="O74" s="382"/>
      <c r="P74" s="382"/>
      <c r="Q74" s="382"/>
      <c r="R74" s="382"/>
      <c r="S74" s="3"/>
    </row>
    <row r="75" spans="1:19" ht="34.5" customHeight="1">
      <c r="A75" s="464" t="s">
        <v>115</v>
      </c>
      <c r="B75" s="464"/>
      <c r="C75" s="464"/>
      <c r="D75" s="464"/>
      <c r="E75" s="464"/>
      <c r="F75" s="464"/>
      <c r="G75" s="464"/>
      <c r="H75" s="464"/>
      <c r="I75" s="464"/>
      <c r="J75" s="464"/>
      <c r="K75" s="464"/>
      <c r="L75" s="464"/>
      <c r="M75" s="464"/>
      <c r="N75" s="464"/>
      <c r="O75" s="464"/>
      <c r="P75" s="464"/>
      <c r="Q75" s="464"/>
      <c r="R75" s="464"/>
      <c r="S75" s="3"/>
    </row>
    <row r="76" spans="1:19" ht="30.75" customHeight="1">
      <c r="A76" s="12" t="s">
        <v>81</v>
      </c>
      <c r="B76" s="464" t="s">
        <v>82</v>
      </c>
      <c r="C76" s="465"/>
      <c r="D76" s="465"/>
      <c r="E76" s="465"/>
      <c r="F76" s="465"/>
      <c r="G76" s="465"/>
      <c r="H76" s="465"/>
      <c r="I76" s="465"/>
      <c r="J76" s="465"/>
      <c r="K76" s="413"/>
      <c r="L76" s="413"/>
      <c r="M76" s="413"/>
      <c r="N76" s="413"/>
      <c r="O76" s="413"/>
      <c r="P76" s="413"/>
      <c r="Q76" s="413"/>
      <c r="R76" s="413"/>
      <c r="S76" s="3"/>
    </row>
    <row r="77" spans="1:19">
      <c r="A77" s="3"/>
      <c r="B77" s="3"/>
      <c r="C77" s="3"/>
      <c r="D77" s="3"/>
      <c r="E77" s="3"/>
      <c r="F77" s="3"/>
      <c r="G77" s="3"/>
      <c r="H77" s="3"/>
      <c r="I77" s="3"/>
      <c r="J77" s="3"/>
      <c r="K77" s="3"/>
      <c r="L77" s="3"/>
      <c r="M77" s="3"/>
      <c r="N77" s="3"/>
      <c r="O77" s="3"/>
      <c r="P77" s="3"/>
      <c r="Q77" s="3"/>
      <c r="R77" s="3"/>
      <c r="S77" s="10" t="s">
        <v>85</v>
      </c>
    </row>
  </sheetData>
  <mergeCells count="21">
    <mergeCell ref="N9:N10"/>
    <mergeCell ref="O9:O10"/>
    <mergeCell ref="P9:P10"/>
    <mergeCell ref="Q9:Q10"/>
    <mergeCell ref="R9:R10"/>
    <mergeCell ref="A2:J2"/>
    <mergeCell ref="A74:J74"/>
    <mergeCell ref="A75:J75"/>
    <mergeCell ref="K75:R75"/>
    <mergeCell ref="B76:J76"/>
    <mergeCell ref="C9:C10"/>
    <mergeCell ref="D9:D10"/>
    <mergeCell ref="E9:E10"/>
    <mergeCell ref="F9:F10"/>
    <mergeCell ref="G9:G10"/>
    <mergeCell ref="H9:H10"/>
    <mergeCell ref="I9:I10"/>
    <mergeCell ref="J9:J10"/>
    <mergeCell ref="K9:K10"/>
    <mergeCell ref="L9:L10"/>
    <mergeCell ref="M9:M10"/>
  </mergeCells>
  <printOptions horizontalCentered="1"/>
  <pageMargins left="0.5" right="0.51" top="0.5" bottom="0.4" header="0.5" footer="0.45"/>
  <pageSetup scale="67" orientation="portrait" r:id="rId1"/>
  <headerFooter alignWithMargins="0">
    <oddFooter>&amp;L&amp;"Arial,Regular"&amp;8SREB Fact Book&amp;R&amp;"Arial,Regular"&amp;8&amp;D</oddFooter>
  </headerFooter>
  <colBreaks count="1" manualBreakCount="1">
    <brk id="10" max="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OF87"/>
  <sheetViews>
    <sheetView zoomScale="90" zoomScaleNormal="90" workbookViewId="0">
      <pane xSplit="1" ySplit="5" topLeftCell="IW24" activePane="bottomRight" state="frozen"/>
      <selection pane="bottomRight" activeCell="OF44" sqref="OF44"/>
      <selection pane="bottomLeft" activeCell="A6" sqref="A6"/>
      <selection pane="topRight" activeCell="B1" sqref="B1"/>
    </sheetView>
  </sheetViews>
  <sheetFormatPr defaultColWidth="5.85546875" defaultRowHeight="12.75"/>
  <cols>
    <col min="1" max="1" width="21.5703125" style="3" customWidth="1"/>
    <col min="2" max="2" width="9.5703125" style="3" customWidth="1"/>
    <col min="3" max="31" width="9.42578125" style="10" customWidth="1"/>
    <col min="32" max="32" width="11.140625" style="10" customWidth="1"/>
    <col min="33" max="44" width="8.42578125" style="10" hidden="1" customWidth="1"/>
    <col min="45" max="45" width="9.140625" style="10" hidden="1" customWidth="1"/>
    <col min="46" max="50" width="8.42578125" style="10" hidden="1" customWidth="1"/>
    <col min="51" max="53" width="12" style="10" hidden="1" customWidth="1"/>
    <col min="54" max="57" width="9.42578125" style="10" hidden="1" customWidth="1"/>
    <col min="58" max="60" width="9.42578125" style="10" customWidth="1"/>
    <col min="61" max="72" width="7.5703125" style="10" customWidth="1"/>
    <col min="73" max="75" width="7.85546875" style="10" bestFit="1" customWidth="1"/>
    <col min="76" max="76" width="7.85546875" style="10" customWidth="1"/>
    <col min="77" max="88" width="9.42578125" style="10" customWidth="1"/>
    <col min="89" max="94" width="7.5703125" style="10" customWidth="1"/>
    <col min="95" max="96" width="8.85546875" style="10" customWidth="1"/>
    <col min="97" max="97" width="9.42578125" style="10" customWidth="1"/>
    <col min="98" max="98" width="10" style="10" customWidth="1"/>
    <col min="99" max="99" width="9.140625" style="10" customWidth="1"/>
    <col min="100" max="100" width="8.5703125" style="10" customWidth="1"/>
    <col min="101" max="116" width="9.42578125" style="10" customWidth="1"/>
    <col min="117" max="124" width="7.5703125" style="10" customWidth="1"/>
    <col min="125" max="125" width="8.85546875" style="10" customWidth="1"/>
    <col min="126" max="128" width="7.5703125" style="10" customWidth="1"/>
    <col min="129" max="144" width="9.42578125" style="10" customWidth="1"/>
    <col min="145" max="152" width="7.5703125" style="10" customWidth="1"/>
    <col min="153" max="154" width="8.140625" style="10" customWidth="1"/>
    <col min="155" max="156" width="8.85546875" style="10" customWidth="1"/>
    <col min="157" max="172" width="9.42578125" style="10" customWidth="1"/>
    <col min="173" max="184" width="7.5703125" style="10" customWidth="1"/>
    <col min="185" max="200" width="9.42578125" style="10" customWidth="1"/>
    <col min="201" max="201" width="7.5703125" style="10" customWidth="1"/>
    <col min="202" max="211" width="7.5703125" style="10" hidden="1" customWidth="1"/>
    <col min="212" max="212" width="8.42578125" style="10" hidden="1" customWidth="1"/>
    <col min="213" max="213" width="10" style="10" hidden="1" customWidth="1"/>
    <col min="214" max="225" width="9.42578125" style="10" hidden="1" customWidth="1"/>
    <col min="226" max="228" width="9.42578125" style="10" customWidth="1"/>
    <col min="229" max="240" width="7.5703125" style="10" customWidth="1"/>
    <col min="241" max="256" width="9.42578125" style="10" customWidth="1"/>
    <col min="257" max="267" width="7.5703125" style="10" customWidth="1"/>
    <col min="268" max="284" width="9.42578125" style="10" customWidth="1"/>
    <col min="285" max="296" width="7.5703125" style="10" customWidth="1"/>
    <col min="297" max="312" width="9.42578125" style="10" customWidth="1"/>
    <col min="313" max="323" width="7.5703125" style="10" customWidth="1"/>
    <col min="324" max="324" width="8.140625" style="10" customWidth="1"/>
    <col min="325" max="340" width="9.42578125" style="10" customWidth="1"/>
    <col min="341" max="352" width="7.5703125" style="10" customWidth="1"/>
    <col min="353" max="368" width="9.42578125" style="10" customWidth="1"/>
    <col min="369" max="379" width="7.5703125" style="10" customWidth="1"/>
    <col min="380" max="380" width="8.85546875" style="10" customWidth="1"/>
    <col min="381" max="396" width="9.42578125" style="10" customWidth="1"/>
    <col min="397" max="397" width="4.140625" style="3" customWidth="1"/>
    <col min="398" max="398" width="4.42578125" style="3" customWidth="1"/>
    <col min="399" max="399" width="4.140625" style="3" customWidth="1"/>
    <col min="400" max="400" width="4.42578125" style="3" customWidth="1"/>
    <col min="401" max="401" width="3.85546875" style="3" customWidth="1"/>
    <col min="402" max="402" width="4.42578125" style="3" customWidth="1"/>
    <col min="403" max="403" width="4.5703125" style="3" customWidth="1"/>
    <col min="404" max="404" width="4.85546875" style="3" customWidth="1"/>
    <col min="405" max="16384" width="5.85546875" style="3"/>
  </cols>
  <sheetData>
    <row r="1" spans="1:396">
      <c r="A1" s="4" t="s">
        <v>116</v>
      </c>
      <c r="B1" s="4"/>
      <c r="DM1" s="10" t="s">
        <v>116</v>
      </c>
      <c r="HU1" s="4" t="s">
        <v>116</v>
      </c>
      <c r="MC1" s="4" t="s">
        <v>116</v>
      </c>
    </row>
    <row r="2" spans="1:396">
      <c r="OA2" s="26"/>
    </row>
    <row r="3" spans="1:396" s="4" customFormat="1">
      <c r="A3" s="383"/>
      <c r="B3" s="384" t="s">
        <v>117</v>
      </c>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c r="AW3" s="384"/>
      <c r="AX3" s="384"/>
      <c r="AY3" s="384"/>
      <c r="AZ3" s="384"/>
      <c r="BA3" s="384"/>
      <c r="BB3" s="384"/>
      <c r="BC3" s="384"/>
      <c r="BD3" s="384"/>
      <c r="BE3" s="384"/>
      <c r="BF3" s="384"/>
      <c r="BG3" s="384"/>
      <c r="BH3" s="384"/>
      <c r="BI3" s="385" t="s">
        <v>118</v>
      </c>
      <c r="BJ3" s="386"/>
      <c r="BK3" s="386"/>
      <c r="BL3" s="386"/>
      <c r="BM3" s="386"/>
      <c r="BN3" s="386"/>
      <c r="BO3" s="386"/>
      <c r="BP3" s="386"/>
      <c r="BQ3" s="386"/>
      <c r="BR3" s="386"/>
      <c r="BS3" s="386"/>
      <c r="BT3" s="386"/>
      <c r="BU3" s="386"/>
      <c r="BV3" s="386"/>
      <c r="BW3" s="386"/>
      <c r="BX3" s="386"/>
      <c r="BY3" s="386"/>
      <c r="BZ3" s="386"/>
      <c r="CA3" s="386"/>
      <c r="CB3" s="386"/>
      <c r="CC3" s="386"/>
      <c r="CD3" s="386"/>
      <c r="CE3" s="386"/>
      <c r="CF3" s="386"/>
      <c r="CG3" s="386"/>
      <c r="CH3" s="387"/>
      <c r="CI3" s="386"/>
      <c r="CJ3" s="386"/>
      <c r="CK3" s="386"/>
      <c r="CL3" s="386"/>
      <c r="CM3" s="386"/>
      <c r="CN3" s="386"/>
      <c r="CO3" s="386"/>
      <c r="CP3" s="386"/>
      <c r="CQ3" s="386"/>
      <c r="CR3" s="386"/>
      <c r="CS3" s="386"/>
      <c r="CT3" s="386"/>
      <c r="CU3" s="386"/>
      <c r="CV3" s="386"/>
      <c r="CW3" s="386"/>
      <c r="CX3" s="386"/>
      <c r="CY3" s="386"/>
      <c r="CZ3" s="386"/>
      <c r="DA3" s="386"/>
      <c r="DB3" s="386"/>
      <c r="DC3" s="386"/>
      <c r="DD3" s="386"/>
      <c r="DE3" s="386"/>
      <c r="DF3" s="386"/>
      <c r="DG3" s="386"/>
      <c r="DH3" s="386"/>
      <c r="DI3" s="386"/>
      <c r="DJ3" s="387"/>
      <c r="DK3" s="386"/>
      <c r="DL3" s="386"/>
      <c r="DM3" s="388" t="s">
        <v>119</v>
      </c>
      <c r="DN3" s="389"/>
      <c r="DO3" s="389"/>
      <c r="DP3" s="389"/>
      <c r="DQ3" s="389"/>
      <c r="DR3" s="389"/>
      <c r="DS3" s="389"/>
      <c r="DT3" s="389"/>
      <c r="DU3" s="389"/>
      <c r="DV3" s="389"/>
      <c r="DW3" s="389"/>
      <c r="DX3" s="389"/>
      <c r="DY3" s="389"/>
      <c r="DZ3" s="389"/>
      <c r="EA3" s="389"/>
      <c r="EB3" s="389"/>
      <c r="EC3" s="389"/>
      <c r="ED3" s="389"/>
      <c r="EE3" s="389"/>
      <c r="EF3" s="389"/>
      <c r="EG3" s="389"/>
      <c r="EH3" s="389"/>
      <c r="EI3" s="389"/>
      <c r="EJ3" s="389"/>
      <c r="EK3" s="389"/>
      <c r="EL3" s="390"/>
      <c r="EM3" s="389"/>
      <c r="EN3" s="389"/>
      <c r="EO3" s="389"/>
      <c r="EP3" s="389"/>
      <c r="EQ3" s="389"/>
      <c r="ER3" s="389"/>
      <c r="ES3" s="389"/>
      <c r="ET3" s="389"/>
      <c r="EU3" s="389"/>
      <c r="EV3" s="389"/>
      <c r="EW3" s="389"/>
      <c r="EX3" s="389"/>
      <c r="EY3" s="389"/>
      <c r="EZ3" s="389"/>
      <c r="FA3" s="389"/>
      <c r="FB3" s="389"/>
      <c r="FC3" s="389"/>
      <c r="FD3" s="389"/>
      <c r="FE3" s="389"/>
      <c r="FF3" s="389"/>
      <c r="FG3" s="389"/>
      <c r="FH3" s="389"/>
      <c r="FI3" s="389"/>
      <c r="FJ3" s="389"/>
      <c r="FK3" s="389"/>
      <c r="FL3" s="389"/>
      <c r="FM3" s="389"/>
      <c r="FN3" s="390"/>
      <c r="FO3" s="389"/>
      <c r="FP3" s="389"/>
      <c r="FQ3" s="391" t="s">
        <v>120</v>
      </c>
      <c r="FR3" s="392"/>
      <c r="FS3" s="392"/>
      <c r="FT3" s="392"/>
      <c r="FU3" s="392"/>
      <c r="FV3" s="392"/>
      <c r="FW3" s="392"/>
      <c r="FX3" s="392"/>
      <c r="FY3" s="392"/>
      <c r="FZ3" s="392"/>
      <c r="GA3" s="392"/>
      <c r="GB3" s="392"/>
      <c r="GC3" s="392"/>
      <c r="GD3" s="392"/>
      <c r="GE3" s="392"/>
      <c r="GF3" s="392"/>
      <c r="GG3" s="392"/>
      <c r="GH3" s="392"/>
      <c r="GI3" s="392"/>
      <c r="GJ3" s="392"/>
      <c r="GK3" s="392"/>
      <c r="GL3" s="392"/>
      <c r="GM3" s="392"/>
      <c r="GN3" s="392"/>
      <c r="GO3" s="392"/>
      <c r="GP3" s="393"/>
      <c r="GQ3" s="392"/>
      <c r="GR3" s="392"/>
      <c r="GS3" s="392"/>
      <c r="GT3" s="392"/>
      <c r="GU3" s="392"/>
      <c r="GV3" s="392"/>
      <c r="GW3" s="392"/>
      <c r="GX3" s="392"/>
      <c r="GY3" s="392"/>
      <c r="GZ3" s="392"/>
      <c r="HA3" s="392"/>
      <c r="HB3" s="392"/>
      <c r="HC3" s="392"/>
      <c r="HD3" s="392"/>
      <c r="HE3" s="392"/>
      <c r="HF3" s="392"/>
      <c r="HG3" s="392"/>
      <c r="HH3" s="392"/>
      <c r="HI3" s="392"/>
      <c r="HJ3" s="392"/>
      <c r="HK3" s="392"/>
      <c r="HL3" s="392"/>
      <c r="HM3" s="392"/>
      <c r="HN3" s="392"/>
      <c r="HO3" s="392"/>
      <c r="HP3" s="392"/>
      <c r="HQ3" s="392"/>
      <c r="HR3" s="393"/>
      <c r="HS3" s="392"/>
      <c r="HT3" s="392"/>
      <c r="HU3" s="394" t="s">
        <v>121</v>
      </c>
      <c r="HV3" s="395"/>
      <c r="HW3" s="395"/>
      <c r="HX3" s="395"/>
      <c r="HY3" s="395"/>
      <c r="HZ3" s="395"/>
      <c r="IA3" s="395"/>
      <c r="IB3" s="395"/>
      <c r="IC3" s="395"/>
      <c r="ID3" s="395"/>
      <c r="IE3" s="395"/>
      <c r="IF3" s="395"/>
      <c r="IG3" s="395"/>
      <c r="IH3" s="395"/>
      <c r="II3" s="395"/>
      <c r="IJ3" s="395"/>
      <c r="IK3" s="395"/>
      <c r="IL3" s="395"/>
      <c r="IM3" s="395"/>
      <c r="IN3" s="395"/>
      <c r="IO3" s="395"/>
      <c r="IP3" s="395"/>
      <c r="IQ3" s="395"/>
      <c r="IR3" s="395"/>
      <c r="IS3" s="395"/>
      <c r="IT3" s="396"/>
      <c r="IU3" s="395"/>
      <c r="IV3" s="395"/>
      <c r="IW3" s="395"/>
      <c r="IX3" s="395"/>
      <c r="IY3" s="395"/>
      <c r="IZ3" s="395"/>
      <c r="JA3" s="395"/>
      <c r="JB3" s="395"/>
      <c r="JC3" s="395"/>
      <c r="JD3" s="395"/>
      <c r="JE3" s="395"/>
      <c r="JF3" s="395"/>
      <c r="JG3" s="395"/>
      <c r="JH3" s="395"/>
      <c r="JI3" s="395"/>
      <c r="JJ3" s="395"/>
      <c r="JK3" s="395"/>
      <c r="JL3" s="395"/>
      <c r="JM3" s="395"/>
      <c r="JN3" s="395"/>
      <c r="JO3" s="395"/>
      <c r="JP3" s="395"/>
      <c r="JQ3" s="395"/>
      <c r="JR3" s="395"/>
      <c r="JS3" s="395"/>
      <c r="JT3" s="395"/>
      <c r="JU3" s="395"/>
      <c r="JV3" s="396"/>
      <c r="JW3" s="395"/>
      <c r="JX3" s="395"/>
      <c r="JY3" s="397" t="s">
        <v>122</v>
      </c>
      <c r="JZ3" s="398"/>
      <c r="KA3" s="398"/>
      <c r="KB3" s="398"/>
      <c r="KC3" s="398"/>
      <c r="KD3" s="398"/>
      <c r="KE3" s="398"/>
      <c r="KF3" s="398"/>
      <c r="KG3" s="398"/>
      <c r="KH3" s="398"/>
      <c r="KI3" s="398"/>
      <c r="KJ3" s="398"/>
      <c r="KK3" s="398"/>
      <c r="KL3" s="398"/>
      <c r="KM3" s="398"/>
      <c r="KN3" s="398"/>
      <c r="KO3" s="398"/>
      <c r="KP3" s="398"/>
      <c r="KQ3" s="398"/>
      <c r="KR3" s="398"/>
      <c r="KS3" s="398"/>
      <c r="KT3" s="398"/>
      <c r="KU3" s="398"/>
      <c r="KV3" s="398"/>
      <c r="KW3" s="398"/>
      <c r="KX3" s="399"/>
      <c r="KY3" s="398"/>
      <c r="KZ3" s="398"/>
      <c r="LA3" s="398"/>
      <c r="LB3" s="398"/>
      <c r="LC3" s="398"/>
      <c r="LD3" s="398"/>
      <c r="LE3" s="398"/>
      <c r="LF3" s="398"/>
      <c r="LG3" s="398"/>
      <c r="LH3" s="398"/>
      <c r="LI3" s="398"/>
      <c r="LJ3" s="398"/>
      <c r="LK3" s="398"/>
      <c r="LL3" s="398"/>
      <c r="LM3" s="398"/>
      <c r="LN3" s="398"/>
      <c r="LO3" s="398"/>
      <c r="LP3" s="398"/>
      <c r="LQ3" s="398"/>
      <c r="LR3" s="398"/>
      <c r="LS3" s="398"/>
      <c r="LT3" s="398"/>
      <c r="LU3" s="398"/>
      <c r="LV3" s="398"/>
      <c r="LW3" s="398"/>
      <c r="LX3" s="398"/>
      <c r="LY3" s="398"/>
      <c r="LZ3" s="399"/>
      <c r="MA3" s="398"/>
      <c r="MB3" s="398"/>
      <c r="MC3" s="400" t="s">
        <v>123</v>
      </c>
      <c r="MD3" s="401"/>
      <c r="ME3" s="401"/>
      <c r="MF3" s="401"/>
      <c r="MG3" s="401"/>
      <c r="MH3" s="401"/>
      <c r="MI3" s="401"/>
      <c r="MJ3" s="401"/>
      <c r="MK3" s="401"/>
      <c r="ML3" s="401"/>
      <c r="MM3" s="401"/>
      <c r="MN3" s="401"/>
      <c r="MO3" s="401"/>
      <c r="MP3" s="401"/>
      <c r="MQ3" s="401"/>
      <c r="MR3" s="401"/>
      <c r="MS3" s="401"/>
      <c r="MT3" s="401"/>
      <c r="MU3" s="401"/>
      <c r="MV3" s="401"/>
      <c r="MW3" s="401"/>
      <c r="MX3" s="401"/>
      <c r="MY3" s="401"/>
      <c r="MZ3" s="401"/>
      <c r="NA3" s="401"/>
      <c r="NB3" s="401"/>
      <c r="NC3" s="401"/>
      <c r="ND3" s="401"/>
      <c r="NE3" s="400"/>
      <c r="NF3" s="401"/>
      <c r="NG3" s="401"/>
      <c r="NH3" s="401"/>
      <c r="NI3" s="401"/>
      <c r="NJ3" s="401"/>
      <c r="NK3" s="401"/>
      <c r="NL3" s="401"/>
      <c r="NM3" s="401"/>
      <c r="NN3" s="401"/>
      <c r="NO3" s="401"/>
      <c r="NP3" s="401"/>
      <c r="NQ3" s="401"/>
      <c r="NR3" s="401"/>
      <c r="NS3" s="401"/>
      <c r="NT3" s="401"/>
      <c r="NU3" s="401"/>
      <c r="NV3" s="401"/>
      <c r="NW3" s="401"/>
      <c r="NX3" s="401"/>
      <c r="NY3" s="401"/>
      <c r="NZ3" s="401"/>
      <c r="OA3" s="274"/>
      <c r="OB3" s="275"/>
      <c r="OC3" s="275"/>
      <c r="OD3" s="275"/>
      <c r="OE3" s="275"/>
      <c r="OF3" s="275"/>
    </row>
    <row r="4" spans="1:396" s="4" customFormat="1">
      <c r="B4" s="383" t="s">
        <v>109</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402" t="s">
        <v>124</v>
      </c>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c r="BG4" s="383"/>
      <c r="BH4" s="383"/>
      <c r="BI4" s="402" t="s">
        <v>109</v>
      </c>
      <c r="BJ4" s="383"/>
      <c r="BK4" s="383"/>
      <c r="BL4" s="383"/>
      <c r="BM4" s="383"/>
      <c r="BN4" s="383"/>
      <c r="BO4" s="383"/>
      <c r="BP4" s="383"/>
      <c r="BQ4" s="383"/>
      <c r="BR4" s="383"/>
      <c r="BS4" s="383"/>
      <c r="BT4" s="383"/>
      <c r="BU4" s="383"/>
      <c r="BV4" s="383"/>
      <c r="BW4" s="383"/>
      <c r="BX4" s="383"/>
      <c r="BY4" s="383"/>
      <c r="BZ4" s="383"/>
      <c r="CA4" s="383"/>
      <c r="CB4" s="383"/>
      <c r="CC4" s="383"/>
      <c r="CD4" s="383"/>
      <c r="CE4" s="383"/>
      <c r="CF4" s="383"/>
      <c r="CG4" s="383"/>
      <c r="CH4" s="383"/>
      <c r="CI4" s="383"/>
      <c r="CJ4" s="383"/>
      <c r="CK4" s="403" t="s">
        <v>124</v>
      </c>
      <c r="CL4" s="383"/>
      <c r="CM4" s="383"/>
      <c r="CN4" s="383"/>
      <c r="CO4" s="383"/>
      <c r="CP4" s="383"/>
      <c r="CQ4" s="383"/>
      <c r="CR4" s="383"/>
      <c r="CS4" s="383"/>
      <c r="CT4" s="383"/>
      <c r="CU4" s="383"/>
      <c r="CV4" s="383"/>
      <c r="CW4" s="383"/>
      <c r="CX4" s="383"/>
      <c r="CY4" s="383"/>
      <c r="CZ4" s="383"/>
      <c r="DA4" s="383"/>
      <c r="DB4" s="383"/>
      <c r="DC4" s="383"/>
      <c r="DD4" s="383"/>
      <c r="DE4" s="383"/>
      <c r="DF4" s="383"/>
      <c r="DG4" s="383"/>
      <c r="DH4" s="383"/>
      <c r="DI4" s="383"/>
      <c r="DJ4" s="383"/>
      <c r="DK4" s="383"/>
      <c r="DL4" s="383"/>
      <c r="DM4" s="402" t="s">
        <v>109</v>
      </c>
      <c r="DN4" s="383"/>
      <c r="DO4" s="383"/>
      <c r="DP4" s="383"/>
      <c r="DQ4" s="383"/>
      <c r="DR4" s="383"/>
      <c r="DS4" s="383"/>
      <c r="DT4" s="383"/>
      <c r="DU4" s="383"/>
      <c r="DV4" s="383"/>
      <c r="DW4" s="383"/>
      <c r="DX4" s="383"/>
      <c r="DY4" s="383"/>
      <c r="DZ4" s="383"/>
      <c r="EA4" s="383"/>
      <c r="EB4" s="383"/>
      <c r="EC4" s="383"/>
      <c r="ED4" s="383"/>
      <c r="EE4" s="383"/>
      <c r="EF4" s="383"/>
      <c r="EG4" s="383"/>
      <c r="EH4" s="383"/>
      <c r="EI4" s="383"/>
      <c r="EJ4" s="383"/>
      <c r="EK4" s="383"/>
      <c r="EL4" s="383"/>
      <c r="EM4" s="383"/>
      <c r="EN4" s="383"/>
      <c r="EO4" s="403" t="s">
        <v>124</v>
      </c>
      <c r="EP4" s="383"/>
      <c r="EQ4" s="383"/>
      <c r="ER4" s="383"/>
      <c r="ES4" s="383"/>
      <c r="ET4" s="383"/>
      <c r="EU4" s="383"/>
      <c r="EV4" s="383"/>
      <c r="EW4" s="383"/>
      <c r="EX4" s="383"/>
      <c r="EY4" s="383"/>
      <c r="EZ4" s="383"/>
      <c r="FA4" s="383"/>
      <c r="FB4" s="383"/>
      <c r="FC4" s="383"/>
      <c r="FD4" s="383"/>
      <c r="FE4" s="383"/>
      <c r="FF4" s="383"/>
      <c r="FG4" s="383"/>
      <c r="FH4" s="383"/>
      <c r="FI4" s="383"/>
      <c r="FJ4" s="383"/>
      <c r="FK4" s="383"/>
      <c r="FL4" s="383"/>
      <c r="FM4" s="383"/>
      <c r="FN4" s="383"/>
      <c r="FO4" s="383"/>
      <c r="FP4" s="383"/>
      <c r="FQ4" s="402" t="s">
        <v>109</v>
      </c>
      <c r="FR4" s="383"/>
      <c r="FS4" s="383"/>
      <c r="FT4" s="383"/>
      <c r="FU4" s="383"/>
      <c r="FV4" s="383"/>
      <c r="FW4" s="383"/>
      <c r="FX4" s="383"/>
      <c r="FY4" s="383"/>
      <c r="FZ4" s="383"/>
      <c r="GA4" s="383"/>
      <c r="GB4" s="383"/>
      <c r="GC4" s="383"/>
      <c r="GD4" s="383"/>
      <c r="GE4" s="383"/>
      <c r="GF4" s="383"/>
      <c r="GG4" s="383"/>
      <c r="GH4" s="383"/>
      <c r="GI4" s="383"/>
      <c r="GJ4" s="383"/>
      <c r="GK4" s="383"/>
      <c r="GL4" s="383"/>
      <c r="GM4" s="383"/>
      <c r="GN4" s="383"/>
      <c r="GO4" s="383"/>
      <c r="GP4" s="383"/>
      <c r="GQ4" s="383"/>
      <c r="GR4" s="383"/>
      <c r="GS4" s="402" t="s">
        <v>124</v>
      </c>
      <c r="GT4" s="383"/>
      <c r="GU4" s="383"/>
      <c r="GV4" s="383"/>
      <c r="GW4" s="383"/>
      <c r="GX4" s="383"/>
      <c r="GY4" s="383"/>
      <c r="GZ4" s="383"/>
      <c r="HA4" s="383"/>
      <c r="HB4" s="383"/>
      <c r="HC4" s="383"/>
      <c r="HD4" s="383"/>
      <c r="HE4" s="383"/>
      <c r="HF4" s="383"/>
      <c r="HG4" s="383"/>
      <c r="HH4" s="383"/>
      <c r="HI4" s="383"/>
      <c r="HJ4" s="383"/>
      <c r="HK4" s="383"/>
      <c r="HL4" s="383"/>
      <c r="HM4" s="383"/>
      <c r="HN4" s="383"/>
      <c r="HO4" s="383"/>
      <c r="HP4" s="383"/>
      <c r="HQ4" s="383"/>
      <c r="HR4" s="383"/>
      <c r="HS4" s="383"/>
      <c r="HT4" s="383"/>
      <c r="HU4" s="402" t="s">
        <v>109</v>
      </c>
      <c r="HV4" s="383"/>
      <c r="HW4" s="383"/>
      <c r="HX4" s="383"/>
      <c r="HY4" s="383"/>
      <c r="HZ4" s="383"/>
      <c r="IA4" s="383"/>
      <c r="IB4" s="383"/>
      <c r="IC4" s="383"/>
      <c r="ID4" s="383"/>
      <c r="IE4" s="383"/>
      <c r="IF4" s="383"/>
      <c r="IG4" s="383"/>
      <c r="IH4" s="383"/>
      <c r="II4" s="383"/>
      <c r="IJ4" s="383"/>
      <c r="IK4" s="383"/>
      <c r="IL4" s="383"/>
      <c r="IM4" s="383"/>
      <c r="IN4" s="383"/>
      <c r="IO4" s="383"/>
      <c r="IP4" s="383"/>
      <c r="IQ4" s="383"/>
      <c r="IR4" s="383"/>
      <c r="IS4" s="383"/>
      <c r="IT4" s="383"/>
      <c r="IU4" s="383"/>
      <c r="IV4" s="383"/>
      <c r="IW4" s="402" t="s">
        <v>124</v>
      </c>
      <c r="IX4" s="383"/>
      <c r="IY4" s="383"/>
      <c r="IZ4" s="383"/>
      <c r="JA4" s="383"/>
      <c r="JB4" s="383"/>
      <c r="JC4" s="383"/>
      <c r="JD4" s="383"/>
      <c r="JE4" s="383"/>
      <c r="JF4" s="383"/>
      <c r="JG4" s="383"/>
      <c r="JH4" s="383"/>
      <c r="JI4" s="383"/>
      <c r="JJ4" s="383"/>
      <c r="JK4" s="383"/>
      <c r="JL4" s="383"/>
      <c r="JM4" s="383"/>
      <c r="JN4" s="383"/>
      <c r="JO4" s="383"/>
      <c r="JP4" s="383"/>
      <c r="JQ4" s="383"/>
      <c r="JR4" s="383"/>
      <c r="JS4" s="383"/>
      <c r="JT4" s="383"/>
      <c r="JU4" s="383"/>
      <c r="JV4" s="383"/>
      <c r="JW4" s="383"/>
      <c r="JX4" s="383"/>
      <c r="JY4" s="402" t="s">
        <v>109</v>
      </c>
      <c r="JZ4" s="383"/>
      <c r="KA4" s="383"/>
      <c r="KB4" s="383"/>
      <c r="KC4" s="383"/>
      <c r="KD4" s="383"/>
      <c r="KE4" s="383"/>
      <c r="KF4" s="383"/>
      <c r="KG4" s="383"/>
      <c r="KH4" s="383"/>
      <c r="KI4" s="383"/>
      <c r="KJ4" s="383"/>
      <c r="KK4" s="383"/>
      <c r="KL4" s="383"/>
      <c r="KM4" s="383"/>
      <c r="KN4" s="383"/>
      <c r="KO4" s="383"/>
      <c r="KP4" s="383"/>
      <c r="KQ4" s="383"/>
      <c r="KR4" s="383"/>
      <c r="KS4" s="383"/>
      <c r="KT4" s="383"/>
      <c r="KU4" s="383"/>
      <c r="KV4" s="383"/>
      <c r="KW4" s="383"/>
      <c r="KX4" s="383"/>
      <c r="KY4" s="383"/>
      <c r="KZ4" s="383"/>
      <c r="LA4" s="402" t="s">
        <v>124</v>
      </c>
      <c r="LB4" s="383"/>
      <c r="LC4" s="383"/>
      <c r="LD4" s="383"/>
      <c r="LE4" s="383"/>
      <c r="LF4" s="383"/>
      <c r="LG4" s="383"/>
      <c r="LH4" s="383"/>
      <c r="LI4" s="383"/>
      <c r="LJ4" s="383"/>
      <c r="LK4" s="383"/>
      <c r="LL4" s="383"/>
      <c r="LM4" s="383"/>
      <c r="LN4" s="383"/>
      <c r="LO4" s="383"/>
      <c r="LP4" s="383"/>
      <c r="LQ4" s="383"/>
      <c r="LR4" s="383"/>
      <c r="LS4" s="383"/>
      <c r="LT4" s="383"/>
      <c r="LU4" s="383"/>
      <c r="LV4" s="383"/>
      <c r="LW4" s="383"/>
      <c r="LX4" s="383"/>
      <c r="LY4" s="383"/>
      <c r="LZ4" s="383"/>
      <c r="MA4" s="383"/>
      <c r="MB4" s="383"/>
      <c r="MC4" s="402" t="s">
        <v>109</v>
      </c>
      <c r="MD4" s="383"/>
      <c r="ME4" s="383"/>
      <c r="MF4" s="383"/>
      <c r="MG4" s="383"/>
      <c r="MH4" s="383"/>
      <c r="MI4" s="383"/>
      <c r="MJ4" s="383"/>
      <c r="MK4" s="383"/>
      <c r="ML4" s="383"/>
      <c r="MM4" s="383"/>
      <c r="MN4" s="383"/>
      <c r="MO4" s="383"/>
      <c r="MP4" s="383"/>
      <c r="MQ4" s="383"/>
      <c r="MR4" s="383"/>
      <c r="MS4" s="383"/>
      <c r="MT4" s="383"/>
      <c r="MU4" s="383"/>
      <c r="MV4" s="383"/>
      <c r="MW4" s="383"/>
      <c r="MX4" s="383"/>
      <c r="MY4" s="383"/>
      <c r="MZ4" s="383"/>
      <c r="NA4" s="383"/>
      <c r="NB4" s="383"/>
      <c r="NC4" s="383"/>
      <c r="ND4" s="383"/>
      <c r="NE4" s="402" t="s">
        <v>124</v>
      </c>
      <c r="NF4" s="383"/>
      <c r="NG4" s="383"/>
      <c r="NH4" s="383"/>
      <c r="NI4" s="383"/>
      <c r="NJ4" s="383"/>
      <c r="NK4" s="383"/>
      <c r="NL4" s="383"/>
      <c r="NM4" s="383"/>
      <c r="NN4" s="383"/>
      <c r="NO4" s="383"/>
      <c r="NP4" s="383"/>
      <c r="NQ4" s="383"/>
      <c r="NR4" s="383"/>
      <c r="NS4" s="383"/>
      <c r="NT4" s="383"/>
      <c r="NU4" s="383"/>
      <c r="NV4" s="383"/>
      <c r="NW4" s="383"/>
      <c r="NX4" s="383"/>
      <c r="NY4" s="383"/>
      <c r="NZ4" s="383"/>
      <c r="OA4" s="8"/>
      <c r="OD4" s="383"/>
      <c r="OE4" s="383"/>
      <c r="OF4" s="383"/>
    </row>
    <row r="5" spans="1:396" s="15" customFormat="1" ht="14.25" customHeight="1">
      <c r="A5" s="18"/>
      <c r="B5" s="329" t="s">
        <v>125</v>
      </c>
      <c r="C5" s="329" t="s">
        <v>126</v>
      </c>
      <c r="D5" s="329" t="s">
        <v>127</v>
      </c>
      <c r="E5" s="329" t="s">
        <v>128</v>
      </c>
      <c r="F5" s="329" t="s">
        <v>129</v>
      </c>
      <c r="G5" s="329" t="s">
        <v>130</v>
      </c>
      <c r="H5" s="329" t="s">
        <v>131</v>
      </c>
      <c r="I5" s="329" t="s">
        <v>132</v>
      </c>
      <c r="J5" s="329" t="s">
        <v>133</v>
      </c>
      <c r="K5" s="329" t="s">
        <v>134</v>
      </c>
      <c r="L5" s="329" t="s">
        <v>135</v>
      </c>
      <c r="M5" s="329" t="s">
        <v>136</v>
      </c>
      <c r="N5" s="329" t="s">
        <v>137</v>
      </c>
      <c r="O5" s="329" t="s">
        <v>138</v>
      </c>
      <c r="P5" s="329" t="s">
        <v>139</v>
      </c>
      <c r="Q5" s="329" t="s">
        <v>140</v>
      </c>
      <c r="R5" s="329" t="s">
        <v>141</v>
      </c>
      <c r="S5" s="329" t="s">
        <v>142</v>
      </c>
      <c r="T5" s="329" t="s">
        <v>143</v>
      </c>
      <c r="U5" s="329" t="s">
        <v>144</v>
      </c>
      <c r="V5" s="329" t="s">
        <v>145</v>
      </c>
      <c r="W5" s="329" t="s">
        <v>146</v>
      </c>
      <c r="X5" s="329" t="s">
        <v>147</v>
      </c>
      <c r="Y5" s="329" t="s">
        <v>148</v>
      </c>
      <c r="Z5" s="329" t="s">
        <v>149</v>
      </c>
      <c r="AA5" s="329" t="s">
        <v>150</v>
      </c>
      <c r="AB5" s="329" t="s">
        <v>151</v>
      </c>
      <c r="AC5" s="329" t="s">
        <v>152</v>
      </c>
      <c r="AD5" s="329" t="s">
        <v>18</v>
      </c>
      <c r="AE5" s="331" t="s">
        <v>15</v>
      </c>
      <c r="AF5" s="333" t="s">
        <v>126</v>
      </c>
      <c r="AG5" s="329" t="s">
        <v>127</v>
      </c>
      <c r="AH5" s="329" t="s">
        <v>128</v>
      </c>
      <c r="AI5" s="329" t="s">
        <v>129</v>
      </c>
      <c r="AJ5" s="329" t="s">
        <v>130</v>
      </c>
      <c r="AK5" s="329" t="s">
        <v>131</v>
      </c>
      <c r="AL5" s="329" t="s">
        <v>132</v>
      </c>
      <c r="AM5" s="329" t="s">
        <v>133</v>
      </c>
      <c r="AN5" s="329" t="s">
        <v>134</v>
      </c>
      <c r="AO5" s="329" t="s">
        <v>135</v>
      </c>
      <c r="AP5" s="329" t="s">
        <v>136</v>
      </c>
      <c r="AQ5" s="329" t="s">
        <v>137</v>
      </c>
      <c r="AR5" s="329" t="s">
        <v>138</v>
      </c>
      <c r="AS5" s="329" t="s">
        <v>139</v>
      </c>
      <c r="AT5" s="329" t="s">
        <v>140</v>
      </c>
      <c r="AU5" s="329" t="s">
        <v>141</v>
      </c>
      <c r="AV5" s="329" t="s">
        <v>142</v>
      </c>
      <c r="AW5" s="329" t="s">
        <v>143</v>
      </c>
      <c r="AX5" s="329" t="s">
        <v>144</v>
      </c>
      <c r="AY5" s="329" t="s">
        <v>145</v>
      </c>
      <c r="AZ5" s="329" t="s">
        <v>146</v>
      </c>
      <c r="BA5" s="329" t="s">
        <v>147</v>
      </c>
      <c r="BB5" s="405" t="s">
        <v>148</v>
      </c>
      <c r="BC5" s="405" t="s">
        <v>149</v>
      </c>
      <c r="BD5" s="329" t="s">
        <v>150</v>
      </c>
      <c r="BE5" s="329" t="s">
        <v>151</v>
      </c>
      <c r="BF5" s="329" t="s">
        <v>152</v>
      </c>
      <c r="BG5" s="329" t="s">
        <v>18</v>
      </c>
      <c r="BH5" s="331" t="s">
        <v>15</v>
      </c>
      <c r="BI5" s="333" t="s">
        <v>127</v>
      </c>
      <c r="BJ5" s="329" t="s">
        <v>128</v>
      </c>
      <c r="BK5" s="329" t="s">
        <v>129</v>
      </c>
      <c r="BL5" s="329" t="s">
        <v>130</v>
      </c>
      <c r="BM5" s="329" t="s">
        <v>131</v>
      </c>
      <c r="BN5" s="329" t="s">
        <v>132</v>
      </c>
      <c r="BO5" s="329" t="s">
        <v>133</v>
      </c>
      <c r="BP5" s="329" t="s">
        <v>134</v>
      </c>
      <c r="BQ5" s="329" t="s">
        <v>135</v>
      </c>
      <c r="BR5" s="329" t="s">
        <v>136</v>
      </c>
      <c r="BS5" s="329" t="s">
        <v>137</v>
      </c>
      <c r="BT5" s="329" t="s">
        <v>138</v>
      </c>
      <c r="BU5" s="329" t="s">
        <v>139</v>
      </c>
      <c r="BV5" s="329" t="s">
        <v>140</v>
      </c>
      <c r="BW5" s="329" t="s">
        <v>141</v>
      </c>
      <c r="BX5" s="329" t="s">
        <v>142</v>
      </c>
      <c r="BY5" s="329" t="s">
        <v>143</v>
      </c>
      <c r="BZ5" s="329" t="s">
        <v>144</v>
      </c>
      <c r="CA5" s="329" t="s">
        <v>145</v>
      </c>
      <c r="CB5" s="329" t="s">
        <v>146</v>
      </c>
      <c r="CC5" s="329" t="s">
        <v>147</v>
      </c>
      <c r="CD5" s="329" t="s">
        <v>148</v>
      </c>
      <c r="CE5" s="329" t="s">
        <v>149</v>
      </c>
      <c r="CF5" s="329" t="s">
        <v>150</v>
      </c>
      <c r="CG5" s="329" t="s">
        <v>151</v>
      </c>
      <c r="CH5" s="329" t="s">
        <v>152</v>
      </c>
      <c r="CI5" s="329" t="s">
        <v>18</v>
      </c>
      <c r="CJ5" s="331" t="s">
        <v>15</v>
      </c>
      <c r="CK5" s="332" t="s">
        <v>127</v>
      </c>
      <c r="CL5" s="329" t="s">
        <v>128</v>
      </c>
      <c r="CM5" s="329" t="s">
        <v>129</v>
      </c>
      <c r="CN5" s="329" t="s">
        <v>130</v>
      </c>
      <c r="CO5" s="329" t="s">
        <v>131</v>
      </c>
      <c r="CP5" s="329" t="s">
        <v>132</v>
      </c>
      <c r="CQ5" s="329" t="s">
        <v>133</v>
      </c>
      <c r="CR5" s="329" t="s">
        <v>134</v>
      </c>
      <c r="CS5" s="329" t="s">
        <v>135</v>
      </c>
      <c r="CT5" s="329" t="s">
        <v>136</v>
      </c>
      <c r="CU5" s="329" t="s">
        <v>137</v>
      </c>
      <c r="CV5" s="329" t="s">
        <v>138</v>
      </c>
      <c r="CW5" s="329" t="s">
        <v>139</v>
      </c>
      <c r="CX5" s="329" t="s">
        <v>140</v>
      </c>
      <c r="CY5" s="329" t="s">
        <v>141</v>
      </c>
      <c r="CZ5" s="329" t="s">
        <v>142</v>
      </c>
      <c r="DA5" s="329" t="s">
        <v>143</v>
      </c>
      <c r="DB5" s="329" t="s">
        <v>144</v>
      </c>
      <c r="DC5" s="329" t="s">
        <v>145</v>
      </c>
      <c r="DD5" s="329" t="s">
        <v>146</v>
      </c>
      <c r="DE5" s="329" t="s">
        <v>147</v>
      </c>
      <c r="DF5" s="329" t="s">
        <v>148</v>
      </c>
      <c r="DG5" s="329" t="s">
        <v>149</v>
      </c>
      <c r="DH5" s="329" t="s">
        <v>150</v>
      </c>
      <c r="DI5" s="329" t="s">
        <v>151</v>
      </c>
      <c r="DJ5" s="329" t="s">
        <v>152</v>
      </c>
      <c r="DK5" s="329" t="s">
        <v>18</v>
      </c>
      <c r="DL5" s="331" t="s">
        <v>15</v>
      </c>
      <c r="DM5" s="333" t="s">
        <v>127</v>
      </c>
      <c r="DN5" s="329" t="s">
        <v>128</v>
      </c>
      <c r="DO5" s="329" t="s">
        <v>129</v>
      </c>
      <c r="DP5" s="329" t="s">
        <v>130</v>
      </c>
      <c r="DQ5" s="329" t="s">
        <v>131</v>
      </c>
      <c r="DR5" s="329" t="s">
        <v>132</v>
      </c>
      <c r="DS5" s="329" t="s">
        <v>133</v>
      </c>
      <c r="DT5" s="329" t="s">
        <v>134</v>
      </c>
      <c r="DU5" s="329" t="s">
        <v>135</v>
      </c>
      <c r="DV5" s="329" t="s">
        <v>136</v>
      </c>
      <c r="DW5" s="329" t="s">
        <v>137</v>
      </c>
      <c r="DX5" s="329" t="s">
        <v>138</v>
      </c>
      <c r="DY5" s="329" t="s">
        <v>139</v>
      </c>
      <c r="DZ5" s="329" t="s">
        <v>140</v>
      </c>
      <c r="EA5" s="329" t="s">
        <v>141</v>
      </c>
      <c r="EB5" s="329" t="s">
        <v>142</v>
      </c>
      <c r="EC5" s="329" t="s">
        <v>143</v>
      </c>
      <c r="ED5" s="329" t="s">
        <v>144</v>
      </c>
      <c r="EE5" s="329" t="s">
        <v>145</v>
      </c>
      <c r="EF5" s="329" t="s">
        <v>146</v>
      </c>
      <c r="EG5" s="329" t="s">
        <v>147</v>
      </c>
      <c r="EH5" s="329" t="s">
        <v>148</v>
      </c>
      <c r="EI5" s="329" t="s">
        <v>149</v>
      </c>
      <c r="EJ5" s="329" t="s">
        <v>150</v>
      </c>
      <c r="EK5" s="329" t="s">
        <v>151</v>
      </c>
      <c r="EL5" s="329" t="s">
        <v>152</v>
      </c>
      <c r="EM5" s="329" t="s">
        <v>18</v>
      </c>
      <c r="EN5" s="331" t="s">
        <v>15</v>
      </c>
      <c r="EO5" s="332" t="s">
        <v>127</v>
      </c>
      <c r="EP5" s="329" t="s">
        <v>128</v>
      </c>
      <c r="EQ5" s="329" t="s">
        <v>129</v>
      </c>
      <c r="ER5" s="329" t="s">
        <v>130</v>
      </c>
      <c r="ES5" s="329" t="s">
        <v>131</v>
      </c>
      <c r="ET5" s="329" t="s">
        <v>132</v>
      </c>
      <c r="EU5" s="329" t="s">
        <v>133</v>
      </c>
      <c r="EV5" s="329" t="s">
        <v>134</v>
      </c>
      <c r="EW5" s="329" t="s">
        <v>135</v>
      </c>
      <c r="EX5" s="329" t="s">
        <v>136</v>
      </c>
      <c r="EY5" s="329" t="s">
        <v>137</v>
      </c>
      <c r="EZ5" s="329" t="s">
        <v>138</v>
      </c>
      <c r="FA5" s="329" t="s">
        <v>139</v>
      </c>
      <c r="FB5" s="329" t="s">
        <v>140</v>
      </c>
      <c r="FC5" s="329" t="s">
        <v>141</v>
      </c>
      <c r="FD5" s="329" t="s">
        <v>142</v>
      </c>
      <c r="FE5" s="329" t="s">
        <v>143</v>
      </c>
      <c r="FF5" s="329" t="s">
        <v>144</v>
      </c>
      <c r="FG5" s="329" t="s">
        <v>145</v>
      </c>
      <c r="FH5" s="329" t="s">
        <v>146</v>
      </c>
      <c r="FI5" s="329" t="s">
        <v>147</v>
      </c>
      <c r="FJ5" s="329" t="s">
        <v>148</v>
      </c>
      <c r="FK5" s="329" t="s">
        <v>149</v>
      </c>
      <c r="FL5" s="329" t="s">
        <v>150</v>
      </c>
      <c r="FM5" s="329" t="s">
        <v>151</v>
      </c>
      <c r="FN5" s="329" t="s">
        <v>152</v>
      </c>
      <c r="FO5" s="329" t="s">
        <v>18</v>
      </c>
      <c r="FP5" s="331" t="s">
        <v>15</v>
      </c>
      <c r="FQ5" s="333" t="s">
        <v>127</v>
      </c>
      <c r="FR5" s="329" t="s">
        <v>128</v>
      </c>
      <c r="FS5" s="329" t="s">
        <v>129</v>
      </c>
      <c r="FT5" s="329" t="s">
        <v>130</v>
      </c>
      <c r="FU5" s="329" t="s">
        <v>131</v>
      </c>
      <c r="FV5" s="329" t="s">
        <v>132</v>
      </c>
      <c r="FW5" s="329" t="s">
        <v>133</v>
      </c>
      <c r="FX5" s="329" t="s">
        <v>134</v>
      </c>
      <c r="FY5" s="329" t="s">
        <v>135</v>
      </c>
      <c r="FZ5" s="329" t="s">
        <v>136</v>
      </c>
      <c r="GA5" s="329" t="s">
        <v>137</v>
      </c>
      <c r="GB5" s="329" t="s">
        <v>138</v>
      </c>
      <c r="GC5" s="329" t="s">
        <v>139</v>
      </c>
      <c r="GD5" s="329" t="s">
        <v>140</v>
      </c>
      <c r="GE5" s="329" t="s">
        <v>141</v>
      </c>
      <c r="GF5" s="329" t="s">
        <v>142</v>
      </c>
      <c r="GG5" s="329" t="s">
        <v>143</v>
      </c>
      <c r="GH5" s="329" t="s">
        <v>144</v>
      </c>
      <c r="GI5" s="329" t="s">
        <v>145</v>
      </c>
      <c r="GJ5" s="329" t="s">
        <v>146</v>
      </c>
      <c r="GK5" s="329" t="s">
        <v>147</v>
      </c>
      <c r="GL5" s="329" t="s">
        <v>148</v>
      </c>
      <c r="GM5" s="329" t="s">
        <v>149</v>
      </c>
      <c r="GN5" s="329" t="s">
        <v>150</v>
      </c>
      <c r="GO5" s="329" t="s">
        <v>151</v>
      </c>
      <c r="GP5" s="329" t="s">
        <v>152</v>
      </c>
      <c r="GQ5" s="329" t="s">
        <v>18</v>
      </c>
      <c r="GR5" s="331" t="s">
        <v>15</v>
      </c>
      <c r="GS5" s="333" t="s">
        <v>127</v>
      </c>
      <c r="GT5" s="329" t="s">
        <v>128</v>
      </c>
      <c r="GU5" s="329" t="s">
        <v>129</v>
      </c>
      <c r="GV5" s="329" t="s">
        <v>130</v>
      </c>
      <c r="GW5" s="329" t="s">
        <v>131</v>
      </c>
      <c r="GX5" s="329" t="s">
        <v>132</v>
      </c>
      <c r="GY5" s="329" t="s">
        <v>133</v>
      </c>
      <c r="GZ5" s="329" t="s">
        <v>134</v>
      </c>
      <c r="HA5" s="329" t="s">
        <v>135</v>
      </c>
      <c r="HB5" s="329" t="s">
        <v>136</v>
      </c>
      <c r="HC5" s="329" t="s">
        <v>137</v>
      </c>
      <c r="HD5" s="329" t="s">
        <v>138</v>
      </c>
      <c r="HE5" s="329" t="s">
        <v>139</v>
      </c>
      <c r="HF5" s="329" t="s">
        <v>140</v>
      </c>
      <c r="HG5" s="329" t="s">
        <v>141</v>
      </c>
      <c r="HH5" s="329" t="s">
        <v>142</v>
      </c>
      <c r="HI5" s="329" t="s">
        <v>143</v>
      </c>
      <c r="HJ5" s="329" t="s">
        <v>144</v>
      </c>
      <c r="HK5" s="329" t="s">
        <v>145</v>
      </c>
      <c r="HL5" s="329" t="s">
        <v>146</v>
      </c>
      <c r="HM5" s="329" t="s">
        <v>147</v>
      </c>
      <c r="HN5" s="329" t="s">
        <v>148</v>
      </c>
      <c r="HO5" s="329" t="s">
        <v>149</v>
      </c>
      <c r="HP5" s="329" t="s">
        <v>150</v>
      </c>
      <c r="HQ5" s="404" t="s">
        <v>151</v>
      </c>
      <c r="HR5" s="329" t="s">
        <v>152</v>
      </c>
      <c r="HS5" s="329" t="s">
        <v>18</v>
      </c>
      <c r="HT5" s="331" t="s">
        <v>15</v>
      </c>
      <c r="HU5" s="333" t="s">
        <v>127</v>
      </c>
      <c r="HV5" s="329" t="s">
        <v>128</v>
      </c>
      <c r="HW5" s="329" t="s">
        <v>129</v>
      </c>
      <c r="HX5" s="329" t="s">
        <v>130</v>
      </c>
      <c r="HY5" s="329" t="s">
        <v>131</v>
      </c>
      <c r="HZ5" s="329" t="s">
        <v>132</v>
      </c>
      <c r="IA5" s="329" t="s">
        <v>133</v>
      </c>
      <c r="IB5" s="329" t="s">
        <v>134</v>
      </c>
      <c r="IC5" s="329" t="s">
        <v>135</v>
      </c>
      <c r="ID5" s="329" t="s">
        <v>136</v>
      </c>
      <c r="IE5" s="329" t="s">
        <v>137</v>
      </c>
      <c r="IF5" s="329" t="s">
        <v>138</v>
      </c>
      <c r="IG5" s="329" t="s">
        <v>139</v>
      </c>
      <c r="IH5" s="329" t="s">
        <v>140</v>
      </c>
      <c r="II5" s="329" t="s">
        <v>141</v>
      </c>
      <c r="IJ5" s="329" t="s">
        <v>142</v>
      </c>
      <c r="IK5" s="329" t="s">
        <v>143</v>
      </c>
      <c r="IL5" s="329" t="s">
        <v>144</v>
      </c>
      <c r="IM5" s="329" t="s">
        <v>145</v>
      </c>
      <c r="IN5" s="329" t="s">
        <v>146</v>
      </c>
      <c r="IO5" s="329" t="s">
        <v>147</v>
      </c>
      <c r="IP5" s="329" t="s">
        <v>148</v>
      </c>
      <c r="IQ5" s="329" t="s">
        <v>149</v>
      </c>
      <c r="IR5" s="329" t="s">
        <v>150</v>
      </c>
      <c r="IS5" s="329" t="s">
        <v>151</v>
      </c>
      <c r="IT5" s="329" t="s">
        <v>152</v>
      </c>
      <c r="IU5" s="329" t="s">
        <v>18</v>
      </c>
      <c r="IV5" s="331" t="s">
        <v>15</v>
      </c>
      <c r="IW5" s="333" t="s">
        <v>127</v>
      </c>
      <c r="IX5" s="329" t="s">
        <v>128</v>
      </c>
      <c r="IY5" s="329" t="s">
        <v>129</v>
      </c>
      <c r="IZ5" s="329" t="s">
        <v>130</v>
      </c>
      <c r="JA5" s="329" t="s">
        <v>131</v>
      </c>
      <c r="JB5" s="329" t="s">
        <v>132</v>
      </c>
      <c r="JC5" s="329" t="s">
        <v>133</v>
      </c>
      <c r="JD5" s="329" t="s">
        <v>134</v>
      </c>
      <c r="JE5" s="329" t="s">
        <v>135</v>
      </c>
      <c r="JF5" s="329" t="s">
        <v>136</v>
      </c>
      <c r="JG5" s="329" t="s">
        <v>137</v>
      </c>
      <c r="JH5" s="329" t="s">
        <v>138</v>
      </c>
      <c r="JI5" s="329" t="s">
        <v>139</v>
      </c>
      <c r="JJ5" s="329" t="s">
        <v>140</v>
      </c>
      <c r="JK5" s="329" t="s">
        <v>141</v>
      </c>
      <c r="JL5" s="329" t="s">
        <v>142</v>
      </c>
      <c r="JM5" s="329" t="s">
        <v>143</v>
      </c>
      <c r="JN5" s="329" t="s">
        <v>144</v>
      </c>
      <c r="JO5" s="329" t="s">
        <v>145</v>
      </c>
      <c r="JP5" s="329" t="s">
        <v>146</v>
      </c>
      <c r="JQ5" s="329" t="s">
        <v>147</v>
      </c>
      <c r="JR5" s="329" t="s">
        <v>148</v>
      </c>
      <c r="JS5" s="329" t="s">
        <v>149</v>
      </c>
      <c r="JT5" s="329" t="s">
        <v>150</v>
      </c>
      <c r="JU5" s="329" t="s">
        <v>151</v>
      </c>
      <c r="JV5" s="329" t="s">
        <v>152</v>
      </c>
      <c r="JW5" s="329" t="s">
        <v>18</v>
      </c>
      <c r="JX5" s="331" t="s">
        <v>15</v>
      </c>
      <c r="JY5" s="333" t="s">
        <v>127</v>
      </c>
      <c r="JZ5" s="329" t="s">
        <v>128</v>
      </c>
      <c r="KA5" s="329" t="s">
        <v>129</v>
      </c>
      <c r="KB5" s="329" t="s">
        <v>130</v>
      </c>
      <c r="KC5" s="329" t="s">
        <v>131</v>
      </c>
      <c r="KD5" s="329" t="s">
        <v>132</v>
      </c>
      <c r="KE5" s="329" t="s">
        <v>133</v>
      </c>
      <c r="KF5" s="329" t="s">
        <v>134</v>
      </c>
      <c r="KG5" s="329" t="s">
        <v>135</v>
      </c>
      <c r="KH5" s="329" t="s">
        <v>153</v>
      </c>
      <c r="KI5" s="329" t="s">
        <v>137</v>
      </c>
      <c r="KJ5" s="329" t="s">
        <v>138</v>
      </c>
      <c r="KK5" s="329" t="s">
        <v>139</v>
      </c>
      <c r="KL5" s="329" t="s">
        <v>140</v>
      </c>
      <c r="KM5" s="329" t="s">
        <v>141</v>
      </c>
      <c r="KN5" s="329" t="s">
        <v>142</v>
      </c>
      <c r="KO5" s="329" t="s">
        <v>143</v>
      </c>
      <c r="KP5" s="329" t="s">
        <v>144</v>
      </c>
      <c r="KQ5" s="329" t="s">
        <v>145</v>
      </c>
      <c r="KR5" s="329" t="s">
        <v>146</v>
      </c>
      <c r="KS5" s="329" t="s">
        <v>147</v>
      </c>
      <c r="KT5" s="329" t="s">
        <v>148</v>
      </c>
      <c r="KU5" s="329" t="s">
        <v>149</v>
      </c>
      <c r="KV5" s="329" t="s">
        <v>150</v>
      </c>
      <c r="KW5" s="329" t="s">
        <v>151</v>
      </c>
      <c r="KX5" s="329" t="s">
        <v>152</v>
      </c>
      <c r="KY5" s="329" t="s">
        <v>18</v>
      </c>
      <c r="KZ5" s="331" t="s">
        <v>15</v>
      </c>
      <c r="LA5" s="333" t="s">
        <v>127</v>
      </c>
      <c r="LB5" s="329" t="s">
        <v>128</v>
      </c>
      <c r="LC5" s="329" t="s">
        <v>129</v>
      </c>
      <c r="LD5" s="329" t="s">
        <v>130</v>
      </c>
      <c r="LE5" s="329" t="s">
        <v>131</v>
      </c>
      <c r="LF5" s="329" t="s">
        <v>132</v>
      </c>
      <c r="LG5" s="329" t="s">
        <v>133</v>
      </c>
      <c r="LH5" s="329" t="s">
        <v>134</v>
      </c>
      <c r="LI5" s="329" t="s">
        <v>135</v>
      </c>
      <c r="LJ5" s="329" t="s">
        <v>136</v>
      </c>
      <c r="LK5" s="329" t="s">
        <v>137</v>
      </c>
      <c r="LL5" s="329" t="s">
        <v>138</v>
      </c>
      <c r="LM5" s="329" t="s">
        <v>139</v>
      </c>
      <c r="LN5" s="329" t="s">
        <v>140</v>
      </c>
      <c r="LO5" s="329" t="s">
        <v>141</v>
      </c>
      <c r="LP5" s="329" t="s">
        <v>142</v>
      </c>
      <c r="LQ5" s="329" t="s">
        <v>143</v>
      </c>
      <c r="LR5" s="329" t="s">
        <v>144</v>
      </c>
      <c r="LS5" s="329" t="s">
        <v>145</v>
      </c>
      <c r="LT5" s="329" t="s">
        <v>146</v>
      </c>
      <c r="LU5" s="329" t="s">
        <v>147</v>
      </c>
      <c r="LV5" s="329" t="s">
        <v>148</v>
      </c>
      <c r="LW5" s="329" t="s">
        <v>149</v>
      </c>
      <c r="LX5" s="329" t="s">
        <v>150</v>
      </c>
      <c r="LY5" s="329" t="s">
        <v>151</v>
      </c>
      <c r="LZ5" s="329" t="s">
        <v>152</v>
      </c>
      <c r="MA5" s="329" t="s">
        <v>18</v>
      </c>
      <c r="MB5" s="331" t="s">
        <v>15</v>
      </c>
      <c r="MC5" s="333" t="s">
        <v>127</v>
      </c>
      <c r="MD5" s="329" t="s">
        <v>128</v>
      </c>
      <c r="ME5" s="329" t="s">
        <v>129</v>
      </c>
      <c r="MF5" s="329" t="s">
        <v>130</v>
      </c>
      <c r="MG5" s="329" t="s">
        <v>131</v>
      </c>
      <c r="MH5" s="329" t="s">
        <v>132</v>
      </c>
      <c r="MI5" s="329" t="s">
        <v>133</v>
      </c>
      <c r="MJ5" s="329" t="s">
        <v>134</v>
      </c>
      <c r="MK5" s="329" t="s">
        <v>135</v>
      </c>
      <c r="ML5" s="329" t="s">
        <v>136</v>
      </c>
      <c r="MM5" s="329" t="s">
        <v>137</v>
      </c>
      <c r="MN5" s="329" t="s">
        <v>138</v>
      </c>
      <c r="MO5" s="329" t="s">
        <v>139</v>
      </c>
      <c r="MP5" s="329" t="s">
        <v>140</v>
      </c>
      <c r="MQ5" s="329" t="s">
        <v>141</v>
      </c>
      <c r="MR5" s="329" t="s">
        <v>142</v>
      </c>
      <c r="MS5" s="329" t="s">
        <v>143</v>
      </c>
      <c r="MT5" s="329" t="s">
        <v>144</v>
      </c>
      <c r="MU5" s="329" t="s">
        <v>145</v>
      </c>
      <c r="MV5" s="329" t="s">
        <v>146</v>
      </c>
      <c r="MW5" s="329" t="s">
        <v>147</v>
      </c>
      <c r="MX5" s="329" t="s">
        <v>148</v>
      </c>
      <c r="MY5" s="329" t="s">
        <v>149</v>
      </c>
      <c r="MZ5" s="329" t="s">
        <v>150</v>
      </c>
      <c r="NA5" s="329" t="s">
        <v>151</v>
      </c>
      <c r="NB5" s="329" t="s">
        <v>152</v>
      </c>
      <c r="NC5" s="329" t="s">
        <v>18</v>
      </c>
      <c r="ND5" s="331" t="s">
        <v>15</v>
      </c>
      <c r="NE5" s="333" t="s">
        <v>127</v>
      </c>
      <c r="NF5" s="329" t="s">
        <v>128</v>
      </c>
      <c r="NG5" s="329" t="s">
        <v>129</v>
      </c>
      <c r="NH5" s="329" t="s">
        <v>130</v>
      </c>
      <c r="NI5" s="329" t="s">
        <v>131</v>
      </c>
      <c r="NJ5" s="329" t="s">
        <v>132</v>
      </c>
      <c r="NK5" s="329" t="s">
        <v>133</v>
      </c>
      <c r="NL5" s="329" t="s">
        <v>134</v>
      </c>
      <c r="NM5" s="329" t="s">
        <v>135</v>
      </c>
      <c r="NN5" s="329" t="s">
        <v>136</v>
      </c>
      <c r="NO5" s="329" t="s">
        <v>137</v>
      </c>
      <c r="NP5" s="329" t="s">
        <v>138</v>
      </c>
      <c r="NQ5" s="329" t="s">
        <v>139</v>
      </c>
      <c r="NR5" s="329" t="s">
        <v>140</v>
      </c>
      <c r="NS5" s="329" t="s">
        <v>141</v>
      </c>
      <c r="NT5" s="329" t="s">
        <v>142</v>
      </c>
      <c r="NU5" s="329" t="s">
        <v>143</v>
      </c>
      <c r="NV5" s="329" t="s">
        <v>144</v>
      </c>
      <c r="NW5" s="329" t="s">
        <v>145</v>
      </c>
      <c r="NX5" s="329" t="s">
        <v>146</v>
      </c>
      <c r="NY5" s="329" t="s">
        <v>147</v>
      </c>
      <c r="NZ5" s="329" t="s">
        <v>148</v>
      </c>
      <c r="OA5" s="26" t="s">
        <v>149</v>
      </c>
      <c r="OB5" s="132" t="s">
        <v>150</v>
      </c>
      <c r="OC5" s="329" t="s">
        <v>151</v>
      </c>
      <c r="OD5" s="329" t="s">
        <v>152</v>
      </c>
      <c r="OE5" s="329" t="s">
        <v>18</v>
      </c>
      <c r="OF5" s="331" t="s">
        <v>15</v>
      </c>
    </row>
    <row r="6" spans="1:396" ht="15" customHeight="1">
      <c r="A6" s="3" t="s">
        <v>97</v>
      </c>
      <c r="B6" s="27" t="s">
        <v>154</v>
      </c>
      <c r="C6" s="27" t="s">
        <v>154</v>
      </c>
      <c r="D6" s="28">
        <v>2076</v>
      </c>
      <c r="E6" s="27">
        <v>2235</v>
      </c>
      <c r="F6" s="27">
        <v>2402</v>
      </c>
      <c r="G6" s="27">
        <v>2523</v>
      </c>
      <c r="H6" s="27">
        <v>2601</v>
      </c>
      <c r="I6" s="27">
        <v>2850</v>
      </c>
      <c r="J6" s="27">
        <v>2929</v>
      </c>
      <c r="K6" s="27">
        <v>3067</v>
      </c>
      <c r="L6" s="27">
        <v>3206</v>
      </c>
      <c r="M6" s="27">
        <v>3407</v>
      </c>
      <c r="N6" s="27">
        <v>3727.5</v>
      </c>
      <c r="O6" s="27">
        <v>4199</v>
      </c>
      <c r="P6" s="27">
        <v>4579</v>
      </c>
      <c r="Q6" s="27">
        <v>4982</v>
      </c>
      <c r="R6" s="27">
        <v>5264</v>
      </c>
      <c r="S6" s="27">
        <v>5469</v>
      </c>
      <c r="T6" s="27">
        <v>5804.5</v>
      </c>
      <c r="U6" s="27">
        <v>6255</v>
      </c>
      <c r="V6" s="27">
        <v>6537</v>
      </c>
      <c r="W6" s="27">
        <v>6951</v>
      </c>
      <c r="X6" s="27">
        <v>7276.5</v>
      </c>
      <c r="Y6" s="27">
        <v>7498</v>
      </c>
      <c r="Z6" s="27">
        <v>7679</v>
      </c>
      <c r="AA6" s="27">
        <v>8004</v>
      </c>
      <c r="AB6" s="315">
        <v>8176</v>
      </c>
      <c r="AC6" s="27">
        <v>8462</v>
      </c>
      <c r="AD6" s="27">
        <v>8792</v>
      </c>
      <c r="AE6" s="423">
        <v>8953.5</v>
      </c>
      <c r="AF6" s="407" t="s">
        <v>154</v>
      </c>
      <c r="AG6" s="407" t="s">
        <v>154</v>
      </c>
      <c r="AH6" s="27">
        <v>6183</v>
      </c>
      <c r="AI6" s="27">
        <v>6432</v>
      </c>
      <c r="AJ6" s="27">
        <v>7000</v>
      </c>
      <c r="AK6" s="27">
        <v>7604</v>
      </c>
      <c r="AL6" s="27">
        <v>7952</v>
      </c>
      <c r="AM6" s="27">
        <v>8274</v>
      </c>
      <c r="AN6" s="27">
        <v>8612</v>
      </c>
      <c r="AO6" s="27">
        <v>8821</v>
      </c>
      <c r="AP6" s="27">
        <v>9166</v>
      </c>
      <c r="AQ6" s="27">
        <v>9998</v>
      </c>
      <c r="AR6" s="27">
        <v>10853</v>
      </c>
      <c r="AS6" s="27">
        <v>11826</v>
      </c>
      <c r="AT6" s="27">
        <v>12719</v>
      </c>
      <c r="AU6" s="27">
        <v>13116</v>
      </c>
      <c r="AV6" s="27">
        <v>13526</v>
      </c>
      <c r="AW6" s="27">
        <v>14032</v>
      </c>
      <c r="AX6" s="27">
        <v>15150</v>
      </c>
      <c r="AY6" s="27">
        <v>15953.5</v>
      </c>
      <c r="AZ6" s="27">
        <v>16866</v>
      </c>
      <c r="BA6" s="27">
        <v>17496</v>
      </c>
      <c r="BB6" s="27">
        <v>17651</v>
      </c>
      <c r="BC6" s="27">
        <v>18026</v>
      </c>
      <c r="BD6" s="27">
        <v>18406</v>
      </c>
      <c r="BE6" s="315">
        <v>18590</v>
      </c>
      <c r="BF6" s="27">
        <v>19080</v>
      </c>
      <c r="BG6" s="27">
        <v>19383</v>
      </c>
      <c r="BH6" s="27">
        <v>19738</v>
      </c>
      <c r="BI6" s="81">
        <v>2538</v>
      </c>
      <c r="BJ6" s="27">
        <v>2787</v>
      </c>
      <c r="BK6" s="27">
        <v>2908</v>
      </c>
      <c r="BL6" s="27">
        <v>3056</v>
      </c>
      <c r="BM6" s="27">
        <v>3341</v>
      </c>
      <c r="BN6" s="27">
        <v>3438</v>
      </c>
      <c r="BO6" s="27">
        <v>3514</v>
      </c>
      <c r="BP6" s="27">
        <v>3620</v>
      </c>
      <c r="BQ6" s="10">
        <v>3654</v>
      </c>
      <c r="BR6" s="10">
        <v>3987</v>
      </c>
      <c r="BS6" s="27">
        <v>4196</v>
      </c>
      <c r="BT6" s="27">
        <v>5095</v>
      </c>
      <c r="BU6" s="27">
        <v>5628</v>
      </c>
      <c r="BV6" s="27">
        <v>5887</v>
      </c>
      <c r="BW6" s="27">
        <v>6153</v>
      </c>
      <c r="BX6" s="27">
        <v>6751</v>
      </c>
      <c r="BY6" s="27">
        <v>7531.5</v>
      </c>
      <c r="BZ6" s="27">
        <v>7932</v>
      </c>
      <c r="CA6" s="27">
        <v>8416</v>
      </c>
      <c r="CB6" s="27">
        <v>8904</v>
      </c>
      <c r="CC6" s="27">
        <v>9425</v>
      </c>
      <c r="CD6" s="27">
        <v>9798</v>
      </c>
      <c r="CE6" s="27">
        <v>9828</v>
      </c>
      <c r="CF6" s="27">
        <v>10047</v>
      </c>
      <c r="CG6" s="27">
        <v>10368</v>
      </c>
      <c r="CH6" s="27">
        <v>10568</v>
      </c>
      <c r="CI6" s="27">
        <v>10753</v>
      </c>
      <c r="CJ6" s="27">
        <v>11044</v>
      </c>
      <c r="CK6" s="29">
        <v>7021</v>
      </c>
      <c r="CL6" s="27">
        <v>7646</v>
      </c>
      <c r="CM6" s="27">
        <v>8199</v>
      </c>
      <c r="CN6" s="27">
        <v>8757</v>
      </c>
      <c r="CO6" s="27">
        <v>9271</v>
      </c>
      <c r="CP6" s="30">
        <v>9708</v>
      </c>
      <c r="CQ6" s="27">
        <v>10525</v>
      </c>
      <c r="CR6" s="27">
        <v>10696</v>
      </c>
      <c r="CS6" s="27">
        <v>11153</v>
      </c>
      <c r="CT6" s="27">
        <v>11694</v>
      </c>
      <c r="CU6" s="27">
        <v>13194</v>
      </c>
      <c r="CV6" s="27">
        <v>15029</v>
      </c>
      <c r="CW6" s="27">
        <v>16040</v>
      </c>
      <c r="CX6" s="27">
        <v>16819</v>
      </c>
      <c r="CY6" s="27">
        <v>17691</v>
      </c>
      <c r="CZ6" s="27">
        <v>18181</v>
      </c>
      <c r="DA6" s="27">
        <v>19492.5</v>
      </c>
      <c r="DB6" s="27">
        <v>20340</v>
      </c>
      <c r="DC6" s="27">
        <v>20894</v>
      </c>
      <c r="DD6" s="27">
        <v>22625.5</v>
      </c>
      <c r="DE6" s="27">
        <v>23518.5</v>
      </c>
      <c r="DF6" s="27">
        <v>24210</v>
      </c>
      <c r="DG6" s="27">
        <v>25004</v>
      </c>
      <c r="DH6" s="27">
        <v>26008</v>
      </c>
      <c r="DI6" s="27">
        <v>26814</v>
      </c>
      <c r="DJ6" s="27">
        <v>27973</v>
      </c>
      <c r="DK6" s="27">
        <v>28643</v>
      </c>
      <c r="DL6" s="27">
        <v>28906</v>
      </c>
      <c r="DM6" s="406">
        <v>2392</v>
      </c>
      <c r="DN6" s="27">
        <v>2502</v>
      </c>
      <c r="DO6" s="27">
        <v>2772</v>
      </c>
      <c r="DP6" s="27">
        <v>2998</v>
      </c>
      <c r="DQ6" s="27">
        <v>3082</v>
      </c>
      <c r="DR6" s="27">
        <v>3192</v>
      </c>
      <c r="DS6" s="27">
        <v>3391</v>
      </c>
      <c r="DT6" s="27">
        <v>3529</v>
      </c>
      <c r="DU6" s="27">
        <v>3463</v>
      </c>
      <c r="DV6" s="27">
        <v>3662</v>
      </c>
      <c r="DW6" s="27">
        <v>3934</v>
      </c>
      <c r="DX6" s="27">
        <v>4450</v>
      </c>
      <c r="DY6" s="27">
        <v>5089</v>
      </c>
      <c r="DZ6" s="27">
        <v>5220</v>
      </c>
      <c r="EA6" s="27">
        <v>5792</v>
      </c>
      <c r="EB6" s="27">
        <v>5959</v>
      </c>
      <c r="EC6" s="27">
        <v>6128</v>
      </c>
      <c r="ED6" s="27">
        <v>6632</v>
      </c>
      <c r="EE6" s="27">
        <v>7214</v>
      </c>
      <c r="EF6" s="27">
        <v>7579</v>
      </c>
      <c r="EG6" s="27">
        <v>7573.5</v>
      </c>
      <c r="EH6" s="27">
        <v>8506</v>
      </c>
      <c r="EI6" s="27">
        <v>8416</v>
      </c>
      <c r="EJ6" s="27">
        <v>9056</v>
      </c>
      <c r="EK6" s="27">
        <v>9482</v>
      </c>
      <c r="EL6" s="27">
        <v>9763</v>
      </c>
      <c r="EM6" s="27">
        <v>9918</v>
      </c>
      <c r="EN6" s="27">
        <v>10003.5</v>
      </c>
      <c r="EO6" s="29">
        <v>6600</v>
      </c>
      <c r="EP6" s="27">
        <v>7131</v>
      </c>
      <c r="EQ6" s="27">
        <v>7244</v>
      </c>
      <c r="ER6" s="27">
        <v>8346</v>
      </c>
      <c r="ES6" s="27">
        <v>8424</v>
      </c>
      <c r="ET6" s="27">
        <v>8676</v>
      </c>
      <c r="EU6" s="27">
        <v>9292</v>
      </c>
      <c r="EV6" s="27">
        <v>9679</v>
      </c>
      <c r="EW6" s="27">
        <v>10258</v>
      </c>
      <c r="EX6" s="27">
        <v>10459</v>
      </c>
      <c r="EY6" s="27">
        <v>11278</v>
      </c>
      <c r="EZ6" s="27">
        <v>12388</v>
      </c>
      <c r="FA6" s="27">
        <v>13788</v>
      </c>
      <c r="FB6" s="27">
        <v>14074</v>
      </c>
      <c r="FC6" s="27">
        <v>15081</v>
      </c>
      <c r="FD6" s="27">
        <v>15578</v>
      </c>
      <c r="FE6" s="27">
        <v>15998</v>
      </c>
      <c r="FF6" s="27">
        <v>16738</v>
      </c>
      <c r="FG6" s="27">
        <v>16994</v>
      </c>
      <c r="FH6" s="27">
        <v>18735</v>
      </c>
      <c r="FI6" s="27">
        <v>19274</v>
      </c>
      <c r="FJ6" s="27">
        <v>19908</v>
      </c>
      <c r="FK6" s="27">
        <v>20965</v>
      </c>
      <c r="FL6" s="27">
        <v>21984</v>
      </c>
      <c r="FM6" s="27">
        <v>22918</v>
      </c>
      <c r="FN6" s="27">
        <v>23250</v>
      </c>
      <c r="FO6" s="27">
        <v>23331</v>
      </c>
      <c r="FP6" s="27">
        <v>24139</v>
      </c>
      <c r="FQ6" s="81">
        <v>1785</v>
      </c>
      <c r="FR6" s="27">
        <v>1915</v>
      </c>
      <c r="FS6" s="27">
        <v>2004</v>
      </c>
      <c r="FT6" s="27">
        <v>2061</v>
      </c>
      <c r="FU6" s="27">
        <v>2269</v>
      </c>
      <c r="FV6" s="27">
        <v>2290</v>
      </c>
      <c r="FW6" s="27">
        <v>2388</v>
      </c>
      <c r="FX6" s="27">
        <v>2571</v>
      </c>
      <c r="FY6" s="10">
        <v>2774</v>
      </c>
      <c r="FZ6" s="10">
        <v>3129</v>
      </c>
      <c r="GA6" s="27">
        <v>3242</v>
      </c>
      <c r="GB6" s="27">
        <v>3544.5</v>
      </c>
      <c r="GC6" s="27">
        <v>3944</v>
      </c>
      <c r="GD6" s="27">
        <v>4414</v>
      </c>
      <c r="GE6" s="27">
        <v>4616</v>
      </c>
      <c r="GF6" s="27">
        <v>4942</v>
      </c>
      <c r="GG6" s="27">
        <v>5401.5</v>
      </c>
      <c r="GH6" s="27">
        <v>5693</v>
      </c>
      <c r="GI6" s="27">
        <v>6181</v>
      </c>
      <c r="GJ6" s="27">
        <v>6595</v>
      </c>
      <c r="GK6" s="27">
        <v>6860.5</v>
      </c>
      <c r="GL6" s="27">
        <v>7135</v>
      </c>
      <c r="GM6" s="27">
        <v>7369.5</v>
      </c>
      <c r="GN6" s="27">
        <v>7719</v>
      </c>
      <c r="GO6" s="27">
        <v>7928</v>
      </c>
      <c r="GP6" s="27">
        <v>8271</v>
      </c>
      <c r="GQ6" s="27">
        <v>8554</v>
      </c>
      <c r="GR6" s="27">
        <v>8806</v>
      </c>
      <c r="GS6" s="81">
        <v>5715</v>
      </c>
      <c r="GT6" s="27">
        <v>6206</v>
      </c>
      <c r="GU6" s="27">
        <v>6405</v>
      </c>
      <c r="GV6" s="27">
        <v>7166</v>
      </c>
      <c r="GW6" s="27">
        <v>7522</v>
      </c>
      <c r="GX6" s="27">
        <v>7863</v>
      </c>
      <c r="GY6" s="27">
        <v>7608</v>
      </c>
      <c r="GZ6" s="27">
        <v>8554</v>
      </c>
      <c r="HA6" s="27">
        <v>8645</v>
      </c>
      <c r="HB6" s="27">
        <v>8811</v>
      </c>
      <c r="HC6" s="27">
        <v>9525</v>
      </c>
      <c r="HD6" s="27">
        <v>10328.5</v>
      </c>
      <c r="HE6" s="27">
        <v>11273</v>
      </c>
      <c r="HF6" s="27">
        <v>12556</v>
      </c>
      <c r="HG6" s="27">
        <v>13075</v>
      </c>
      <c r="HH6" s="27">
        <v>13419</v>
      </c>
      <c r="HI6" s="27">
        <v>13827.5</v>
      </c>
      <c r="HJ6" s="27">
        <v>14798</v>
      </c>
      <c r="HK6" s="27">
        <v>15216</v>
      </c>
      <c r="HL6" s="27">
        <v>16021</v>
      </c>
      <c r="HM6" s="27">
        <v>16517.5</v>
      </c>
      <c r="HN6" s="27">
        <v>17186.5</v>
      </c>
      <c r="HO6" s="27">
        <v>17467</v>
      </c>
      <c r="HP6" s="27">
        <v>17789</v>
      </c>
      <c r="HQ6" s="27">
        <v>18060</v>
      </c>
      <c r="HR6" s="27">
        <v>18742.5</v>
      </c>
      <c r="HS6" s="27">
        <v>18822</v>
      </c>
      <c r="HT6" s="27">
        <v>19146</v>
      </c>
      <c r="HU6" s="406">
        <v>2105</v>
      </c>
      <c r="HV6" s="27">
        <v>2376</v>
      </c>
      <c r="HW6" s="27">
        <v>2564</v>
      </c>
      <c r="HX6" s="27">
        <v>2760</v>
      </c>
      <c r="HY6" s="27">
        <v>2708</v>
      </c>
      <c r="HZ6" s="27">
        <v>2857</v>
      </c>
      <c r="IA6" s="27">
        <v>3025</v>
      </c>
      <c r="IB6" s="27">
        <v>3146</v>
      </c>
      <c r="IC6" s="10">
        <v>3307</v>
      </c>
      <c r="ID6" s="10">
        <v>3353</v>
      </c>
      <c r="IE6" s="27">
        <v>3625.5</v>
      </c>
      <c r="IF6" s="27">
        <v>4262</v>
      </c>
      <c r="IG6" s="27">
        <v>4633</v>
      </c>
      <c r="IH6" s="27">
        <v>4977</v>
      </c>
      <c r="II6" s="27">
        <v>5271.5</v>
      </c>
      <c r="IJ6" s="27">
        <v>5486</v>
      </c>
      <c r="IK6" s="6">
        <v>5646.5</v>
      </c>
      <c r="IL6" s="27">
        <v>6086</v>
      </c>
      <c r="IM6" s="27">
        <v>6158</v>
      </c>
      <c r="IN6" s="27">
        <v>6574</v>
      </c>
      <c r="IO6" s="27">
        <v>6892</v>
      </c>
      <c r="IP6" s="27">
        <v>7134.5</v>
      </c>
      <c r="IQ6" s="27">
        <v>7437</v>
      </c>
      <c r="IR6" s="27">
        <v>7713</v>
      </c>
      <c r="IS6" s="27">
        <v>7777</v>
      </c>
      <c r="IT6" s="27">
        <v>7970</v>
      </c>
      <c r="IU6" s="27">
        <v>8234</v>
      </c>
      <c r="IV6" s="27">
        <v>8343</v>
      </c>
      <c r="IW6" s="81">
        <v>5363</v>
      </c>
      <c r="IX6" s="27">
        <v>5652</v>
      </c>
      <c r="IY6" s="27">
        <v>6055</v>
      </c>
      <c r="IZ6" s="27">
        <v>6750</v>
      </c>
      <c r="JA6" s="27">
        <v>7067</v>
      </c>
      <c r="JB6" s="27">
        <v>7672</v>
      </c>
      <c r="JC6" s="27">
        <v>8322</v>
      </c>
      <c r="JD6" s="27">
        <v>8583</v>
      </c>
      <c r="JE6" s="27">
        <v>8818</v>
      </c>
      <c r="JF6" s="27">
        <v>8873</v>
      </c>
      <c r="JG6" s="27">
        <v>9368.5</v>
      </c>
      <c r="JH6" s="27">
        <v>10422</v>
      </c>
      <c r="JI6" s="27">
        <v>11167</v>
      </c>
      <c r="JJ6" s="27">
        <v>11582</v>
      </c>
      <c r="JK6" s="27">
        <v>11845.5</v>
      </c>
      <c r="JL6" s="27">
        <v>12621</v>
      </c>
      <c r="JM6" s="6">
        <v>12712.5</v>
      </c>
      <c r="JN6" s="27">
        <v>13645</v>
      </c>
      <c r="JO6" s="27">
        <v>14471</v>
      </c>
      <c r="JP6" s="27">
        <v>14621</v>
      </c>
      <c r="JQ6" s="27">
        <v>15135.5</v>
      </c>
      <c r="JR6" s="27">
        <v>15807.5</v>
      </c>
      <c r="JS6" s="27">
        <v>16316</v>
      </c>
      <c r="JT6" s="27">
        <v>16783</v>
      </c>
      <c r="JU6" s="27">
        <v>16880</v>
      </c>
      <c r="JV6" s="27">
        <v>17440</v>
      </c>
      <c r="JW6" s="27">
        <v>17776</v>
      </c>
      <c r="JX6" s="27">
        <v>17157</v>
      </c>
      <c r="JY6" s="81">
        <v>2087</v>
      </c>
      <c r="JZ6" s="27">
        <v>2120</v>
      </c>
      <c r="KA6" s="27">
        <v>2299</v>
      </c>
      <c r="KB6" s="27">
        <v>2445</v>
      </c>
      <c r="KC6" s="27">
        <v>2570</v>
      </c>
      <c r="KD6" s="27">
        <v>2675</v>
      </c>
      <c r="KE6" s="27">
        <v>2689</v>
      </c>
      <c r="KF6" s="27">
        <v>2865</v>
      </c>
      <c r="KG6" s="10">
        <v>2929</v>
      </c>
      <c r="KH6" s="10">
        <v>3352</v>
      </c>
      <c r="KI6" s="27">
        <v>3680.5</v>
      </c>
      <c r="KJ6" s="27">
        <v>4189.5</v>
      </c>
      <c r="KK6" s="27">
        <v>4490</v>
      </c>
      <c r="KL6" s="27">
        <v>4816</v>
      </c>
      <c r="KM6" s="27">
        <v>4962</v>
      </c>
      <c r="KN6" s="27">
        <v>5280</v>
      </c>
      <c r="KO6" s="6">
        <v>5644</v>
      </c>
      <c r="KP6" s="27">
        <v>6063</v>
      </c>
      <c r="KQ6" s="27">
        <v>6193</v>
      </c>
      <c r="KR6" s="27">
        <v>6408</v>
      </c>
      <c r="KS6" s="27">
        <v>6810.5</v>
      </c>
      <c r="KT6" s="27">
        <v>7127</v>
      </c>
      <c r="KU6" s="27">
        <v>7323</v>
      </c>
      <c r="KV6" s="27">
        <v>7484</v>
      </c>
      <c r="KW6" s="27">
        <v>7398</v>
      </c>
      <c r="KX6" s="27">
        <v>7596</v>
      </c>
      <c r="KY6" s="27">
        <v>7860</v>
      </c>
      <c r="KZ6" s="27">
        <v>8376.5</v>
      </c>
      <c r="LA6" s="81">
        <v>5174</v>
      </c>
      <c r="LB6" s="27">
        <v>5443</v>
      </c>
      <c r="LC6" s="27">
        <v>5601</v>
      </c>
      <c r="LD6" s="27">
        <v>6119</v>
      </c>
      <c r="LE6" s="27">
        <v>6744</v>
      </c>
      <c r="LF6" s="27">
        <v>6993</v>
      </c>
      <c r="LG6" s="27">
        <v>7280</v>
      </c>
      <c r="LH6" s="27">
        <v>7716</v>
      </c>
      <c r="LI6" s="27">
        <v>8053</v>
      </c>
      <c r="LJ6" s="27">
        <v>8476</v>
      </c>
      <c r="LK6" s="27">
        <v>9114.5</v>
      </c>
      <c r="LL6" s="27">
        <v>10204.5</v>
      </c>
      <c r="LM6" s="27">
        <v>10579</v>
      </c>
      <c r="LN6" s="27">
        <v>11558</v>
      </c>
      <c r="LO6" s="27">
        <v>11657</v>
      </c>
      <c r="LP6" s="27">
        <v>11862</v>
      </c>
      <c r="LQ6" s="6">
        <v>12719</v>
      </c>
      <c r="LR6" s="27">
        <v>13849</v>
      </c>
      <c r="LS6" s="27">
        <v>14375</v>
      </c>
      <c r="LT6" s="27">
        <v>14603</v>
      </c>
      <c r="LU6" s="27">
        <v>15150.5</v>
      </c>
      <c r="LV6" s="27">
        <v>15249</v>
      </c>
      <c r="LW6" s="27">
        <v>15331</v>
      </c>
      <c r="LX6" s="27">
        <v>15849</v>
      </c>
      <c r="LY6" s="27">
        <v>16162</v>
      </c>
      <c r="LZ6" s="27">
        <v>16815</v>
      </c>
      <c r="MA6" s="27">
        <v>16931</v>
      </c>
      <c r="MB6" s="27">
        <v>17755.5</v>
      </c>
      <c r="MC6" s="406">
        <v>1784</v>
      </c>
      <c r="MD6" s="27">
        <v>2188</v>
      </c>
      <c r="ME6" s="27">
        <v>2320</v>
      </c>
      <c r="MF6" s="27">
        <v>2488</v>
      </c>
      <c r="MG6" s="27">
        <v>2106</v>
      </c>
      <c r="MH6" s="27">
        <v>2205</v>
      </c>
      <c r="MI6" s="27">
        <v>3032</v>
      </c>
      <c r="MJ6" s="27">
        <v>3104</v>
      </c>
      <c r="MK6" s="27">
        <v>3182</v>
      </c>
      <c r="ML6" s="27">
        <v>3415</v>
      </c>
      <c r="MM6" s="27">
        <v>3850</v>
      </c>
      <c r="MN6" s="27">
        <v>4242</v>
      </c>
      <c r="MO6" s="27">
        <v>4515</v>
      </c>
      <c r="MP6" s="27">
        <v>5048</v>
      </c>
      <c r="MQ6" s="27">
        <v>5294</v>
      </c>
      <c r="MR6" s="27">
        <v>5459</v>
      </c>
      <c r="MS6" s="27">
        <v>5557.5</v>
      </c>
      <c r="MT6" s="27">
        <v>5825</v>
      </c>
      <c r="MU6" s="27">
        <v>5951.5</v>
      </c>
      <c r="MV6" s="27">
        <v>6327</v>
      </c>
      <c r="MW6" s="27">
        <v>6931</v>
      </c>
      <c r="MX6" s="27">
        <v>6923</v>
      </c>
      <c r="MY6" s="27">
        <v>7332</v>
      </c>
      <c r="MZ6" s="27">
        <v>7461</v>
      </c>
      <c r="NA6" s="27">
        <v>7489</v>
      </c>
      <c r="NB6" s="27">
        <v>7808</v>
      </c>
      <c r="NC6" s="27">
        <v>8374.5</v>
      </c>
      <c r="ND6" s="27">
        <v>8168</v>
      </c>
      <c r="NE6" s="406">
        <v>4474</v>
      </c>
      <c r="NF6" s="27">
        <v>5615</v>
      </c>
      <c r="NG6" s="27">
        <v>6037</v>
      </c>
      <c r="NH6" s="27">
        <v>6580</v>
      </c>
      <c r="NI6" s="27">
        <v>5718</v>
      </c>
      <c r="NJ6" s="27">
        <v>6426</v>
      </c>
      <c r="NK6" s="27">
        <v>7427</v>
      </c>
      <c r="NL6" s="27">
        <v>7687</v>
      </c>
      <c r="NM6" s="27">
        <v>8000</v>
      </c>
      <c r="NN6" s="27">
        <v>8735</v>
      </c>
      <c r="NO6" s="27">
        <v>9215</v>
      </c>
      <c r="NP6" s="27">
        <v>10146</v>
      </c>
      <c r="NQ6" s="27">
        <v>10050</v>
      </c>
      <c r="NR6" s="27">
        <v>11465</v>
      </c>
      <c r="NS6" s="27">
        <v>11908</v>
      </c>
      <c r="NT6" s="27">
        <v>12225</v>
      </c>
      <c r="NU6" s="27">
        <v>12720</v>
      </c>
      <c r="NV6" s="27">
        <v>13840</v>
      </c>
      <c r="NW6" s="27">
        <v>14408</v>
      </c>
      <c r="NX6" s="27">
        <v>15589</v>
      </c>
      <c r="NY6" s="27">
        <v>17063.5</v>
      </c>
      <c r="NZ6" s="27">
        <v>16740</v>
      </c>
      <c r="OA6" s="27">
        <v>16613</v>
      </c>
      <c r="OB6" s="27">
        <v>17408</v>
      </c>
      <c r="OC6" s="27">
        <v>17250</v>
      </c>
      <c r="OD6" s="27">
        <v>17544</v>
      </c>
      <c r="OE6" s="27">
        <v>15560</v>
      </c>
      <c r="OF6" s="27">
        <v>17187</v>
      </c>
    </row>
    <row r="7" spans="1:396" s="65" customFormat="1">
      <c r="A7" s="3" t="s">
        <v>155</v>
      </c>
      <c r="B7" s="40">
        <v>880</v>
      </c>
      <c r="C7" s="40">
        <v>944</v>
      </c>
      <c r="D7" s="40">
        <v>1649</v>
      </c>
      <c r="E7" s="40">
        <v>1770</v>
      </c>
      <c r="F7" s="40">
        <v>1833</v>
      </c>
      <c r="G7" s="40">
        <v>1958</v>
      </c>
      <c r="H7" s="40">
        <v>2067</v>
      </c>
      <c r="I7" s="40">
        <v>2210</v>
      </c>
      <c r="J7" s="40">
        <v>2372</v>
      </c>
      <c r="K7" s="40">
        <v>2533</v>
      </c>
      <c r="L7" s="40">
        <v>2700</v>
      </c>
      <c r="M7" s="40">
        <v>2965</v>
      </c>
      <c r="N7" s="40">
        <v>3253</v>
      </c>
      <c r="O7" s="40">
        <v>3660</v>
      </c>
      <c r="P7" s="40">
        <v>4043</v>
      </c>
      <c r="Q7" s="40">
        <v>4351</v>
      </c>
      <c r="R7" s="40">
        <v>4636</v>
      </c>
      <c r="S7" s="40">
        <v>4980</v>
      </c>
      <c r="T7" s="40">
        <v>5389</v>
      </c>
      <c r="U7" s="40">
        <v>5670</v>
      </c>
      <c r="V7" s="40">
        <v>6190</v>
      </c>
      <c r="W7" s="40">
        <v>6532</v>
      </c>
      <c r="X7" s="40">
        <v>6849</v>
      </c>
      <c r="Y7" s="40">
        <v>7052.25</v>
      </c>
      <c r="Z7" s="40">
        <v>7299</v>
      </c>
      <c r="AA7" s="40">
        <v>7632</v>
      </c>
      <c r="AB7" s="40">
        <v>7586</v>
      </c>
      <c r="AC7" s="40">
        <v>8020</v>
      </c>
      <c r="AD7" s="409">
        <v>8372</v>
      </c>
      <c r="AE7" s="424">
        <v>8594</v>
      </c>
      <c r="AF7" s="421">
        <v>2900</v>
      </c>
      <c r="AG7" s="40">
        <v>5236</v>
      </c>
      <c r="AH7" s="40">
        <v>5490</v>
      </c>
      <c r="AI7" s="40">
        <v>5745</v>
      </c>
      <c r="AJ7" s="40">
        <v>6161</v>
      </c>
      <c r="AK7" s="40">
        <v>6516</v>
      </c>
      <c r="AL7" s="40">
        <v>6969</v>
      </c>
      <c r="AM7" s="40">
        <v>7794</v>
      </c>
      <c r="AN7" s="40">
        <v>8064</v>
      </c>
      <c r="AO7" s="40">
        <v>8683</v>
      </c>
      <c r="AP7" s="40">
        <v>9035</v>
      </c>
      <c r="AQ7" s="40">
        <v>9670</v>
      </c>
      <c r="AR7" s="40">
        <v>10120</v>
      </c>
      <c r="AS7" s="40">
        <v>11782</v>
      </c>
      <c r="AT7" s="40">
        <v>12532</v>
      </c>
      <c r="AU7" s="40">
        <v>13087</v>
      </c>
      <c r="AV7" s="40">
        <v>13440</v>
      </c>
      <c r="AW7" s="40">
        <v>14083</v>
      </c>
      <c r="AX7" s="40">
        <v>15100</v>
      </c>
      <c r="AY7" s="40">
        <v>16297</v>
      </c>
      <c r="AZ7" s="40">
        <v>17020</v>
      </c>
      <c r="BA7" s="40">
        <v>17725</v>
      </c>
      <c r="BB7" s="40">
        <v>18253</v>
      </c>
      <c r="BC7" s="40">
        <v>19004</v>
      </c>
      <c r="BD7" s="40">
        <v>19818</v>
      </c>
      <c r="BE7" s="40">
        <v>18384</v>
      </c>
      <c r="BF7" s="40">
        <v>18925</v>
      </c>
      <c r="BG7" s="40">
        <v>19390</v>
      </c>
      <c r="BH7" s="40">
        <v>19481.5</v>
      </c>
      <c r="BI7" s="64">
        <v>1768</v>
      </c>
      <c r="BJ7" s="40">
        <v>1946</v>
      </c>
      <c r="BK7" s="40">
        <v>2054</v>
      </c>
      <c r="BL7" s="40">
        <v>2193</v>
      </c>
      <c r="BM7" s="61">
        <v>2379</v>
      </c>
      <c r="BN7" s="62">
        <v>2652</v>
      </c>
      <c r="BO7" s="62">
        <v>2867</v>
      </c>
      <c r="BP7" s="62">
        <v>3026</v>
      </c>
      <c r="BQ7" s="40">
        <v>3276</v>
      </c>
      <c r="BR7" s="40">
        <v>3407</v>
      </c>
      <c r="BS7" s="40">
        <v>3855.5</v>
      </c>
      <c r="BT7" s="40">
        <v>4350</v>
      </c>
      <c r="BU7" s="40">
        <v>4749</v>
      </c>
      <c r="BV7" s="40">
        <v>5278</v>
      </c>
      <c r="BW7" s="40">
        <v>5496</v>
      </c>
      <c r="BX7" s="40">
        <v>5767</v>
      </c>
      <c r="BY7" s="40">
        <v>6492.9000000000005</v>
      </c>
      <c r="BZ7" s="40">
        <v>7151</v>
      </c>
      <c r="CA7" s="172">
        <v>7900</v>
      </c>
      <c r="CB7" s="40">
        <v>8480</v>
      </c>
      <c r="CC7" s="40">
        <v>9000</v>
      </c>
      <c r="CD7" s="40">
        <v>9098.5</v>
      </c>
      <c r="CE7" s="40">
        <v>9579</v>
      </c>
      <c r="CF7" s="40">
        <v>9806</v>
      </c>
      <c r="CG7" s="65">
        <v>9519</v>
      </c>
      <c r="CH7" s="40">
        <v>9706</v>
      </c>
      <c r="CI7" s="40">
        <v>9223.5</v>
      </c>
      <c r="CJ7" s="40">
        <v>9648</v>
      </c>
      <c r="CK7" s="63">
        <v>5550</v>
      </c>
      <c r="CL7" s="40">
        <v>5850</v>
      </c>
      <c r="CM7" s="40">
        <v>6150</v>
      </c>
      <c r="CN7" s="62">
        <v>6980</v>
      </c>
      <c r="CO7" s="62">
        <v>7875</v>
      </c>
      <c r="CP7" s="62">
        <v>8728</v>
      </c>
      <c r="CQ7" s="62">
        <v>8889</v>
      </c>
      <c r="CR7" s="62">
        <v>9230</v>
      </c>
      <c r="CS7" s="62">
        <v>9725</v>
      </c>
      <c r="CT7" s="40">
        <v>10303</v>
      </c>
      <c r="CU7" s="40">
        <v>11589</v>
      </c>
      <c r="CV7" s="40">
        <v>13209</v>
      </c>
      <c r="CW7" s="40">
        <v>14431.5</v>
      </c>
      <c r="CX7" s="40">
        <v>15512</v>
      </c>
      <c r="CY7" s="40">
        <v>16175.5</v>
      </c>
      <c r="CZ7" s="40">
        <v>16531.2</v>
      </c>
      <c r="DA7" s="40">
        <v>18354</v>
      </c>
      <c r="DB7" s="40">
        <v>19339</v>
      </c>
      <c r="DC7" s="40">
        <v>20499.900000000001</v>
      </c>
      <c r="DD7" s="40">
        <v>21846</v>
      </c>
      <c r="DE7" s="40">
        <v>23048</v>
      </c>
      <c r="DF7" s="40">
        <v>23892</v>
      </c>
      <c r="DG7" s="40">
        <v>24378</v>
      </c>
      <c r="DH7" s="40">
        <v>25044</v>
      </c>
      <c r="DI7" s="40">
        <v>26286</v>
      </c>
      <c r="DJ7" s="40">
        <v>26286</v>
      </c>
      <c r="DK7" s="40">
        <v>26905.5</v>
      </c>
      <c r="DL7" s="40">
        <v>28041.5</v>
      </c>
      <c r="DM7" s="64">
        <v>2079</v>
      </c>
      <c r="DN7" s="40">
        <v>2224</v>
      </c>
      <c r="DO7" s="40">
        <v>2367</v>
      </c>
      <c r="DP7" s="40">
        <v>2463</v>
      </c>
      <c r="DQ7" s="40">
        <v>2570</v>
      </c>
      <c r="DR7" s="62">
        <v>2616</v>
      </c>
      <c r="DS7" s="62">
        <v>2942</v>
      </c>
      <c r="DT7" s="62">
        <v>3107</v>
      </c>
      <c r="DU7" s="62">
        <v>3219</v>
      </c>
      <c r="DV7" s="40">
        <v>3581</v>
      </c>
      <c r="DW7" s="40">
        <v>3840</v>
      </c>
      <c r="DX7" s="40">
        <v>4126</v>
      </c>
      <c r="DY7" s="40">
        <v>4379</v>
      </c>
      <c r="DZ7" s="40">
        <v>4804</v>
      </c>
      <c r="EA7" s="40">
        <v>4887</v>
      </c>
      <c r="EB7" s="40">
        <v>5429</v>
      </c>
      <c r="EC7" s="40">
        <v>5529</v>
      </c>
      <c r="ED7" s="40">
        <v>5704.5</v>
      </c>
      <c r="EE7" s="172">
        <v>6560</v>
      </c>
      <c r="EF7" s="40">
        <v>6928</v>
      </c>
      <c r="EG7" s="40">
        <v>7012</v>
      </c>
      <c r="EH7" s="40">
        <v>7452</v>
      </c>
      <c r="EI7" s="40">
        <v>7963</v>
      </c>
      <c r="EJ7" s="40">
        <v>8509</v>
      </c>
      <c r="EK7" s="40">
        <v>8484</v>
      </c>
      <c r="EL7" s="40">
        <v>8548</v>
      </c>
      <c r="EM7" s="40">
        <v>8896.5</v>
      </c>
      <c r="EN7" s="40">
        <v>9165.5</v>
      </c>
      <c r="EO7" s="64">
        <v>6376</v>
      </c>
      <c r="EP7" s="40">
        <v>6572</v>
      </c>
      <c r="EQ7" s="40">
        <v>6747</v>
      </c>
      <c r="ER7" s="62">
        <v>7531</v>
      </c>
      <c r="ES7" s="62">
        <v>8316</v>
      </c>
      <c r="ET7" s="62">
        <v>8424</v>
      </c>
      <c r="EU7" s="62">
        <v>8810</v>
      </c>
      <c r="EV7" s="62">
        <v>9326</v>
      </c>
      <c r="EW7" s="62">
        <v>10057</v>
      </c>
      <c r="EX7" s="40">
        <v>10469</v>
      </c>
      <c r="EY7" s="40">
        <v>11788.25</v>
      </c>
      <c r="EZ7" s="40">
        <v>13919.7</v>
      </c>
      <c r="FA7" s="40">
        <v>14545.5</v>
      </c>
      <c r="FB7" s="40">
        <v>14995</v>
      </c>
      <c r="FC7" s="40">
        <v>15526</v>
      </c>
      <c r="FD7" s="40">
        <v>15606.95</v>
      </c>
      <c r="FE7" s="40">
        <v>15168</v>
      </c>
      <c r="FF7" s="40">
        <v>15333.5</v>
      </c>
      <c r="FG7" s="172">
        <v>16260</v>
      </c>
      <c r="FH7" s="40">
        <v>17205</v>
      </c>
      <c r="FI7" s="40">
        <v>19230</v>
      </c>
      <c r="FJ7" s="40">
        <v>19479</v>
      </c>
      <c r="FK7" s="40">
        <v>20836</v>
      </c>
      <c r="FL7" s="40">
        <v>21365</v>
      </c>
      <c r="FM7" s="65">
        <v>22012</v>
      </c>
      <c r="FN7" s="40">
        <v>21438</v>
      </c>
      <c r="FO7" s="40">
        <v>22131</v>
      </c>
      <c r="FP7" s="40">
        <v>22956</v>
      </c>
      <c r="FQ7" s="64">
        <v>1547</v>
      </c>
      <c r="FR7" s="40">
        <v>1676</v>
      </c>
      <c r="FS7" s="40">
        <v>1774</v>
      </c>
      <c r="FT7" s="40">
        <v>1917</v>
      </c>
      <c r="FU7" s="40">
        <v>2012</v>
      </c>
      <c r="FV7" s="62">
        <v>2184</v>
      </c>
      <c r="FW7" s="62">
        <v>2348</v>
      </c>
      <c r="FX7" s="62">
        <v>2468</v>
      </c>
      <c r="FY7" s="40">
        <v>2646</v>
      </c>
      <c r="FZ7" s="40">
        <v>2845</v>
      </c>
      <c r="GA7" s="40">
        <v>3152</v>
      </c>
      <c r="GB7" s="40">
        <v>3618</v>
      </c>
      <c r="GC7" s="40">
        <v>3996</v>
      </c>
      <c r="GD7" s="40">
        <v>4429</v>
      </c>
      <c r="GE7" s="40">
        <v>4631</v>
      </c>
      <c r="GF7" s="40">
        <v>4996</v>
      </c>
      <c r="GG7" s="40">
        <v>5501</v>
      </c>
      <c r="GH7" s="172">
        <v>5816</v>
      </c>
      <c r="GI7" s="172">
        <v>6264</v>
      </c>
      <c r="GJ7" s="40">
        <v>6690</v>
      </c>
      <c r="GK7" s="40">
        <v>7055.5</v>
      </c>
      <c r="GL7" s="40">
        <v>7281</v>
      </c>
      <c r="GM7" s="40">
        <v>7552</v>
      </c>
      <c r="GN7" s="40">
        <v>7801</v>
      </c>
      <c r="GO7" s="40">
        <v>7773</v>
      </c>
      <c r="GP7" s="40">
        <v>8233.5</v>
      </c>
      <c r="GQ7" s="40">
        <v>8464</v>
      </c>
      <c r="GR7" s="40">
        <v>8825</v>
      </c>
      <c r="GS7" s="64">
        <v>5385</v>
      </c>
      <c r="GT7" s="40">
        <v>5565</v>
      </c>
      <c r="GU7" s="40">
        <v>5826</v>
      </c>
      <c r="GV7" s="62">
        <v>6683</v>
      </c>
      <c r="GW7" s="62">
        <v>7120</v>
      </c>
      <c r="GX7" s="62">
        <v>7973</v>
      </c>
      <c r="GY7" s="62">
        <v>8610</v>
      </c>
      <c r="GZ7" s="62">
        <v>8858</v>
      </c>
      <c r="HA7" s="62">
        <v>9049</v>
      </c>
      <c r="HB7" s="40">
        <v>9214</v>
      </c>
      <c r="HC7" s="40">
        <v>9808</v>
      </c>
      <c r="HD7" s="40">
        <v>10150</v>
      </c>
      <c r="HE7" s="40">
        <v>11984</v>
      </c>
      <c r="HF7" s="40">
        <v>12907</v>
      </c>
      <c r="HG7" s="40">
        <v>13290</v>
      </c>
      <c r="HH7" s="40">
        <v>13715</v>
      </c>
      <c r="HI7" s="40">
        <v>14270</v>
      </c>
      <c r="HJ7" s="172">
        <v>14854</v>
      </c>
      <c r="HK7" s="172">
        <v>15699</v>
      </c>
      <c r="HL7" s="40">
        <v>16718</v>
      </c>
      <c r="HM7" s="40">
        <v>17592.699999999997</v>
      </c>
      <c r="HN7" s="40">
        <v>17766</v>
      </c>
      <c r="HO7" s="40">
        <v>19113</v>
      </c>
      <c r="HP7" s="40">
        <v>19894</v>
      </c>
      <c r="HQ7" s="40">
        <v>18257</v>
      </c>
      <c r="HR7" s="40">
        <v>18688</v>
      </c>
      <c r="HS7" s="40">
        <v>18944.5</v>
      </c>
      <c r="HT7" s="40">
        <v>19677.5</v>
      </c>
      <c r="HU7" s="64">
        <v>1670</v>
      </c>
      <c r="HV7" s="40">
        <v>1771</v>
      </c>
      <c r="HW7" s="40">
        <v>1846</v>
      </c>
      <c r="HX7" s="40">
        <v>1932</v>
      </c>
      <c r="HY7" s="40">
        <v>2054</v>
      </c>
      <c r="HZ7" s="62">
        <v>2195</v>
      </c>
      <c r="IA7" s="62">
        <v>2333</v>
      </c>
      <c r="IB7" s="62">
        <v>2503</v>
      </c>
      <c r="IC7" s="40">
        <v>2682</v>
      </c>
      <c r="ID7" s="40">
        <v>3032</v>
      </c>
      <c r="IE7" s="40">
        <v>3294</v>
      </c>
      <c r="IF7" s="40">
        <v>3598</v>
      </c>
      <c r="IG7" s="40">
        <v>3869.5</v>
      </c>
      <c r="IH7" s="40">
        <v>4282</v>
      </c>
      <c r="II7" s="40">
        <v>4670</v>
      </c>
      <c r="IJ7" s="40">
        <v>5024</v>
      </c>
      <c r="IK7" s="40">
        <v>5443</v>
      </c>
      <c r="IL7" s="172">
        <v>5610</v>
      </c>
      <c r="IM7" s="172">
        <v>5942</v>
      </c>
      <c r="IN7" s="40">
        <v>6347</v>
      </c>
      <c r="IO7" s="40">
        <v>6320</v>
      </c>
      <c r="IP7" s="40">
        <v>6546</v>
      </c>
      <c r="IQ7" s="40">
        <v>6837</v>
      </c>
      <c r="IR7" s="40">
        <v>7178</v>
      </c>
      <c r="IS7" s="40">
        <v>6993</v>
      </c>
      <c r="IT7" s="40">
        <v>6963</v>
      </c>
      <c r="IU7" s="40">
        <v>7335</v>
      </c>
      <c r="IV7" s="40">
        <v>7605</v>
      </c>
      <c r="IW7" s="64">
        <v>4797</v>
      </c>
      <c r="IX7" s="40">
        <v>5348</v>
      </c>
      <c r="IY7" s="40">
        <v>5656</v>
      </c>
      <c r="IZ7" s="62">
        <v>6161</v>
      </c>
      <c r="JA7" s="62">
        <v>6459</v>
      </c>
      <c r="JB7" s="62">
        <v>6863</v>
      </c>
      <c r="JC7" s="62">
        <v>7386</v>
      </c>
      <c r="JD7" s="62">
        <v>7826</v>
      </c>
      <c r="JE7" s="62">
        <v>8368</v>
      </c>
      <c r="JF7" s="40">
        <v>8612</v>
      </c>
      <c r="JG7" s="40">
        <v>8955.5</v>
      </c>
      <c r="JH7" s="40">
        <v>9498</v>
      </c>
      <c r="JI7" s="40">
        <v>10927.5</v>
      </c>
      <c r="JJ7" s="40">
        <v>11480</v>
      </c>
      <c r="JK7" s="40">
        <v>12475</v>
      </c>
      <c r="JL7" s="40">
        <v>12736.5</v>
      </c>
      <c r="JM7" s="40">
        <v>13295.5</v>
      </c>
      <c r="JN7" s="172">
        <v>13730</v>
      </c>
      <c r="JO7" s="172">
        <v>14310</v>
      </c>
      <c r="JP7" s="40">
        <v>15052</v>
      </c>
      <c r="JQ7" s="40">
        <v>15170</v>
      </c>
      <c r="JR7" s="40">
        <v>16550.5</v>
      </c>
      <c r="JS7" s="40">
        <v>17511</v>
      </c>
      <c r="JT7" s="40">
        <v>18309</v>
      </c>
      <c r="JU7" s="40">
        <v>16649</v>
      </c>
      <c r="JV7" s="40">
        <v>16791</v>
      </c>
      <c r="JW7" s="40">
        <v>16857</v>
      </c>
      <c r="JX7" s="40">
        <v>16721</v>
      </c>
      <c r="JY7" s="64">
        <v>1608</v>
      </c>
      <c r="JZ7" s="40">
        <v>1703</v>
      </c>
      <c r="KA7" s="40">
        <v>1800</v>
      </c>
      <c r="KB7" s="40">
        <v>1900</v>
      </c>
      <c r="KC7" s="40">
        <v>2011</v>
      </c>
      <c r="KD7" s="62">
        <v>2100</v>
      </c>
      <c r="KE7" s="62">
        <v>2154</v>
      </c>
      <c r="KF7" s="62">
        <v>2252</v>
      </c>
      <c r="KG7" s="40">
        <v>2448</v>
      </c>
      <c r="KH7" s="40">
        <v>2524</v>
      </c>
      <c r="KI7" s="40">
        <v>2769</v>
      </c>
      <c r="KJ7" s="40">
        <v>3354.5</v>
      </c>
      <c r="KK7" s="40">
        <v>3833</v>
      </c>
      <c r="KL7" s="40">
        <v>3691</v>
      </c>
      <c r="KM7" s="40">
        <v>4198.5</v>
      </c>
      <c r="KN7" s="40">
        <v>4254.5</v>
      </c>
      <c r="KO7" s="40">
        <v>4575</v>
      </c>
      <c r="KP7" s="172">
        <v>5019.5</v>
      </c>
      <c r="KQ7" s="172">
        <v>5370</v>
      </c>
      <c r="KR7" s="40">
        <v>5722</v>
      </c>
      <c r="KS7" s="40">
        <v>5875</v>
      </c>
      <c r="KT7" s="40">
        <v>6108</v>
      </c>
      <c r="KU7" s="40">
        <v>6306</v>
      </c>
      <c r="KV7" s="40">
        <v>6616</v>
      </c>
      <c r="KW7" s="40">
        <v>6690.5</v>
      </c>
      <c r="KX7" s="40">
        <v>7197</v>
      </c>
      <c r="KY7" s="40">
        <v>7462</v>
      </c>
      <c r="KZ7" s="40">
        <v>7887</v>
      </c>
      <c r="LA7" s="64">
        <v>4308</v>
      </c>
      <c r="LB7" s="40">
        <v>4535</v>
      </c>
      <c r="LC7" s="40">
        <v>4608</v>
      </c>
      <c r="LD7" s="62">
        <v>5008</v>
      </c>
      <c r="LE7" s="62">
        <v>5600</v>
      </c>
      <c r="LF7" s="62">
        <v>5760</v>
      </c>
      <c r="LG7" s="62">
        <v>6104</v>
      </c>
      <c r="LH7" s="62">
        <v>6448</v>
      </c>
      <c r="LI7" s="62">
        <v>7161</v>
      </c>
      <c r="LJ7" s="40">
        <v>7816</v>
      </c>
      <c r="LK7" s="40">
        <v>8189.5</v>
      </c>
      <c r="LL7" s="40">
        <v>9323</v>
      </c>
      <c r="LM7" s="40">
        <v>9555</v>
      </c>
      <c r="LN7" s="40">
        <v>10360</v>
      </c>
      <c r="LO7" s="40">
        <v>10918</v>
      </c>
      <c r="LP7" s="40">
        <v>12120</v>
      </c>
      <c r="LQ7" s="40">
        <v>12936</v>
      </c>
      <c r="LR7" s="172">
        <v>13490</v>
      </c>
      <c r="LS7" s="172">
        <v>14804</v>
      </c>
      <c r="LT7" s="40">
        <v>14926</v>
      </c>
      <c r="LU7" s="40">
        <v>15293</v>
      </c>
      <c r="LV7" s="40">
        <v>15600</v>
      </c>
      <c r="LW7" s="40">
        <v>15360</v>
      </c>
      <c r="LX7" s="40">
        <v>16012</v>
      </c>
      <c r="LY7" s="40">
        <v>15620</v>
      </c>
      <c r="LZ7" s="40">
        <v>16196</v>
      </c>
      <c r="MA7" s="40">
        <v>16058</v>
      </c>
      <c r="MB7" s="40">
        <v>16563</v>
      </c>
      <c r="MC7" s="64">
        <v>1646</v>
      </c>
      <c r="MD7" s="40">
        <v>1771</v>
      </c>
      <c r="ME7" s="40">
        <v>1837</v>
      </c>
      <c r="MF7" s="40">
        <v>1925</v>
      </c>
      <c r="MG7" s="40">
        <v>1963</v>
      </c>
      <c r="MH7" s="62">
        <v>2184</v>
      </c>
      <c r="MI7" s="62">
        <v>2222</v>
      </c>
      <c r="MJ7" s="62">
        <v>2430</v>
      </c>
      <c r="MK7" s="62">
        <v>2494</v>
      </c>
      <c r="ML7" s="40">
        <v>2556</v>
      </c>
      <c r="MM7" s="40">
        <v>2884</v>
      </c>
      <c r="MN7" s="40">
        <v>3234</v>
      </c>
      <c r="MO7" s="40">
        <v>3625</v>
      </c>
      <c r="MP7" s="40">
        <v>3778</v>
      </c>
      <c r="MQ7" s="40">
        <v>3811</v>
      </c>
      <c r="MR7" s="40">
        <v>4172</v>
      </c>
      <c r="MS7" s="40">
        <v>4465</v>
      </c>
      <c r="MT7" s="40">
        <v>4838</v>
      </c>
      <c r="MU7" s="172">
        <v>4880</v>
      </c>
      <c r="MV7" s="40">
        <v>5330</v>
      </c>
      <c r="MW7" s="40">
        <v>5605.2999999999993</v>
      </c>
      <c r="MX7" s="40">
        <v>5870</v>
      </c>
      <c r="MY7" s="40">
        <v>6228</v>
      </c>
      <c r="MZ7" s="40">
        <v>6570</v>
      </c>
      <c r="NA7" s="40">
        <v>6758</v>
      </c>
      <c r="NB7" s="40">
        <v>6938</v>
      </c>
      <c r="NC7" s="40">
        <v>7108</v>
      </c>
      <c r="ND7" s="40">
        <v>7286</v>
      </c>
      <c r="NE7" s="64">
        <v>4146</v>
      </c>
      <c r="NF7" s="40">
        <v>4427</v>
      </c>
      <c r="NG7" s="40">
        <v>4639</v>
      </c>
      <c r="NH7" s="62">
        <v>4978</v>
      </c>
      <c r="NI7" s="62">
        <v>5446</v>
      </c>
      <c r="NJ7" s="62">
        <v>5832</v>
      </c>
      <c r="NK7" s="62">
        <v>6268</v>
      </c>
      <c r="NL7" s="62">
        <v>6412</v>
      </c>
      <c r="NM7" s="62">
        <v>6642</v>
      </c>
      <c r="NN7" s="40">
        <v>7091</v>
      </c>
      <c r="NO7" s="40">
        <v>8384</v>
      </c>
      <c r="NP7" s="40">
        <v>8030</v>
      </c>
      <c r="NQ7" s="40">
        <v>9486</v>
      </c>
      <c r="NR7" s="40">
        <v>10517</v>
      </c>
      <c r="NS7" s="40">
        <v>10806</v>
      </c>
      <c r="NT7" s="40">
        <v>10192</v>
      </c>
      <c r="NU7" s="40">
        <v>10817</v>
      </c>
      <c r="NV7" s="40">
        <v>12015.5</v>
      </c>
      <c r="NW7" s="40">
        <v>12750</v>
      </c>
      <c r="NX7" s="40">
        <v>13140</v>
      </c>
      <c r="NY7" s="40">
        <v>13682</v>
      </c>
      <c r="NZ7" s="40">
        <v>14115</v>
      </c>
      <c r="OA7" s="40">
        <v>14948</v>
      </c>
      <c r="OB7" s="40">
        <v>15888</v>
      </c>
      <c r="OC7" s="40">
        <v>16560</v>
      </c>
      <c r="OD7" s="40">
        <v>16554</v>
      </c>
      <c r="OE7" s="40">
        <v>15540</v>
      </c>
      <c r="OF7" s="40">
        <v>14463</v>
      </c>
    </row>
    <row r="8" spans="1:396">
      <c r="A8" s="4"/>
      <c r="B8" s="146"/>
      <c r="C8" s="147"/>
      <c r="D8" s="147">
        <f t="shared" ref="D8:CR8" si="0">(D7/D$6)*100</f>
        <v>79.431599229287087</v>
      </c>
      <c r="E8" s="147">
        <f t="shared" si="0"/>
        <v>79.194630872483216</v>
      </c>
      <c r="F8" s="147">
        <f t="shared" si="0"/>
        <v>76.311407160699417</v>
      </c>
      <c r="G8" s="147">
        <f t="shared" si="0"/>
        <v>77.606024573919939</v>
      </c>
      <c r="H8" s="147">
        <f t="shared" si="0"/>
        <v>79.469434832756633</v>
      </c>
      <c r="I8" s="147">
        <f t="shared" si="0"/>
        <v>77.543859649122808</v>
      </c>
      <c r="J8" s="147">
        <f t="shared" si="0"/>
        <v>80.983270740867184</v>
      </c>
      <c r="K8" s="147">
        <f t="shared" si="0"/>
        <v>82.588849038148027</v>
      </c>
      <c r="L8" s="147">
        <f t="shared" si="0"/>
        <v>84.217092950717415</v>
      </c>
      <c r="M8" s="147">
        <f t="shared" si="0"/>
        <v>87.026709715292043</v>
      </c>
      <c r="N8" s="147">
        <f t="shared" si="0"/>
        <v>87.270288397048958</v>
      </c>
      <c r="O8" s="147">
        <f t="shared" si="0"/>
        <v>87.163610383424626</v>
      </c>
      <c r="P8" s="147">
        <f t="shared" si="0"/>
        <v>88.294387420834241</v>
      </c>
      <c r="Q8" s="147">
        <f t="shared" si="0"/>
        <v>87.334403853873937</v>
      </c>
      <c r="R8" s="147">
        <f t="shared" si="0"/>
        <v>88.069908814589667</v>
      </c>
      <c r="S8" s="147">
        <f t="shared" si="0"/>
        <v>91.058694459681846</v>
      </c>
      <c r="T8" s="147">
        <f t="shared" si="0"/>
        <v>92.841760702902917</v>
      </c>
      <c r="U8" s="147">
        <f t="shared" si="0"/>
        <v>90.647482014388487</v>
      </c>
      <c r="V8" s="147">
        <f t="shared" si="0"/>
        <v>94.691754627504977</v>
      </c>
      <c r="W8" s="147">
        <f t="shared" si="0"/>
        <v>93.972090346712704</v>
      </c>
      <c r="X8" s="147">
        <f t="shared" si="0"/>
        <v>94.124922696351263</v>
      </c>
      <c r="Y8" s="147">
        <f t="shared" si="0"/>
        <v>94.055081355028008</v>
      </c>
      <c r="Z8" s="147">
        <f t="shared" si="0"/>
        <v>95.051438989451754</v>
      </c>
      <c r="AA8" s="147">
        <f t="shared" si="0"/>
        <v>95.352323838080949</v>
      </c>
      <c r="AB8" s="147">
        <f t="shared" si="0"/>
        <v>92.783757338551865</v>
      </c>
      <c r="AC8" s="147">
        <f t="shared" si="0"/>
        <v>94.776648546442914</v>
      </c>
      <c r="AD8" s="410">
        <f t="shared" si="0"/>
        <v>95.222929936305732</v>
      </c>
      <c r="AE8" s="425">
        <f>(AE7/AE$6)*100</f>
        <v>95.984810409337129</v>
      </c>
      <c r="AF8" s="147"/>
      <c r="AG8" s="147"/>
      <c r="AH8" s="147">
        <f t="shared" si="0"/>
        <v>88.791848617176129</v>
      </c>
      <c r="AI8" s="147">
        <f t="shared" si="0"/>
        <v>89.319029850746261</v>
      </c>
      <c r="AJ8" s="147">
        <f t="shared" si="0"/>
        <v>88.014285714285705</v>
      </c>
      <c r="AK8" s="147">
        <f t="shared" si="0"/>
        <v>85.691741188847971</v>
      </c>
      <c r="AL8" s="147">
        <f t="shared" si="0"/>
        <v>87.638329979879273</v>
      </c>
      <c r="AM8" s="147">
        <f t="shared" si="0"/>
        <v>94.198694706308913</v>
      </c>
      <c r="AN8" s="147">
        <f t="shared" si="0"/>
        <v>93.63678588016721</v>
      </c>
      <c r="AO8" s="147">
        <f t="shared" si="0"/>
        <v>98.435551524770432</v>
      </c>
      <c r="AP8" s="147">
        <f t="shared" si="0"/>
        <v>98.570805149465414</v>
      </c>
      <c r="AQ8" s="147">
        <f t="shared" si="0"/>
        <v>96.719343868773748</v>
      </c>
      <c r="AR8" s="147">
        <f t="shared" si="0"/>
        <v>93.246107067170371</v>
      </c>
      <c r="AS8" s="147">
        <f t="shared" si="0"/>
        <v>99.627938440723824</v>
      </c>
      <c r="AT8" s="147">
        <f t="shared" si="0"/>
        <v>98.529758628823018</v>
      </c>
      <c r="AU8" s="147">
        <f t="shared" si="0"/>
        <v>99.778896004879542</v>
      </c>
      <c r="AV8" s="147">
        <f t="shared" si="0"/>
        <v>99.364187490758539</v>
      </c>
      <c r="AW8" s="147">
        <f t="shared" si="0"/>
        <v>100.36345496009122</v>
      </c>
      <c r="AX8" s="147">
        <f t="shared" si="0"/>
        <v>99.669966996699671</v>
      </c>
      <c r="AY8" s="147">
        <f t="shared" si="0"/>
        <v>102.15313254144857</v>
      </c>
      <c r="AZ8" s="147">
        <f t="shared" si="0"/>
        <v>100.91307956836239</v>
      </c>
      <c r="BA8" s="147">
        <f t="shared" si="0"/>
        <v>101.30887059899405</v>
      </c>
      <c r="BB8" s="147">
        <f t="shared" si="0"/>
        <v>103.41057163900062</v>
      </c>
      <c r="BC8" s="147">
        <f t="shared" si="0"/>
        <v>105.42549650504827</v>
      </c>
      <c r="BD8" s="147">
        <f t="shared" si="0"/>
        <v>107.67141149625121</v>
      </c>
      <c r="BE8" s="147">
        <f t="shared" si="0"/>
        <v>98.891877353415808</v>
      </c>
      <c r="BF8" s="147">
        <f t="shared" si="0"/>
        <v>99.187631027253659</v>
      </c>
      <c r="BG8" s="147">
        <f t="shared" si="0"/>
        <v>100.03611412062116</v>
      </c>
      <c r="BH8" s="147">
        <f t="shared" si="0"/>
        <v>98.700476238727333</v>
      </c>
      <c r="BI8" s="170">
        <f t="shared" si="0"/>
        <v>69.661150512214348</v>
      </c>
      <c r="BJ8" s="147">
        <f t="shared" si="0"/>
        <v>69.824183710082522</v>
      </c>
      <c r="BK8" s="147">
        <f t="shared" si="0"/>
        <v>70.632737276478679</v>
      </c>
      <c r="BL8" s="147">
        <f t="shared" si="0"/>
        <v>71.760471204188477</v>
      </c>
      <c r="BM8" s="147">
        <f t="shared" si="0"/>
        <v>71.206225680933855</v>
      </c>
      <c r="BN8" s="147">
        <f t="shared" si="0"/>
        <v>77.137870855148336</v>
      </c>
      <c r="BO8" s="147">
        <f t="shared" si="0"/>
        <v>81.587933978372234</v>
      </c>
      <c r="BP8" s="147">
        <f t="shared" si="0"/>
        <v>83.591160220994482</v>
      </c>
      <c r="BQ8" s="147">
        <f t="shared" si="0"/>
        <v>89.65517241379311</v>
      </c>
      <c r="BR8" s="147">
        <f t="shared" si="0"/>
        <v>85.452721344369195</v>
      </c>
      <c r="BS8" s="147">
        <f t="shared" si="0"/>
        <v>91.885128693994275</v>
      </c>
      <c r="BT8" s="147">
        <f t="shared" si="0"/>
        <v>85.37782139352305</v>
      </c>
      <c r="BU8" s="147">
        <f t="shared" si="0"/>
        <v>84.381663113006397</v>
      </c>
      <c r="BV8" s="147">
        <f t="shared" si="0"/>
        <v>89.65517241379311</v>
      </c>
      <c r="BW8" s="147">
        <f t="shared" si="0"/>
        <v>89.322281813749399</v>
      </c>
      <c r="BX8" s="147">
        <f t="shared" si="0"/>
        <v>85.424381573100277</v>
      </c>
      <c r="BY8" s="147">
        <f t="shared" si="0"/>
        <v>86.209918342959583</v>
      </c>
      <c r="BZ8" s="147">
        <f t="shared" si="0"/>
        <v>90.153807362581944</v>
      </c>
      <c r="CA8" s="147">
        <f t="shared" si="0"/>
        <v>93.868821292775664</v>
      </c>
      <c r="CB8" s="147">
        <f t="shared" si="0"/>
        <v>95.238095238095227</v>
      </c>
      <c r="CC8" s="147">
        <f t="shared" si="0"/>
        <v>95.490716180371351</v>
      </c>
      <c r="CD8" s="147">
        <f t="shared" si="0"/>
        <v>92.860787915901199</v>
      </c>
      <c r="CE8" s="147">
        <f t="shared" si="0"/>
        <v>97.466422466422458</v>
      </c>
      <c r="CF8" s="147">
        <f t="shared" si="0"/>
        <v>97.601274012142923</v>
      </c>
      <c r="CG8" s="147">
        <f t="shared" si="0"/>
        <v>91.811342592592595</v>
      </c>
      <c r="CH8" s="147">
        <f t="shared" si="0"/>
        <v>91.843300529901597</v>
      </c>
      <c r="CI8" s="147">
        <f t="shared" si="0"/>
        <v>85.77606249418767</v>
      </c>
      <c r="CJ8" s="147">
        <f>(CJ7/CJ$6)*100</f>
        <v>87.359652299891337</v>
      </c>
      <c r="CK8" s="170">
        <f t="shared" si="0"/>
        <v>79.048568579974372</v>
      </c>
      <c r="CL8" s="147">
        <f t="shared" si="0"/>
        <v>76.510593774522633</v>
      </c>
      <c r="CM8" s="147">
        <f t="shared" si="0"/>
        <v>75.009147457006947</v>
      </c>
      <c r="CN8" s="147">
        <f t="shared" si="0"/>
        <v>79.707662441475392</v>
      </c>
      <c r="CO8" s="147">
        <f t="shared" si="0"/>
        <v>84.942293172257578</v>
      </c>
      <c r="CP8" s="147">
        <f t="shared" si="0"/>
        <v>89.905232797692619</v>
      </c>
      <c r="CQ8" s="147">
        <f t="shared" si="0"/>
        <v>84.456057007125892</v>
      </c>
      <c r="CR8" s="147">
        <f t="shared" si="0"/>
        <v>86.293941660433802</v>
      </c>
      <c r="CS8" s="147">
        <f t="shared" ref="CS8:GI8" si="1">(CS7/CS$6)*100</f>
        <v>87.19627006186677</v>
      </c>
      <c r="CT8" s="147">
        <f t="shared" si="1"/>
        <v>88.105011116812037</v>
      </c>
      <c r="CU8" s="147">
        <f t="shared" si="1"/>
        <v>87.835379718053659</v>
      </c>
      <c r="CV8" s="147">
        <f t="shared" si="1"/>
        <v>87.890079180251519</v>
      </c>
      <c r="CW8" s="147">
        <f t="shared" si="1"/>
        <v>89.971945137157107</v>
      </c>
      <c r="CX8" s="147">
        <f t="shared" si="1"/>
        <v>92.22902669599857</v>
      </c>
      <c r="CY8" s="147">
        <f t="shared" si="1"/>
        <v>91.43349725849302</v>
      </c>
      <c r="CZ8" s="147">
        <f t="shared" si="1"/>
        <v>90.925691656124528</v>
      </c>
      <c r="DA8" s="147">
        <f t="shared" si="1"/>
        <v>94.159292035398238</v>
      </c>
      <c r="DB8" s="147">
        <f t="shared" si="1"/>
        <v>95.078662733529995</v>
      </c>
      <c r="DC8" s="147">
        <f t="shared" si="1"/>
        <v>98.11381257777353</v>
      </c>
      <c r="DD8" s="147">
        <f t="shared" si="1"/>
        <v>96.554772270226081</v>
      </c>
      <c r="DE8" s="147">
        <f t="shared" si="1"/>
        <v>97.999447243659247</v>
      </c>
      <c r="DF8" s="147">
        <f t="shared" si="1"/>
        <v>98.686493184634443</v>
      </c>
      <c r="DG8" s="147">
        <f t="shared" si="1"/>
        <v>97.496400575907856</v>
      </c>
      <c r="DH8" s="147">
        <f t="shared" si="1"/>
        <v>96.293448169793905</v>
      </c>
      <c r="DI8" s="147">
        <f t="shared" si="1"/>
        <v>98.030879391362731</v>
      </c>
      <c r="DJ8" s="147">
        <f t="shared" si="1"/>
        <v>93.969184570836163</v>
      </c>
      <c r="DK8" s="147">
        <f t="shared" si="1"/>
        <v>93.933945466606147</v>
      </c>
      <c r="DL8" s="147">
        <f>(DL7/DL$6)*100</f>
        <v>97.009271431536703</v>
      </c>
      <c r="DM8" s="170">
        <f t="shared" si="1"/>
        <v>86.914715719063537</v>
      </c>
      <c r="DN8" s="147">
        <f t="shared" si="1"/>
        <v>88.888888888888886</v>
      </c>
      <c r="DO8" s="147">
        <f t="shared" si="1"/>
        <v>85.389610389610397</v>
      </c>
      <c r="DP8" s="147">
        <f t="shared" si="1"/>
        <v>82.154769846564378</v>
      </c>
      <c r="DQ8" s="147">
        <f t="shared" si="1"/>
        <v>83.38741077222582</v>
      </c>
      <c r="DR8" s="147">
        <f t="shared" si="1"/>
        <v>81.954887218045116</v>
      </c>
      <c r="DS8" s="147">
        <f t="shared" si="1"/>
        <v>86.759068121498089</v>
      </c>
      <c r="DT8" s="147">
        <f t="shared" si="1"/>
        <v>88.041938226126376</v>
      </c>
      <c r="DU8" s="147">
        <f t="shared" si="1"/>
        <v>92.954086052555581</v>
      </c>
      <c r="DV8" s="147">
        <f t="shared" si="1"/>
        <v>97.788093937738935</v>
      </c>
      <c r="DW8" s="147">
        <f t="shared" si="1"/>
        <v>97.610574478901881</v>
      </c>
      <c r="DX8" s="147">
        <f t="shared" si="1"/>
        <v>92.719101123595507</v>
      </c>
      <c r="DY8" s="147">
        <f t="shared" si="1"/>
        <v>86.048339555904903</v>
      </c>
      <c r="DZ8" s="147">
        <f t="shared" si="1"/>
        <v>92.030651340996172</v>
      </c>
      <c r="EA8" s="147">
        <f t="shared" si="1"/>
        <v>84.375</v>
      </c>
      <c r="EB8" s="147">
        <f t="shared" si="1"/>
        <v>91.105890250041952</v>
      </c>
      <c r="EC8" s="147">
        <f t="shared" si="1"/>
        <v>90.22519582245431</v>
      </c>
      <c r="ED8" s="147">
        <f t="shared" si="1"/>
        <v>86.014776839565741</v>
      </c>
      <c r="EE8" s="147">
        <f t="shared" si="1"/>
        <v>90.934294427502081</v>
      </c>
      <c r="EF8" s="147">
        <f t="shared" si="1"/>
        <v>91.410476316136695</v>
      </c>
      <c r="EG8" s="147">
        <f t="shared" si="1"/>
        <v>92.585990625206321</v>
      </c>
      <c r="EH8" s="147">
        <f t="shared" si="1"/>
        <v>87.608746766988006</v>
      </c>
      <c r="EI8" s="147">
        <f t="shared" si="1"/>
        <v>94.61739543726236</v>
      </c>
      <c r="EJ8" s="147">
        <f t="shared" si="1"/>
        <v>93.959805653710248</v>
      </c>
      <c r="EK8" s="147">
        <f t="shared" si="1"/>
        <v>89.474794347184144</v>
      </c>
      <c r="EL8" s="147">
        <f t="shared" si="1"/>
        <v>87.555054798729898</v>
      </c>
      <c r="EM8" s="147">
        <f t="shared" si="1"/>
        <v>89.700544464609806</v>
      </c>
      <c r="EN8" s="147">
        <f>(EN7/EN$6)*100</f>
        <v>91.622931973809159</v>
      </c>
      <c r="EO8" s="170">
        <f t="shared" si="1"/>
        <v>96.606060606060609</v>
      </c>
      <c r="EP8" s="147">
        <f t="shared" si="1"/>
        <v>92.160987238816432</v>
      </c>
      <c r="EQ8" s="147">
        <f t="shared" si="1"/>
        <v>93.13914964108227</v>
      </c>
      <c r="ER8" s="147">
        <f t="shared" si="1"/>
        <v>90.23484303858136</v>
      </c>
      <c r="ES8" s="147">
        <f t="shared" si="1"/>
        <v>98.71794871794873</v>
      </c>
      <c r="ET8" s="147">
        <f t="shared" si="1"/>
        <v>97.095435684647299</v>
      </c>
      <c r="EU8" s="147">
        <f t="shared" si="1"/>
        <v>94.812742143779587</v>
      </c>
      <c r="EV8" s="147">
        <f t="shared" si="1"/>
        <v>96.352929021593141</v>
      </c>
      <c r="EW8" s="147">
        <f t="shared" si="1"/>
        <v>98.040553714174308</v>
      </c>
      <c r="EX8" s="147">
        <f t="shared" si="1"/>
        <v>100.09561143512764</v>
      </c>
      <c r="EY8" s="147">
        <f t="shared" si="1"/>
        <v>104.52429508778151</v>
      </c>
      <c r="EZ8" s="147">
        <f t="shared" si="1"/>
        <v>112.36438488860188</v>
      </c>
      <c r="FA8" s="147">
        <f t="shared" si="1"/>
        <v>105.49390774586598</v>
      </c>
      <c r="FB8" s="147">
        <f t="shared" si="1"/>
        <v>106.54398181043059</v>
      </c>
      <c r="FC8" s="147">
        <f t="shared" si="1"/>
        <v>102.9507327100325</v>
      </c>
      <c r="FD8" s="147">
        <f t="shared" si="1"/>
        <v>100.1858390037232</v>
      </c>
      <c r="FE8" s="147">
        <f t="shared" si="1"/>
        <v>94.811851481435184</v>
      </c>
      <c r="FF8" s="147">
        <f t="shared" si="1"/>
        <v>91.60891384872744</v>
      </c>
      <c r="FG8" s="147">
        <f t="shared" si="1"/>
        <v>95.680828527715661</v>
      </c>
      <c r="FH8" s="147">
        <f t="shared" si="1"/>
        <v>91.833466773418735</v>
      </c>
      <c r="FI8" s="147">
        <f t="shared" si="1"/>
        <v>99.77171318875169</v>
      </c>
      <c r="FJ8" s="147">
        <f t="shared" si="1"/>
        <v>97.84508740204943</v>
      </c>
      <c r="FK8" s="147">
        <f t="shared" si="1"/>
        <v>99.384688766992596</v>
      </c>
      <c r="FL8" s="147">
        <f t="shared" si="1"/>
        <v>97.184315866084432</v>
      </c>
      <c r="FM8" s="147">
        <f t="shared" si="1"/>
        <v>96.046775460336846</v>
      </c>
      <c r="FN8" s="147">
        <f t="shared" si="1"/>
        <v>92.206451612903223</v>
      </c>
      <c r="FO8" s="147">
        <f t="shared" si="1"/>
        <v>94.856628519994857</v>
      </c>
      <c r="FP8" s="147">
        <f>(FP7/FP$6)*100</f>
        <v>95.099217034674183</v>
      </c>
      <c r="FQ8" s="170">
        <f t="shared" si="1"/>
        <v>86.666666666666671</v>
      </c>
      <c r="FR8" s="147">
        <f t="shared" si="1"/>
        <v>87.519582245430811</v>
      </c>
      <c r="FS8" s="147">
        <f t="shared" si="1"/>
        <v>88.522954091816359</v>
      </c>
      <c r="FT8" s="147">
        <f t="shared" si="1"/>
        <v>93.013100436681214</v>
      </c>
      <c r="FU8" s="147">
        <f t="shared" si="1"/>
        <v>88.673424416042309</v>
      </c>
      <c r="FV8" s="147">
        <f t="shared" si="1"/>
        <v>95.37117903930131</v>
      </c>
      <c r="FW8" s="147">
        <f t="shared" si="1"/>
        <v>98.324958123953095</v>
      </c>
      <c r="FX8" s="147">
        <f t="shared" si="1"/>
        <v>95.993776740567867</v>
      </c>
      <c r="FY8" s="147">
        <f t="shared" si="1"/>
        <v>95.385724585436193</v>
      </c>
      <c r="FZ8" s="147">
        <f t="shared" si="1"/>
        <v>90.923617769255344</v>
      </c>
      <c r="GA8" s="147">
        <f t="shared" si="1"/>
        <v>97.223935842072791</v>
      </c>
      <c r="GB8" s="147">
        <f t="shared" si="1"/>
        <v>102.07363520947948</v>
      </c>
      <c r="GC8" s="147">
        <f t="shared" si="1"/>
        <v>101.3184584178499</v>
      </c>
      <c r="GD8" s="147">
        <f t="shared" si="1"/>
        <v>100.33982782057092</v>
      </c>
      <c r="GE8" s="147">
        <f t="shared" si="1"/>
        <v>100.32495667244368</v>
      </c>
      <c r="GF8" s="147">
        <f t="shared" si="1"/>
        <v>101.09267503035208</v>
      </c>
      <c r="GG8" s="147">
        <f t="shared" si="1"/>
        <v>101.84208090345275</v>
      </c>
      <c r="GH8" s="147">
        <f t="shared" si="1"/>
        <v>102.16054804145442</v>
      </c>
      <c r="GI8" s="147">
        <f t="shared" si="1"/>
        <v>101.34282478563338</v>
      </c>
      <c r="GJ8" s="147">
        <f t="shared" ref="GJ8:GQ8" si="2">(GJ7/GJ$6)*100</f>
        <v>101.44048521607279</v>
      </c>
      <c r="GK8" s="147">
        <f t="shared" si="2"/>
        <v>102.84235842868597</v>
      </c>
      <c r="GL8" s="147">
        <f t="shared" si="2"/>
        <v>102.04625087596355</v>
      </c>
      <c r="GM8" s="147">
        <f t="shared" si="2"/>
        <v>102.47642309518963</v>
      </c>
      <c r="GN8" s="147">
        <f t="shared" si="2"/>
        <v>101.06231377121388</v>
      </c>
      <c r="GO8" s="147">
        <f t="shared" si="2"/>
        <v>98.044904137235108</v>
      </c>
      <c r="GP8" s="147">
        <f t="shared" si="2"/>
        <v>99.546608632571633</v>
      </c>
      <c r="GQ8" s="147">
        <f t="shared" si="2"/>
        <v>98.9478606499883</v>
      </c>
      <c r="GR8" s="147">
        <f>(GR7/GR$6)*100</f>
        <v>100.21576198046786</v>
      </c>
      <c r="GS8" s="170">
        <f t="shared" ref="GS8:KH8" si="3">(GS7/GS$6)*100</f>
        <v>94.225721784776908</v>
      </c>
      <c r="GT8" s="147">
        <f t="shared" si="3"/>
        <v>89.671285852400899</v>
      </c>
      <c r="GU8" s="147">
        <f t="shared" si="3"/>
        <v>90.960187353629976</v>
      </c>
      <c r="GV8" s="147">
        <f t="shared" si="3"/>
        <v>93.259838124476687</v>
      </c>
      <c r="GW8" s="147">
        <f t="shared" si="3"/>
        <v>94.655676681733581</v>
      </c>
      <c r="GX8" s="147">
        <f t="shared" si="3"/>
        <v>101.39895714104033</v>
      </c>
      <c r="GY8" s="147">
        <f t="shared" si="3"/>
        <v>113.17034700315457</v>
      </c>
      <c r="GZ8" s="147">
        <f t="shared" si="3"/>
        <v>103.55389291559504</v>
      </c>
      <c r="HA8" s="147">
        <f t="shared" si="3"/>
        <v>104.67322151532679</v>
      </c>
      <c r="HB8" s="147">
        <f t="shared" si="3"/>
        <v>104.57382816933378</v>
      </c>
      <c r="HC8" s="147">
        <f t="shared" si="3"/>
        <v>102.97112860892388</v>
      </c>
      <c r="HD8" s="147">
        <f t="shared" si="3"/>
        <v>98.271772280582866</v>
      </c>
      <c r="HE8" s="147">
        <f t="shared" si="3"/>
        <v>106.30710547325468</v>
      </c>
      <c r="HF8" s="147">
        <f t="shared" si="3"/>
        <v>102.79547626632686</v>
      </c>
      <c r="HG8" s="147">
        <f t="shared" si="3"/>
        <v>101.64435946462716</v>
      </c>
      <c r="HH8" s="147">
        <f t="shared" si="3"/>
        <v>102.20582755794024</v>
      </c>
      <c r="HI8" s="147">
        <f t="shared" si="3"/>
        <v>103.20014463930573</v>
      </c>
      <c r="HJ8" s="147">
        <f t="shared" si="3"/>
        <v>100.37842951750235</v>
      </c>
      <c r="HK8" s="147">
        <f t="shared" si="3"/>
        <v>103.17429022082018</v>
      </c>
      <c r="HL8" s="147">
        <f t="shared" si="3"/>
        <v>104.35053991635979</v>
      </c>
      <c r="HM8" s="147">
        <f t="shared" si="3"/>
        <v>106.50945966399273</v>
      </c>
      <c r="HN8" s="147">
        <f t="shared" si="3"/>
        <v>103.37183254298432</v>
      </c>
      <c r="HO8" s="147">
        <f t="shared" si="3"/>
        <v>109.42348428465105</v>
      </c>
      <c r="HP8" s="147">
        <f t="shared" si="3"/>
        <v>111.83315532070381</v>
      </c>
      <c r="HQ8" s="147">
        <f t="shared" si="3"/>
        <v>101.09080841638982</v>
      </c>
      <c r="HR8" s="147">
        <f t="shared" si="3"/>
        <v>99.709217020141395</v>
      </c>
      <c r="HS8" s="147">
        <f t="shared" si="3"/>
        <v>100.6508341302731</v>
      </c>
      <c r="HT8" s="147">
        <f>(HT7/HT$6)*100</f>
        <v>102.77603677008251</v>
      </c>
      <c r="HU8" s="170">
        <f t="shared" si="3"/>
        <v>79.334916864608076</v>
      </c>
      <c r="HV8" s="147">
        <f t="shared" si="3"/>
        <v>74.537037037037038</v>
      </c>
      <c r="HW8" s="147">
        <f t="shared" si="3"/>
        <v>71.996879875195006</v>
      </c>
      <c r="HX8" s="147">
        <f t="shared" si="3"/>
        <v>70</v>
      </c>
      <c r="HY8" s="147">
        <f t="shared" si="3"/>
        <v>75.849335302806494</v>
      </c>
      <c r="HZ8" s="147">
        <f t="shared" si="3"/>
        <v>76.828841442072104</v>
      </c>
      <c r="IA8" s="147">
        <f t="shared" si="3"/>
        <v>77.123966942148755</v>
      </c>
      <c r="IB8" s="147">
        <f t="shared" si="3"/>
        <v>79.561347743165925</v>
      </c>
      <c r="IC8" s="147">
        <f t="shared" si="3"/>
        <v>81.100695494405812</v>
      </c>
      <c r="ID8" s="147">
        <f t="shared" si="3"/>
        <v>90.426483745899205</v>
      </c>
      <c r="IE8" s="147">
        <f t="shared" si="3"/>
        <v>90.856433595366155</v>
      </c>
      <c r="IF8" s="147">
        <f t="shared" si="3"/>
        <v>84.420459877991547</v>
      </c>
      <c r="IG8" s="147">
        <f t="shared" si="3"/>
        <v>83.52039715087416</v>
      </c>
      <c r="IH8" s="147">
        <f t="shared" si="3"/>
        <v>86.035764516777178</v>
      </c>
      <c r="II8" s="147">
        <f t="shared" si="3"/>
        <v>88.589585506971446</v>
      </c>
      <c r="IJ8" s="147">
        <f t="shared" si="3"/>
        <v>91.578563616478306</v>
      </c>
      <c r="IK8" s="147">
        <f t="shared" si="3"/>
        <v>96.395997520587969</v>
      </c>
      <c r="IL8" s="147">
        <f t="shared" si="3"/>
        <v>92.178770949720672</v>
      </c>
      <c r="IM8" s="147">
        <f t="shared" si="3"/>
        <v>96.492367651835011</v>
      </c>
      <c r="IN8" s="147">
        <f t="shared" si="3"/>
        <v>96.547003346516576</v>
      </c>
      <c r="IO8" s="147">
        <f t="shared" si="3"/>
        <v>91.70052234474754</v>
      </c>
      <c r="IP8" s="147">
        <f t="shared" si="3"/>
        <v>91.751349078421754</v>
      </c>
      <c r="IQ8" s="147">
        <f t="shared" si="3"/>
        <v>91.9322307382009</v>
      </c>
      <c r="IR8" s="147">
        <f t="shared" si="3"/>
        <v>93.063658757941141</v>
      </c>
      <c r="IS8" s="147">
        <f t="shared" si="3"/>
        <v>89.918991899189919</v>
      </c>
      <c r="IT8" s="147">
        <f t="shared" si="3"/>
        <v>87.365119196988701</v>
      </c>
      <c r="IU8" s="147">
        <f>(IU7/IU$6)*100</f>
        <v>89.081855720184606</v>
      </c>
      <c r="IV8" s="147">
        <f>(IV7/IV$6)*100</f>
        <v>91.154261057173684</v>
      </c>
      <c r="IW8" s="170">
        <f t="shared" si="3"/>
        <v>89.446205482006334</v>
      </c>
      <c r="IX8" s="147">
        <f t="shared" si="3"/>
        <v>94.62137296532201</v>
      </c>
      <c r="IY8" s="147">
        <f t="shared" si="3"/>
        <v>93.410404624277447</v>
      </c>
      <c r="IZ8" s="147">
        <f t="shared" si="3"/>
        <v>91.274074074074079</v>
      </c>
      <c r="JA8" s="147">
        <f t="shared" si="3"/>
        <v>91.396632234328564</v>
      </c>
      <c r="JB8" s="147">
        <f t="shared" si="3"/>
        <v>89.455161626694462</v>
      </c>
      <c r="JC8" s="147">
        <f t="shared" si="3"/>
        <v>88.752703677000724</v>
      </c>
      <c r="JD8" s="147">
        <f t="shared" si="3"/>
        <v>91.180240009320741</v>
      </c>
      <c r="JE8" s="147">
        <f t="shared" si="3"/>
        <v>94.896801995917443</v>
      </c>
      <c r="JF8" s="147">
        <f t="shared" si="3"/>
        <v>97.058492054547514</v>
      </c>
      <c r="JG8" s="147">
        <f t="shared" si="3"/>
        <v>95.591610183060254</v>
      </c>
      <c r="JH8" s="147">
        <f t="shared" si="3"/>
        <v>91.134139320667813</v>
      </c>
      <c r="JI8" s="147">
        <f t="shared" si="3"/>
        <v>97.855287901853671</v>
      </c>
      <c r="JJ8" s="147">
        <f t="shared" si="3"/>
        <v>99.119323087549645</v>
      </c>
      <c r="JK8" s="147">
        <f t="shared" si="3"/>
        <v>105.3142543581951</v>
      </c>
      <c r="JL8" s="147">
        <f t="shared" si="3"/>
        <v>100.91514143094842</v>
      </c>
      <c r="JM8" s="147">
        <f t="shared" si="3"/>
        <v>104.58603736479843</v>
      </c>
      <c r="JN8" s="147">
        <f t="shared" si="3"/>
        <v>100.62293880542323</v>
      </c>
      <c r="JO8" s="147">
        <f t="shared" si="3"/>
        <v>98.887430032478747</v>
      </c>
      <c r="JP8" s="147">
        <f t="shared" si="3"/>
        <v>102.94781478695027</v>
      </c>
      <c r="JQ8" s="147">
        <f t="shared" si="3"/>
        <v>100.22794093356677</v>
      </c>
      <c r="JR8" s="147">
        <f t="shared" si="3"/>
        <v>104.70030049027361</v>
      </c>
      <c r="JS8" s="147">
        <f t="shared" si="3"/>
        <v>107.32409904388331</v>
      </c>
      <c r="JT8" s="147">
        <f t="shared" si="3"/>
        <v>109.09253411189894</v>
      </c>
      <c r="JU8" s="147">
        <f t="shared" si="3"/>
        <v>98.631516587677723</v>
      </c>
      <c r="JV8" s="147">
        <f t="shared" si="3"/>
        <v>96.278669724770637</v>
      </c>
      <c r="JW8" s="147">
        <f>(JW7/JW$6)*100</f>
        <v>94.830108010801084</v>
      </c>
      <c r="JX8" s="147">
        <f>(JX7/JX$6)*100</f>
        <v>97.458763187037363</v>
      </c>
      <c r="JY8" s="170">
        <f t="shared" si="3"/>
        <v>77.048394825107806</v>
      </c>
      <c r="JZ8" s="147">
        <f t="shared" si="3"/>
        <v>80.330188679245282</v>
      </c>
      <c r="KA8" s="147">
        <f t="shared" si="3"/>
        <v>78.294910830795999</v>
      </c>
      <c r="KB8" s="147">
        <f t="shared" si="3"/>
        <v>77.709611451942735</v>
      </c>
      <c r="KC8" s="147">
        <f t="shared" si="3"/>
        <v>78.249027237354085</v>
      </c>
      <c r="KD8" s="147">
        <f t="shared" si="3"/>
        <v>78.504672897196258</v>
      </c>
      <c r="KE8" s="147">
        <f t="shared" si="3"/>
        <v>80.10412792859799</v>
      </c>
      <c r="KF8" s="147">
        <f t="shared" si="3"/>
        <v>78.603839441535769</v>
      </c>
      <c r="KG8" s="147">
        <f t="shared" si="3"/>
        <v>83.578012973711168</v>
      </c>
      <c r="KH8" s="147">
        <f t="shared" si="3"/>
        <v>75.298329355608601</v>
      </c>
      <c r="KI8" s="147">
        <f t="shared" ref="KI8:NW8" si="4">(KI7/KI$6)*100</f>
        <v>75.234343159896753</v>
      </c>
      <c r="KJ8" s="147">
        <f t="shared" si="4"/>
        <v>80.069220670724434</v>
      </c>
      <c r="KK8" s="147">
        <f t="shared" si="4"/>
        <v>85.367483296213805</v>
      </c>
      <c r="KL8" s="147">
        <f t="shared" si="4"/>
        <v>76.640365448504994</v>
      </c>
      <c r="KM8" s="147">
        <f t="shared" si="4"/>
        <v>84.6130592503023</v>
      </c>
      <c r="KN8" s="147">
        <f t="shared" si="4"/>
        <v>80.577651515151516</v>
      </c>
      <c r="KO8" s="147">
        <f t="shared" si="4"/>
        <v>81.059532246633594</v>
      </c>
      <c r="KP8" s="147">
        <f t="shared" si="4"/>
        <v>82.789048325911267</v>
      </c>
      <c r="KQ8" s="147">
        <f t="shared" si="4"/>
        <v>86.710802518973026</v>
      </c>
      <c r="KR8" s="147">
        <f t="shared" si="4"/>
        <v>89.294631710362054</v>
      </c>
      <c r="KS8" s="147">
        <f t="shared" si="4"/>
        <v>86.263857279201233</v>
      </c>
      <c r="KT8" s="147">
        <f t="shared" si="4"/>
        <v>85.702259015013325</v>
      </c>
      <c r="KU8" s="147">
        <f t="shared" si="4"/>
        <v>86.11224907824662</v>
      </c>
      <c r="KV8" s="147">
        <f t="shared" si="4"/>
        <v>88.401924104756816</v>
      </c>
      <c r="KW8" s="147">
        <f t="shared" si="4"/>
        <v>90.436604487699384</v>
      </c>
      <c r="KX8" s="147">
        <f t="shared" si="4"/>
        <v>94.747235387045819</v>
      </c>
      <c r="KY8" s="147">
        <f>(KY7/KY$6)*100</f>
        <v>94.936386768447832</v>
      </c>
      <c r="KZ8" s="147">
        <f>(KZ7/KZ$6)*100</f>
        <v>94.156270518713072</v>
      </c>
      <c r="LA8" s="170">
        <f t="shared" si="4"/>
        <v>83.262466177039045</v>
      </c>
      <c r="LB8" s="147">
        <f t="shared" si="4"/>
        <v>83.318023148998705</v>
      </c>
      <c r="LC8" s="147">
        <f t="shared" si="4"/>
        <v>82.271023031601501</v>
      </c>
      <c r="LD8" s="147">
        <f t="shared" si="4"/>
        <v>81.843438470338299</v>
      </c>
      <c r="LE8" s="147">
        <f t="shared" si="4"/>
        <v>83.036773428232507</v>
      </c>
      <c r="LF8" s="147">
        <f t="shared" si="4"/>
        <v>82.368082368082369</v>
      </c>
      <c r="LG8" s="147">
        <f t="shared" si="4"/>
        <v>83.846153846153854</v>
      </c>
      <c r="LH8" s="147">
        <f t="shared" si="4"/>
        <v>83.566614826334884</v>
      </c>
      <c r="LI8" s="147">
        <f t="shared" si="4"/>
        <v>88.923382590339003</v>
      </c>
      <c r="LJ8" s="147">
        <f t="shared" si="4"/>
        <v>92.213308164228408</v>
      </c>
      <c r="LK8" s="147">
        <f t="shared" si="4"/>
        <v>89.851335783641446</v>
      </c>
      <c r="LL8" s="147">
        <f t="shared" si="4"/>
        <v>91.361654172178945</v>
      </c>
      <c r="LM8" s="147">
        <f t="shared" si="4"/>
        <v>90.320446166934502</v>
      </c>
      <c r="LN8" s="147">
        <f t="shared" si="4"/>
        <v>89.634884928188256</v>
      </c>
      <c r="LO8" s="147">
        <f t="shared" si="4"/>
        <v>93.660461525263798</v>
      </c>
      <c r="LP8" s="147">
        <f t="shared" si="4"/>
        <v>102.17501264542234</v>
      </c>
      <c r="LQ8" s="147">
        <f t="shared" si="4"/>
        <v>101.70610897083104</v>
      </c>
      <c r="LR8" s="147">
        <f t="shared" si="4"/>
        <v>97.40775507256842</v>
      </c>
      <c r="LS8" s="147">
        <f t="shared" si="4"/>
        <v>102.98434782608696</v>
      </c>
      <c r="LT8" s="147">
        <f t="shared" si="4"/>
        <v>102.21187427240979</v>
      </c>
      <c r="LU8" s="147">
        <f t="shared" si="4"/>
        <v>100.94056301772218</v>
      </c>
      <c r="LV8" s="147">
        <f t="shared" si="4"/>
        <v>102.30179028132993</v>
      </c>
      <c r="LW8" s="147">
        <f t="shared" si="4"/>
        <v>100.18915921988129</v>
      </c>
      <c r="LX8" s="147">
        <f t="shared" si="4"/>
        <v>101.02845605400972</v>
      </c>
      <c r="LY8" s="147">
        <f t="shared" si="4"/>
        <v>96.646454646702139</v>
      </c>
      <c r="LZ8" s="147">
        <f t="shared" si="4"/>
        <v>96.31876300921796</v>
      </c>
      <c r="MA8" s="147">
        <f>(MA7/MA$6)*100</f>
        <v>94.8437776859016</v>
      </c>
      <c r="MB8" s="147">
        <f>(MB7/MB$6)*100</f>
        <v>93.283771225817347</v>
      </c>
      <c r="MC8" s="170">
        <f t="shared" si="4"/>
        <v>92.264573991031398</v>
      </c>
      <c r="MD8" s="147">
        <f t="shared" si="4"/>
        <v>80.941499085923212</v>
      </c>
      <c r="ME8" s="147">
        <f t="shared" si="4"/>
        <v>79.181034482758619</v>
      </c>
      <c r="MF8" s="147">
        <f t="shared" si="4"/>
        <v>77.371382636655952</v>
      </c>
      <c r="MG8" s="147">
        <f t="shared" si="4"/>
        <v>93.209876543209873</v>
      </c>
      <c r="MH8" s="147">
        <f t="shared" si="4"/>
        <v>99.047619047619051</v>
      </c>
      <c r="MI8" s="147">
        <f t="shared" si="4"/>
        <v>73.284960422163593</v>
      </c>
      <c r="MJ8" s="147">
        <f t="shared" si="4"/>
        <v>78.286082474226802</v>
      </c>
      <c r="MK8" s="147">
        <f t="shared" si="4"/>
        <v>78.378378378378372</v>
      </c>
      <c r="ML8" s="147">
        <f t="shared" si="4"/>
        <v>74.846266471449482</v>
      </c>
      <c r="MM8" s="147">
        <f t="shared" si="4"/>
        <v>74.909090909090921</v>
      </c>
      <c r="MN8" s="147">
        <f t="shared" si="4"/>
        <v>76.237623762376245</v>
      </c>
      <c r="MO8" s="147">
        <f t="shared" si="4"/>
        <v>80.287929125138419</v>
      </c>
      <c r="MP8" s="147">
        <f t="shared" si="4"/>
        <v>74.841521394611732</v>
      </c>
      <c r="MQ8" s="147">
        <f t="shared" si="4"/>
        <v>71.987155270117114</v>
      </c>
      <c r="MR8" s="147">
        <f t="shared" si="4"/>
        <v>76.424253526286861</v>
      </c>
      <c r="MS8" s="147">
        <f t="shared" si="4"/>
        <v>80.341880341880341</v>
      </c>
      <c r="MT8" s="147">
        <f t="shared" si="4"/>
        <v>83.055793991416309</v>
      </c>
      <c r="MU8" s="147">
        <f t="shared" si="4"/>
        <v>81.996135428043345</v>
      </c>
      <c r="MV8" s="147">
        <f t="shared" si="4"/>
        <v>84.242136873715822</v>
      </c>
      <c r="MW8" s="147">
        <f t="shared" si="4"/>
        <v>80.872889914875188</v>
      </c>
      <c r="MX8" s="147">
        <f t="shared" si="4"/>
        <v>84.789830998122213</v>
      </c>
      <c r="MY8" s="147">
        <f t="shared" si="4"/>
        <v>84.942716857610478</v>
      </c>
      <c r="MZ8" s="147">
        <f t="shared" si="4"/>
        <v>88.057901085645355</v>
      </c>
      <c r="NA8" s="147">
        <f t="shared" si="4"/>
        <v>90.239017225263723</v>
      </c>
      <c r="NB8" s="147">
        <f t="shared" si="4"/>
        <v>88.857581967213122</v>
      </c>
      <c r="NC8" s="147">
        <f>(NC7/NC$6)*100</f>
        <v>84.876709057257145</v>
      </c>
      <c r="ND8" s="147">
        <f>(ND7/ND$6)*100</f>
        <v>89.201762977473066</v>
      </c>
      <c r="NE8" s="170">
        <f t="shared" si="4"/>
        <v>92.668752793920433</v>
      </c>
      <c r="NF8" s="147">
        <f t="shared" si="4"/>
        <v>78.842386464826347</v>
      </c>
      <c r="NG8" s="147">
        <f t="shared" si="4"/>
        <v>76.842802716581076</v>
      </c>
      <c r="NH8" s="147">
        <f t="shared" si="4"/>
        <v>75.653495440729472</v>
      </c>
      <c r="NI8" s="147">
        <f t="shared" si="4"/>
        <v>95.243091990206366</v>
      </c>
      <c r="NJ8" s="147">
        <f t="shared" si="4"/>
        <v>90.756302521008408</v>
      </c>
      <c r="NK8" s="147">
        <f t="shared" si="4"/>
        <v>84.394775817961488</v>
      </c>
      <c r="NL8" s="147">
        <f t="shared" si="4"/>
        <v>83.413555353193701</v>
      </c>
      <c r="NM8" s="147">
        <f t="shared" si="4"/>
        <v>83.025000000000006</v>
      </c>
      <c r="NN8" s="147">
        <f t="shared" si="4"/>
        <v>81.179164281625646</v>
      </c>
      <c r="NO8" s="147">
        <f t="shared" si="4"/>
        <v>90.982094411285956</v>
      </c>
      <c r="NP8" s="147">
        <f t="shared" si="4"/>
        <v>79.1444904395821</v>
      </c>
      <c r="NQ8" s="147">
        <f t="shared" si="4"/>
        <v>94.388059701492537</v>
      </c>
      <c r="NR8" s="147">
        <f t="shared" si="4"/>
        <v>91.731356301788054</v>
      </c>
      <c r="NS8" s="147">
        <f t="shared" si="4"/>
        <v>90.745717164931136</v>
      </c>
      <c r="NT8" s="147">
        <f t="shared" si="4"/>
        <v>83.370143149284246</v>
      </c>
      <c r="NU8" s="147">
        <f t="shared" si="4"/>
        <v>85.039308176100619</v>
      </c>
      <c r="NV8" s="147">
        <f t="shared" si="4"/>
        <v>86.817196531791907</v>
      </c>
      <c r="NW8" s="147">
        <f t="shared" si="4"/>
        <v>88.492504164353136</v>
      </c>
      <c r="NX8" s="147">
        <f t="shared" ref="NX8:OF8" si="5">(NX7/NX$6)*100</f>
        <v>84.290204631470914</v>
      </c>
      <c r="NY8" s="147">
        <f t="shared" si="5"/>
        <v>80.182846426583055</v>
      </c>
      <c r="NZ8" s="147">
        <f t="shared" si="5"/>
        <v>84.318996415770613</v>
      </c>
      <c r="OA8" s="147">
        <f t="shared" si="5"/>
        <v>89.977728285077944</v>
      </c>
      <c r="OB8" s="147">
        <f t="shared" si="5"/>
        <v>91.268382352941174</v>
      </c>
      <c r="OC8" s="147">
        <f t="shared" si="5"/>
        <v>96</v>
      </c>
      <c r="OD8" s="147">
        <f t="shared" si="5"/>
        <v>94.357045143638857</v>
      </c>
      <c r="OE8" s="147">
        <f t="shared" si="5"/>
        <v>99.871465295629818</v>
      </c>
      <c r="OF8" s="147">
        <f t="shared" si="5"/>
        <v>84.15081165997556</v>
      </c>
    </row>
    <row r="9" spans="1:396">
      <c r="A9" s="4" t="s">
        <v>23</v>
      </c>
      <c r="B9" s="3">
        <v>1030</v>
      </c>
      <c r="C9" s="10">
        <v>1018</v>
      </c>
      <c r="D9" s="10">
        <v>1617</v>
      </c>
      <c r="E9" s="10">
        <v>1786</v>
      </c>
      <c r="F9" s="10">
        <v>1920</v>
      </c>
      <c r="G9" s="10">
        <v>2024</v>
      </c>
      <c r="H9" s="10">
        <v>2160</v>
      </c>
      <c r="I9" s="10">
        <v>2354.5</v>
      </c>
      <c r="J9" s="10">
        <v>2475</v>
      </c>
      <c r="K9" s="10">
        <v>2852</v>
      </c>
      <c r="L9" s="10">
        <v>3007</v>
      </c>
      <c r="M9" s="6">
        <v>3294</v>
      </c>
      <c r="N9" s="6">
        <v>3532</v>
      </c>
      <c r="O9" s="6">
        <v>3842</v>
      </c>
      <c r="P9" s="6">
        <v>4243</v>
      </c>
      <c r="Q9" s="6">
        <v>4466</v>
      </c>
      <c r="R9" s="6">
        <v>4706</v>
      </c>
      <c r="S9" s="6">
        <v>5040</v>
      </c>
      <c r="T9" s="6">
        <v>5594</v>
      </c>
      <c r="U9" s="6">
        <v>6185</v>
      </c>
      <c r="V9" s="171">
        <v>7136</v>
      </c>
      <c r="W9" s="171">
        <v>7865</v>
      </c>
      <c r="X9" s="171">
        <v>8275</v>
      </c>
      <c r="Y9" s="171">
        <v>8770</v>
      </c>
      <c r="Z9" s="6">
        <f>+'[1]Summary Medians'!$C$26</f>
        <v>9088</v>
      </c>
      <c r="AA9" s="6">
        <f>+'[1]Summary Medians'!$D$26</f>
        <v>9358</v>
      </c>
      <c r="AB9" s="6">
        <v>9260</v>
      </c>
      <c r="AC9" s="180">
        <v>9530.5</v>
      </c>
      <c r="AD9" s="180">
        <v>10091</v>
      </c>
      <c r="AE9" s="180">
        <v>10700</v>
      </c>
      <c r="AF9" s="10">
        <v>1786</v>
      </c>
      <c r="AG9" s="10">
        <v>3039</v>
      </c>
      <c r="AH9" s="10">
        <v>3152</v>
      </c>
      <c r="AI9" s="10">
        <v>3522</v>
      </c>
      <c r="AJ9" s="10">
        <v>3851</v>
      </c>
      <c r="AK9" s="10">
        <v>4200</v>
      </c>
      <c r="AL9" s="10">
        <v>4555</v>
      </c>
      <c r="AM9" s="10">
        <v>4935</v>
      </c>
      <c r="AN9" s="10">
        <v>5646.5</v>
      </c>
      <c r="AO9" s="10">
        <v>6030</v>
      </c>
      <c r="AP9" s="6">
        <v>6316</v>
      </c>
      <c r="AQ9" s="6">
        <v>6752</v>
      </c>
      <c r="AR9" s="6">
        <v>7372</v>
      </c>
      <c r="AS9" s="6">
        <v>8090</v>
      </c>
      <c r="AT9" s="6">
        <v>8321</v>
      </c>
      <c r="AU9" s="6">
        <v>9280</v>
      </c>
      <c r="AV9" s="6">
        <v>9680</v>
      </c>
      <c r="AW9" s="6">
        <v>11150</v>
      </c>
      <c r="AX9" s="6">
        <v>12282</v>
      </c>
      <c r="AY9" s="171">
        <v>13700</v>
      </c>
      <c r="AZ9" s="171">
        <v>15170</v>
      </c>
      <c r="BA9" s="171">
        <v>15950</v>
      </c>
      <c r="BB9" s="171">
        <v>17135</v>
      </c>
      <c r="BC9" s="6">
        <f>+'[1]Summary Medians'!$F$26</f>
        <v>17435</v>
      </c>
      <c r="BD9" s="6">
        <f>+'[1]Summary Medians'!$G$26</f>
        <v>18395</v>
      </c>
      <c r="BE9" s="6">
        <v>17898</v>
      </c>
      <c r="BF9" s="6">
        <v>18634</v>
      </c>
      <c r="BG9" s="6">
        <v>18943</v>
      </c>
      <c r="BH9" s="6">
        <v>20155</v>
      </c>
      <c r="BI9" s="37">
        <v>1911.5</v>
      </c>
      <c r="BJ9" s="10">
        <v>2061</v>
      </c>
      <c r="BK9" s="33">
        <v>2180</v>
      </c>
      <c r="BL9" s="10">
        <v>2312</v>
      </c>
      <c r="BM9" s="10">
        <v>2412.5</v>
      </c>
      <c r="BN9" s="33">
        <v>2579.5</v>
      </c>
      <c r="BO9" s="33">
        <v>2760</v>
      </c>
      <c r="BP9" s="33">
        <v>2895</v>
      </c>
      <c r="BQ9" s="10">
        <v>3050</v>
      </c>
      <c r="BR9" s="6">
        <v>3380</v>
      </c>
      <c r="BS9" s="6">
        <v>3784</v>
      </c>
      <c r="BT9" s="6">
        <v>4274</v>
      </c>
      <c r="BU9" s="6">
        <v>4662</v>
      </c>
      <c r="BV9" s="6">
        <v>4864</v>
      </c>
      <c r="BW9" s="6">
        <v>5278</v>
      </c>
      <c r="BX9" s="6">
        <v>5700</v>
      </c>
      <c r="BY9" s="6">
        <v>6400</v>
      </c>
      <c r="BZ9" s="6">
        <v>6972</v>
      </c>
      <c r="CA9" s="174">
        <v>7900</v>
      </c>
      <c r="CB9" s="171">
        <v>8600</v>
      </c>
      <c r="CC9" s="171">
        <v>9323</v>
      </c>
      <c r="CD9" s="171">
        <v>9651</v>
      </c>
      <c r="CE9" s="6">
        <f>+'[1]Summary Medians'!$C$20</f>
        <v>10013</v>
      </c>
      <c r="CF9" s="6">
        <f>+'[1]Summary Medians'!$D$20</f>
        <v>10297</v>
      </c>
      <c r="CG9" s="6">
        <v>10470</v>
      </c>
      <c r="CH9" s="6">
        <v>10874</v>
      </c>
      <c r="CI9" s="6">
        <v>10780</v>
      </c>
      <c r="CJ9" s="6">
        <v>10780</v>
      </c>
      <c r="CK9" s="37">
        <v>5215.5</v>
      </c>
      <c r="CL9" s="10">
        <v>5637</v>
      </c>
      <c r="CM9" s="33">
        <v>5971</v>
      </c>
      <c r="CN9" s="33">
        <v>6337</v>
      </c>
      <c r="CO9" s="33">
        <v>6667</v>
      </c>
      <c r="CP9" s="33">
        <v>7251.5</v>
      </c>
      <c r="CQ9" s="33">
        <v>7216</v>
      </c>
      <c r="CR9" s="33">
        <v>7722</v>
      </c>
      <c r="CS9" s="33">
        <v>8162</v>
      </c>
      <c r="CT9" s="6">
        <v>8912</v>
      </c>
      <c r="CU9" s="6">
        <v>9624</v>
      </c>
      <c r="CV9" s="6">
        <v>11294</v>
      </c>
      <c r="CW9" s="6">
        <v>12664</v>
      </c>
      <c r="CX9" s="6">
        <v>13516</v>
      </c>
      <c r="CY9" s="6">
        <v>15294</v>
      </c>
      <c r="CZ9" s="6">
        <v>16334</v>
      </c>
      <c r="DA9" s="6">
        <v>18000</v>
      </c>
      <c r="DB9" s="6">
        <v>19200</v>
      </c>
      <c r="DC9" s="6">
        <v>20500</v>
      </c>
      <c r="DD9" s="171">
        <v>21900</v>
      </c>
      <c r="DE9" s="171">
        <v>24070</v>
      </c>
      <c r="DF9" s="171">
        <v>25157</v>
      </c>
      <c r="DG9" s="6">
        <f>+'[1]Summary Medians'!$F$20</f>
        <v>26167</v>
      </c>
      <c r="DH9" s="6">
        <f>+'[1]Summary Medians'!$G$20</f>
        <v>26995</v>
      </c>
      <c r="DI9" s="6">
        <v>26950</v>
      </c>
      <c r="DJ9" s="6">
        <v>28870</v>
      </c>
      <c r="DK9" s="6">
        <v>29230</v>
      </c>
      <c r="DL9" s="6">
        <v>30250</v>
      </c>
      <c r="DM9" s="37">
        <v>2238</v>
      </c>
      <c r="DN9" s="10">
        <v>2358</v>
      </c>
      <c r="DO9" s="33">
        <v>2511</v>
      </c>
      <c r="DP9" s="10">
        <v>2604</v>
      </c>
      <c r="DQ9" s="10">
        <v>2700</v>
      </c>
      <c r="DR9" s="33">
        <v>2850</v>
      </c>
      <c r="DS9" s="33">
        <v>2942</v>
      </c>
      <c r="DT9" s="33">
        <v>3112</v>
      </c>
      <c r="DU9" s="16">
        <v>3284</v>
      </c>
      <c r="DV9" s="6">
        <v>3536</v>
      </c>
      <c r="DW9" s="6">
        <v>3764</v>
      </c>
      <c r="DX9" s="6">
        <v>4126</v>
      </c>
      <c r="DY9" s="6">
        <v>4516</v>
      </c>
      <c r="DZ9" s="6">
        <v>4688</v>
      </c>
      <c r="EA9" s="6">
        <v>4848</v>
      </c>
      <c r="EB9" s="6">
        <v>5216</v>
      </c>
      <c r="EC9" s="6">
        <v>5952</v>
      </c>
      <c r="ED9" s="6">
        <v>6510</v>
      </c>
      <c r="EE9" s="172">
        <v>7492</v>
      </c>
      <c r="EF9" s="171">
        <v>8094</v>
      </c>
      <c r="EG9" s="171">
        <v>8597</v>
      </c>
      <c r="EH9" s="171">
        <v>9048</v>
      </c>
      <c r="EI9" s="6">
        <f>+'[1]Summary Medians'!$C$21</f>
        <v>9219</v>
      </c>
      <c r="EJ9" s="6">
        <f>+'[1]Summary Medians'!$D$21</f>
        <v>9362</v>
      </c>
      <c r="EK9" s="6">
        <v>9842</v>
      </c>
      <c r="EL9" s="6">
        <v>9304</v>
      </c>
      <c r="EM9" s="6">
        <v>9555</v>
      </c>
      <c r="EN9" s="6">
        <v>9759</v>
      </c>
      <c r="EO9" s="37">
        <v>4248</v>
      </c>
      <c r="EP9" s="10">
        <v>4458</v>
      </c>
      <c r="EQ9" s="33">
        <v>4731</v>
      </c>
      <c r="ER9" s="33">
        <v>4914</v>
      </c>
      <c r="ES9" s="33">
        <v>5100</v>
      </c>
      <c r="ET9" s="33">
        <v>5370</v>
      </c>
      <c r="EU9" s="33">
        <v>6166</v>
      </c>
      <c r="EV9" s="33">
        <v>6516</v>
      </c>
      <c r="EW9" s="33">
        <v>6890</v>
      </c>
      <c r="EX9" s="6">
        <v>7430</v>
      </c>
      <c r="EY9" s="6">
        <v>7940</v>
      </c>
      <c r="EZ9" s="6">
        <v>8702</v>
      </c>
      <c r="FA9" s="6">
        <v>9518</v>
      </c>
      <c r="FB9" s="6">
        <v>9886</v>
      </c>
      <c r="FC9" s="6">
        <v>10224</v>
      </c>
      <c r="FD9" s="6">
        <v>11024</v>
      </c>
      <c r="FE9" s="6">
        <v>13092</v>
      </c>
      <c r="FF9" s="6">
        <v>15628</v>
      </c>
      <c r="FG9" s="172">
        <v>17986</v>
      </c>
      <c r="FH9" s="171">
        <v>19424</v>
      </c>
      <c r="FI9" s="171">
        <v>20169</v>
      </c>
      <c r="FJ9" s="171">
        <v>20950</v>
      </c>
      <c r="FK9" s="6">
        <f>+'[1]Summary Medians'!$F$21</f>
        <v>21226</v>
      </c>
      <c r="FL9" s="6">
        <f>+'[1]Summary Medians'!$G$21</f>
        <v>21289</v>
      </c>
      <c r="FM9" s="6">
        <v>20612</v>
      </c>
      <c r="FN9" s="6">
        <v>20256</v>
      </c>
      <c r="FO9" s="6">
        <v>19327</v>
      </c>
      <c r="FP9" s="6">
        <v>19905</v>
      </c>
      <c r="FQ9" s="37">
        <v>1881.5</v>
      </c>
      <c r="FR9" s="10">
        <v>1966.5</v>
      </c>
      <c r="FS9" s="33">
        <v>2073</v>
      </c>
      <c r="FT9" s="10">
        <v>2256</v>
      </c>
      <c r="FU9" s="10">
        <v>2307</v>
      </c>
      <c r="FV9" s="33">
        <v>2546.5</v>
      </c>
      <c r="FW9" s="33">
        <v>2332</v>
      </c>
      <c r="FX9" s="33">
        <v>2732</v>
      </c>
      <c r="FY9" s="10">
        <v>2800</v>
      </c>
      <c r="FZ9" s="6">
        <v>3230</v>
      </c>
      <c r="GA9" s="6">
        <v>3410</v>
      </c>
      <c r="GB9" s="6">
        <v>3770</v>
      </c>
      <c r="GC9" s="6">
        <v>4290</v>
      </c>
      <c r="GD9" s="6">
        <v>4430</v>
      </c>
      <c r="GE9" s="6">
        <v>4466</v>
      </c>
      <c r="GF9" s="6">
        <v>4876</v>
      </c>
      <c r="GG9" s="6">
        <v>5551</v>
      </c>
      <c r="GH9" s="6">
        <v>6046</v>
      </c>
      <c r="GI9" s="172">
        <v>6959</v>
      </c>
      <c r="GJ9" s="171">
        <v>7820</v>
      </c>
      <c r="GK9" s="171">
        <v>8240</v>
      </c>
      <c r="GL9" s="171">
        <v>8688</v>
      </c>
      <c r="GM9" s="6">
        <f>+'[1]Summary Medians'!$C$22</f>
        <v>8943</v>
      </c>
      <c r="GN9" s="6">
        <f>+'[1]Summary Medians'!$D$22</f>
        <v>9333</v>
      </c>
      <c r="GO9" s="6">
        <v>8260</v>
      </c>
      <c r="GP9" s="6">
        <v>8692</v>
      </c>
      <c r="GQ9" s="6">
        <v>9943</v>
      </c>
      <c r="GR9" s="6">
        <v>10322</v>
      </c>
      <c r="GS9" s="37">
        <v>2956.5</v>
      </c>
      <c r="GT9" s="10">
        <v>3151.5</v>
      </c>
      <c r="GU9" s="33">
        <v>3373</v>
      </c>
      <c r="GV9" s="33">
        <v>3799</v>
      </c>
      <c r="GW9" s="33">
        <v>4397</v>
      </c>
      <c r="GX9" s="33">
        <v>4750</v>
      </c>
      <c r="GY9" s="33">
        <v>4280</v>
      </c>
      <c r="GZ9" s="33">
        <v>4880</v>
      </c>
      <c r="HA9" s="33">
        <v>5280</v>
      </c>
      <c r="HB9" s="6">
        <v>6140</v>
      </c>
      <c r="HC9" s="6">
        <v>6500</v>
      </c>
      <c r="HD9" s="6">
        <v>7160</v>
      </c>
      <c r="HE9" s="6">
        <v>8100</v>
      </c>
      <c r="HF9" s="6">
        <v>8312</v>
      </c>
      <c r="HG9" s="6">
        <v>8321</v>
      </c>
      <c r="HH9" s="6">
        <v>9031</v>
      </c>
      <c r="HI9" s="6">
        <v>10411</v>
      </c>
      <c r="HJ9" s="6">
        <v>11611</v>
      </c>
      <c r="HK9" s="172">
        <v>13590</v>
      </c>
      <c r="HL9" s="171">
        <v>14975</v>
      </c>
      <c r="HM9" s="171">
        <v>15900</v>
      </c>
      <c r="HN9" s="171">
        <v>16805</v>
      </c>
      <c r="HO9" s="6">
        <f>+'[1]Summary Medians'!$F$22</f>
        <v>17250</v>
      </c>
      <c r="HP9" s="6">
        <f>+'[1]Summary Medians'!$G$22</f>
        <v>17940</v>
      </c>
      <c r="HQ9" s="6">
        <v>15484</v>
      </c>
      <c r="HR9" s="6">
        <v>16276</v>
      </c>
      <c r="HS9" s="6">
        <v>18403</v>
      </c>
      <c r="HT9" s="6">
        <v>19427</v>
      </c>
      <c r="HU9" s="37">
        <v>1608</v>
      </c>
      <c r="HV9" s="10">
        <v>1786</v>
      </c>
      <c r="HW9" s="33">
        <v>1912.5</v>
      </c>
      <c r="HX9" s="10">
        <v>2016</v>
      </c>
      <c r="HY9" s="10">
        <v>2152.5</v>
      </c>
      <c r="HZ9" s="33">
        <v>2289</v>
      </c>
      <c r="IA9" s="33">
        <v>2466</v>
      </c>
      <c r="IB9" s="33">
        <v>2738.5</v>
      </c>
      <c r="IC9" s="10">
        <v>3063</v>
      </c>
      <c r="ID9" s="6">
        <v>3368</v>
      </c>
      <c r="IE9" s="6">
        <v>3532</v>
      </c>
      <c r="IF9" s="6">
        <v>3842</v>
      </c>
      <c r="IG9" s="6">
        <v>4129</v>
      </c>
      <c r="IH9" s="6">
        <v>4235</v>
      </c>
      <c r="II9" s="6">
        <v>4651</v>
      </c>
      <c r="IJ9" s="6">
        <v>5010</v>
      </c>
      <c r="IK9" s="6">
        <v>5580</v>
      </c>
      <c r="IL9" s="6">
        <v>6042</v>
      </c>
      <c r="IM9" s="172">
        <v>6668</v>
      </c>
      <c r="IN9" s="171">
        <v>7580</v>
      </c>
      <c r="IO9" s="171">
        <v>8148</v>
      </c>
      <c r="IP9" s="171">
        <v>8720</v>
      </c>
      <c r="IQ9" s="6">
        <f>+'[1]Summary Medians'!$C$23</f>
        <v>9073</v>
      </c>
      <c r="IR9" s="6">
        <f>+'[1]Summary Medians'!$D$23</f>
        <v>9350</v>
      </c>
      <c r="IS9" s="6">
        <v>9430</v>
      </c>
      <c r="IT9" s="6">
        <v>9544</v>
      </c>
      <c r="IU9" s="6">
        <v>9736</v>
      </c>
      <c r="IV9" s="6">
        <v>9844</v>
      </c>
      <c r="IW9" s="37">
        <v>3555</v>
      </c>
      <c r="IX9" s="10">
        <v>3960</v>
      </c>
      <c r="IY9" s="33">
        <v>4220</v>
      </c>
      <c r="IZ9" s="33">
        <v>4502</v>
      </c>
      <c r="JA9" s="33">
        <v>4788</v>
      </c>
      <c r="JB9" s="33">
        <v>5720</v>
      </c>
      <c r="JC9" s="33">
        <v>5410</v>
      </c>
      <c r="JD9" s="33">
        <v>6000</v>
      </c>
      <c r="JE9" s="33">
        <v>6393</v>
      </c>
      <c r="JF9" s="6">
        <v>6990</v>
      </c>
      <c r="JG9" s="6">
        <v>6752</v>
      </c>
      <c r="JH9" s="6">
        <v>7372</v>
      </c>
      <c r="JI9" s="6">
        <v>8014</v>
      </c>
      <c r="JJ9" s="6">
        <v>8062</v>
      </c>
      <c r="JK9" s="6">
        <v>8419</v>
      </c>
      <c r="JL9" s="6">
        <v>9203</v>
      </c>
      <c r="JM9" s="6">
        <v>10188</v>
      </c>
      <c r="JN9" s="6">
        <v>12084</v>
      </c>
      <c r="JO9" s="172">
        <v>13476</v>
      </c>
      <c r="JP9" s="171">
        <v>14394</v>
      </c>
      <c r="JQ9" s="171">
        <v>14808</v>
      </c>
      <c r="JR9" s="171">
        <v>15656</v>
      </c>
      <c r="JS9" s="6">
        <f>+'[1]Summary Medians'!$F$23</f>
        <v>16393</v>
      </c>
      <c r="JT9" s="6">
        <f>+'[1]Summary Medians'!$G$23</f>
        <v>18149</v>
      </c>
      <c r="JU9" s="6">
        <v>18433</v>
      </c>
      <c r="JV9" s="6">
        <v>18268</v>
      </c>
      <c r="JW9" s="6">
        <v>18604</v>
      </c>
      <c r="JX9" s="6">
        <v>18844</v>
      </c>
      <c r="JY9" s="35">
        <v>1612.5</v>
      </c>
      <c r="JZ9" s="10">
        <v>1667.5</v>
      </c>
      <c r="KA9" s="10">
        <v>1822</v>
      </c>
      <c r="KB9" s="10">
        <v>1959</v>
      </c>
      <c r="KC9" s="10">
        <v>2117.5</v>
      </c>
      <c r="KD9" s="33">
        <v>2184</v>
      </c>
      <c r="KE9" s="33">
        <v>2370</v>
      </c>
      <c r="KF9" s="33">
        <v>2667</v>
      </c>
      <c r="KG9" s="6">
        <v>2989</v>
      </c>
      <c r="KH9" s="6">
        <v>3127</v>
      </c>
      <c r="KI9" s="6">
        <v>3480</v>
      </c>
      <c r="KJ9" s="6">
        <v>3710</v>
      </c>
      <c r="KK9" s="6">
        <v>4179</v>
      </c>
      <c r="KL9" s="6">
        <v>4986</v>
      </c>
      <c r="KM9" s="6">
        <v>4986</v>
      </c>
      <c r="KN9" s="6">
        <v>5344</v>
      </c>
      <c r="KO9" s="6">
        <v>5875</v>
      </c>
      <c r="KP9" s="6">
        <v>6395</v>
      </c>
      <c r="KQ9" s="172">
        <v>7137</v>
      </c>
      <c r="KR9" s="171">
        <v>7719</v>
      </c>
      <c r="KS9" s="171">
        <v>8300</v>
      </c>
      <c r="KT9" s="171">
        <v>8830</v>
      </c>
      <c r="KU9" s="171">
        <v>9339</v>
      </c>
      <c r="KV9" s="6">
        <f>+'[1]Summary Medians'!$D$24</f>
        <v>10072</v>
      </c>
      <c r="KW9" s="6">
        <v>10458</v>
      </c>
      <c r="KX9" s="6">
        <v>10802</v>
      </c>
      <c r="KY9" s="6">
        <v>11400</v>
      </c>
      <c r="KZ9" s="6">
        <v>12349</v>
      </c>
      <c r="LA9" s="35">
        <v>2405</v>
      </c>
      <c r="LB9" s="10">
        <v>2535</v>
      </c>
      <c r="LC9" s="10">
        <v>3049</v>
      </c>
      <c r="LD9" s="33">
        <v>3496</v>
      </c>
      <c r="LE9" s="33">
        <v>3904</v>
      </c>
      <c r="LF9" s="33">
        <v>4248</v>
      </c>
      <c r="LG9" s="33">
        <v>4695</v>
      </c>
      <c r="LH9" s="33">
        <v>5145</v>
      </c>
      <c r="LI9" s="33">
        <v>5741</v>
      </c>
      <c r="LJ9" s="6">
        <v>6029</v>
      </c>
      <c r="LK9" s="6">
        <v>6540</v>
      </c>
      <c r="LL9" s="6">
        <v>7130</v>
      </c>
      <c r="LM9" s="6">
        <v>8017</v>
      </c>
      <c r="LN9" s="6">
        <v>9635</v>
      </c>
      <c r="LO9" s="6">
        <v>9635</v>
      </c>
      <c r="LP9" s="6">
        <v>10323</v>
      </c>
      <c r="LQ9" s="6">
        <v>11250</v>
      </c>
      <c r="LR9" s="6">
        <v>12195</v>
      </c>
      <c r="LS9" s="172">
        <v>13484</v>
      </c>
      <c r="LT9" s="171">
        <v>14663</v>
      </c>
      <c r="LU9" s="171">
        <v>15780</v>
      </c>
      <c r="LV9" s="171">
        <v>16930</v>
      </c>
      <c r="LW9" s="6">
        <f>+'[1]Summary Medians'!$F$24</f>
        <v>18053</v>
      </c>
      <c r="LX9" s="6">
        <f>+'[1]Summary Medians'!$G$24</f>
        <v>19329</v>
      </c>
      <c r="LY9" s="6">
        <v>20236</v>
      </c>
      <c r="LZ9" s="6">
        <v>20924</v>
      </c>
      <c r="MA9" s="6">
        <v>22135</v>
      </c>
      <c r="MB9" s="6">
        <v>23409</v>
      </c>
      <c r="MC9" s="37">
        <v>1395</v>
      </c>
      <c r="MD9" s="10">
        <v>1485</v>
      </c>
      <c r="ME9" s="33">
        <v>1530</v>
      </c>
      <c r="MF9" s="10">
        <v>1575</v>
      </c>
      <c r="MG9" s="10">
        <v>1590</v>
      </c>
      <c r="MH9" s="33">
        <v>1800</v>
      </c>
      <c r="MI9" s="33">
        <v>2130</v>
      </c>
      <c r="MJ9" s="33">
        <v>2250</v>
      </c>
      <c r="MK9" s="36">
        <v>2370</v>
      </c>
      <c r="ML9" s="6">
        <v>2730</v>
      </c>
      <c r="MM9" s="6">
        <v>3090</v>
      </c>
      <c r="MN9" s="6">
        <v>3570</v>
      </c>
      <c r="MO9" s="6">
        <v>3870</v>
      </c>
      <c r="MP9" s="6">
        <v>3870</v>
      </c>
      <c r="MQ9" s="6">
        <v>3870</v>
      </c>
      <c r="MR9" s="6">
        <v>4050</v>
      </c>
      <c r="MS9" s="6">
        <v>4050</v>
      </c>
      <c r="MT9" s="6">
        <v>4350</v>
      </c>
      <c r="MU9" s="172">
        <v>4860</v>
      </c>
      <c r="MV9" s="171">
        <v>5340</v>
      </c>
      <c r="MW9" s="171">
        <v>5340</v>
      </c>
      <c r="MX9" s="171">
        <v>5760</v>
      </c>
      <c r="MY9" s="6">
        <f>+'[1]Summary Medians'!$C$25</f>
        <v>6120</v>
      </c>
      <c r="MZ9" s="6">
        <f>+'[1]Summary Medians'!$D$25</f>
        <v>6270</v>
      </c>
      <c r="NA9" s="6">
        <v>6480</v>
      </c>
      <c r="NB9" s="6">
        <v>6690</v>
      </c>
      <c r="NC9" s="6">
        <v>6810</v>
      </c>
      <c r="ND9" s="6">
        <v>7710</v>
      </c>
      <c r="NE9" s="37">
        <v>2745</v>
      </c>
      <c r="NF9" s="10">
        <v>2925</v>
      </c>
      <c r="NG9" s="33">
        <v>3015</v>
      </c>
      <c r="NH9" s="33">
        <v>3105</v>
      </c>
      <c r="NI9" s="33">
        <v>3195</v>
      </c>
      <c r="NJ9" s="33">
        <v>3555</v>
      </c>
      <c r="NK9" s="33">
        <v>4200</v>
      </c>
      <c r="NL9" s="33">
        <v>4440</v>
      </c>
      <c r="NM9" s="33">
        <v>4620</v>
      </c>
      <c r="NN9" s="6">
        <v>5280</v>
      </c>
      <c r="NO9" s="6">
        <v>5940</v>
      </c>
      <c r="NP9" s="6">
        <v>6720</v>
      </c>
      <c r="NQ9" s="6">
        <v>7170</v>
      </c>
      <c r="NR9" s="6">
        <v>7170</v>
      </c>
      <c r="NS9" s="6">
        <v>7170</v>
      </c>
      <c r="NT9" s="6">
        <v>7350</v>
      </c>
      <c r="NU9" s="6">
        <v>7350</v>
      </c>
      <c r="NV9" s="6">
        <v>7950</v>
      </c>
      <c r="NW9" s="6">
        <v>8970</v>
      </c>
      <c r="NX9" s="171">
        <v>9930</v>
      </c>
      <c r="NY9" s="171">
        <v>9930</v>
      </c>
      <c r="NZ9" s="171">
        <v>10770</v>
      </c>
      <c r="OA9" s="6">
        <f>+'[1]Summary Medians'!$F$25</f>
        <v>11490</v>
      </c>
      <c r="OB9" s="6">
        <f>+'[1]Summary Medians'!$G$25</f>
        <v>11790</v>
      </c>
      <c r="OC9" s="6">
        <v>12210</v>
      </c>
      <c r="OD9" s="6">
        <v>12630</v>
      </c>
      <c r="OE9" s="6">
        <v>12870</v>
      </c>
      <c r="OF9" s="6">
        <v>13890</v>
      </c>
    </row>
    <row r="10" spans="1:396">
      <c r="A10" s="4" t="s">
        <v>24</v>
      </c>
      <c r="B10" s="3">
        <v>790</v>
      </c>
      <c r="C10" s="10">
        <v>830</v>
      </c>
      <c r="D10" s="10">
        <v>1560</v>
      </c>
      <c r="E10" s="10">
        <v>1700</v>
      </c>
      <c r="F10" s="10">
        <v>1888</v>
      </c>
      <c r="G10" s="10">
        <v>1970</v>
      </c>
      <c r="H10" s="10">
        <v>1992</v>
      </c>
      <c r="I10" s="10">
        <v>2156</v>
      </c>
      <c r="J10" s="10">
        <v>2736</v>
      </c>
      <c r="K10" s="10">
        <v>2972</v>
      </c>
      <c r="L10" s="10">
        <v>3046</v>
      </c>
      <c r="M10" s="6">
        <v>3209</v>
      </c>
      <c r="N10" s="6">
        <v>3458</v>
      </c>
      <c r="O10" s="6">
        <v>3851</v>
      </c>
      <c r="P10" s="6">
        <v>4468</v>
      </c>
      <c r="Q10" s="6">
        <v>4700</v>
      </c>
      <c r="R10" s="6">
        <v>5210</v>
      </c>
      <c r="S10" s="6">
        <v>5689</v>
      </c>
      <c r="T10" s="6">
        <v>5835</v>
      </c>
      <c r="U10" s="172">
        <v>6370</v>
      </c>
      <c r="V10" s="172">
        <v>6435</v>
      </c>
      <c r="W10" s="172">
        <v>6750</v>
      </c>
      <c r="X10" s="172">
        <v>7065</v>
      </c>
      <c r="Y10" s="172">
        <v>7335</v>
      </c>
      <c r="Z10" s="6">
        <f>+'[1]Summary Medians'!$C$43</f>
        <v>7608.5</v>
      </c>
      <c r="AA10" s="6">
        <f>+'[1]Summary Medians'!$D$43</f>
        <v>7849</v>
      </c>
      <c r="AB10" s="6">
        <v>8156</v>
      </c>
      <c r="AC10" s="180">
        <v>8402.5</v>
      </c>
      <c r="AD10" s="180">
        <v>8521.5</v>
      </c>
      <c r="AE10" s="180">
        <v>8855.5</v>
      </c>
      <c r="AF10" s="10">
        <v>1790</v>
      </c>
      <c r="AG10" s="10">
        <v>3060</v>
      </c>
      <c r="AH10" s="10">
        <v>3492</v>
      </c>
      <c r="AI10" s="10">
        <v>3720</v>
      </c>
      <c r="AJ10" s="10">
        <v>3826</v>
      </c>
      <c r="AK10" s="10">
        <v>4114</v>
      </c>
      <c r="AL10" s="10">
        <v>4522</v>
      </c>
      <c r="AM10" s="10">
        <v>5406</v>
      </c>
      <c r="AN10" s="10">
        <v>5904</v>
      </c>
      <c r="AO10" s="10">
        <v>6144</v>
      </c>
      <c r="AP10" s="6">
        <v>6509</v>
      </c>
      <c r="AQ10" s="6">
        <v>6989</v>
      </c>
      <c r="AR10" s="6">
        <v>7437</v>
      </c>
      <c r="AS10" s="6">
        <v>8609</v>
      </c>
      <c r="AT10" s="6">
        <v>8990</v>
      </c>
      <c r="AU10" s="6">
        <v>9620</v>
      </c>
      <c r="AV10" s="6">
        <v>10309</v>
      </c>
      <c r="AW10" s="6">
        <v>10602</v>
      </c>
      <c r="AX10" s="6">
        <v>10962</v>
      </c>
      <c r="AY10" s="171">
        <v>11396</v>
      </c>
      <c r="AZ10" s="172">
        <v>11977.5</v>
      </c>
      <c r="BA10" s="172">
        <v>12398</v>
      </c>
      <c r="BB10" s="172">
        <v>13004</v>
      </c>
      <c r="BC10" s="6">
        <f>+'[1]Summary Medians'!$F$43</f>
        <v>13499</v>
      </c>
      <c r="BD10" s="6">
        <f>+'[1]Summary Medians'!$G$43</f>
        <v>14086</v>
      </c>
      <c r="BE10" s="6">
        <v>13660</v>
      </c>
      <c r="BF10" s="6">
        <v>13388</v>
      </c>
      <c r="BG10" s="6">
        <v>13703</v>
      </c>
      <c r="BH10" s="6">
        <v>14166.5</v>
      </c>
      <c r="BI10" s="37">
        <v>1838</v>
      </c>
      <c r="BJ10" s="10">
        <v>1946</v>
      </c>
      <c r="BK10" s="33">
        <v>2054</v>
      </c>
      <c r="BL10" s="10">
        <v>2190</v>
      </c>
      <c r="BM10" s="10">
        <v>2518</v>
      </c>
      <c r="BN10" s="33">
        <v>2816</v>
      </c>
      <c r="BO10" s="33">
        <v>3040</v>
      </c>
      <c r="BP10" s="33">
        <v>3466</v>
      </c>
      <c r="BQ10" s="39">
        <v>3818</v>
      </c>
      <c r="BR10" s="6" t="s">
        <v>154</v>
      </c>
      <c r="BS10" s="6" t="s">
        <v>154</v>
      </c>
      <c r="BT10" s="6" t="s">
        <v>154</v>
      </c>
      <c r="BU10" s="6">
        <v>5135</v>
      </c>
      <c r="BV10" s="6">
        <v>5495</v>
      </c>
      <c r="BW10" s="6">
        <v>5808</v>
      </c>
      <c r="BX10" s="6">
        <v>6038</v>
      </c>
      <c r="BY10" s="6">
        <v>6399</v>
      </c>
      <c r="BZ10" s="6">
        <v>6459</v>
      </c>
      <c r="CA10" s="6">
        <v>6767</v>
      </c>
      <c r="CB10" s="172">
        <v>7173</v>
      </c>
      <c r="CC10" s="172">
        <v>7553</v>
      </c>
      <c r="CD10" s="172">
        <v>7818</v>
      </c>
      <c r="CE10" s="6">
        <f>+'[1]Summary Medians'!$C$37</f>
        <v>8208.2999999999993</v>
      </c>
      <c r="CF10" s="6">
        <f>+'[1]Summary Medians'!$D$37</f>
        <v>8521</v>
      </c>
      <c r="CG10" s="6">
        <v>8820</v>
      </c>
      <c r="CH10" s="6">
        <v>9062</v>
      </c>
      <c r="CI10" s="6">
        <v>9130</v>
      </c>
      <c r="CJ10" s="6">
        <v>9384</v>
      </c>
      <c r="CK10" s="37">
        <v>4718</v>
      </c>
      <c r="CL10" s="10">
        <v>4970</v>
      </c>
      <c r="CM10" s="33">
        <v>5150</v>
      </c>
      <c r="CN10" s="33">
        <v>5382</v>
      </c>
      <c r="CO10" s="33">
        <v>6040</v>
      </c>
      <c r="CP10" s="33">
        <v>6764</v>
      </c>
      <c r="CQ10" s="33">
        <v>7870</v>
      </c>
      <c r="CR10" s="33">
        <v>8659</v>
      </c>
      <c r="CS10" s="33">
        <v>9488</v>
      </c>
      <c r="CT10" s="6" t="s">
        <v>154</v>
      </c>
      <c r="CU10" s="6" t="s">
        <v>154</v>
      </c>
      <c r="CV10" s="6" t="s">
        <v>154</v>
      </c>
      <c r="CW10" s="6">
        <v>12425</v>
      </c>
      <c r="CX10" s="6">
        <v>13222</v>
      </c>
      <c r="CY10" s="6">
        <v>13942</v>
      </c>
      <c r="CZ10" s="6">
        <v>14492</v>
      </c>
      <c r="DA10" s="6">
        <v>15276</v>
      </c>
      <c r="DB10" s="6">
        <v>15336</v>
      </c>
      <c r="DC10" s="6">
        <v>16000</v>
      </c>
      <c r="DD10" s="172">
        <v>17606</v>
      </c>
      <c r="DE10" s="172">
        <v>18435</v>
      </c>
      <c r="DF10" s="172">
        <v>19075</v>
      </c>
      <c r="DG10" s="6">
        <f>+'[1]Summary Medians'!$F$37</f>
        <v>20298.599999999999</v>
      </c>
      <c r="DH10" s="6">
        <f>+'[1]Summary Medians'!$G$37</f>
        <v>21825</v>
      </c>
      <c r="DI10" s="6">
        <v>23168</v>
      </c>
      <c r="DJ10" s="6">
        <v>24308</v>
      </c>
      <c r="DK10" s="6">
        <v>25168</v>
      </c>
      <c r="DL10" s="6">
        <v>25872</v>
      </c>
      <c r="DM10" s="35" t="s">
        <v>154</v>
      </c>
      <c r="DN10" s="10" t="s">
        <v>154</v>
      </c>
      <c r="DO10" s="10" t="s">
        <v>154</v>
      </c>
      <c r="DP10" s="10" t="s">
        <v>154</v>
      </c>
      <c r="DQ10" s="10" t="s">
        <v>154</v>
      </c>
      <c r="DR10" s="10" t="s">
        <v>154</v>
      </c>
      <c r="DS10" s="10" t="s">
        <v>154</v>
      </c>
      <c r="DT10" s="10" t="s">
        <v>154</v>
      </c>
      <c r="DU10" s="10" t="s">
        <v>154</v>
      </c>
      <c r="DV10" s="6">
        <v>4158</v>
      </c>
      <c r="DW10" s="6">
        <v>4456</v>
      </c>
      <c r="DX10" s="6">
        <v>4768</v>
      </c>
      <c r="DY10" s="10" t="s">
        <v>154</v>
      </c>
      <c r="DZ10" s="10" t="s">
        <v>154</v>
      </c>
      <c r="EA10" s="10" t="s">
        <v>154</v>
      </c>
      <c r="EB10" s="10" t="s">
        <v>154</v>
      </c>
      <c r="EC10" s="10" t="s">
        <v>154</v>
      </c>
      <c r="ED10" s="10" t="s">
        <v>154</v>
      </c>
      <c r="EE10" s="10" t="s">
        <v>154</v>
      </c>
      <c r="EF10" s="10" t="s">
        <v>154</v>
      </c>
      <c r="EG10" s="10" t="s">
        <v>154</v>
      </c>
      <c r="EH10" s="10">
        <v>7601</v>
      </c>
      <c r="EI10" s="6">
        <f>+'[1]Summary Medians'!$C$38</f>
        <v>8045</v>
      </c>
      <c r="EJ10" s="6">
        <f>+'[1]Summary Medians'!$D$38</f>
        <v>8165</v>
      </c>
      <c r="EK10" s="6">
        <v>8633</v>
      </c>
      <c r="EL10" s="6">
        <v>8459</v>
      </c>
      <c r="EM10" s="6">
        <v>9392</v>
      </c>
      <c r="EN10" s="6">
        <v>9512</v>
      </c>
      <c r="EO10" s="35" t="s">
        <v>154</v>
      </c>
      <c r="EP10" s="10" t="s">
        <v>154</v>
      </c>
      <c r="EQ10" s="10" t="s">
        <v>154</v>
      </c>
      <c r="ER10" s="10" t="s">
        <v>154</v>
      </c>
      <c r="ES10" s="10" t="s">
        <v>154</v>
      </c>
      <c r="ET10" s="10" t="s">
        <v>154</v>
      </c>
      <c r="EU10" s="10" t="s">
        <v>154</v>
      </c>
      <c r="EV10" s="10" t="s">
        <v>154</v>
      </c>
      <c r="EW10" s="10" t="s">
        <v>154</v>
      </c>
      <c r="EX10" s="6">
        <v>10113</v>
      </c>
      <c r="EY10" s="6">
        <v>10828</v>
      </c>
      <c r="EZ10" s="6">
        <v>11518</v>
      </c>
      <c r="FA10" s="10" t="s">
        <v>154</v>
      </c>
      <c r="FB10" s="10" t="s">
        <v>154</v>
      </c>
      <c r="FC10" s="6" t="s">
        <v>154</v>
      </c>
      <c r="FD10" s="6" t="s">
        <v>154</v>
      </c>
      <c r="FE10" s="6" t="s">
        <v>154</v>
      </c>
      <c r="FF10" s="6" t="s">
        <v>154</v>
      </c>
      <c r="FG10" s="6" t="s">
        <v>154</v>
      </c>
      <c r="FH10" s="6" t="s">
        <v>154</v>
      </c>
      <c r="FI10" s="6" t="s">
        <v>154</v>
      </c>
      <c r="FJ10" s="6">
        <v>18076</v>
      </c>
      <c r="FK10" s="6">
        <f>+'[1]Summary Medians'!$F$38</f>
        <v>19115</v>
      </c>
      <c r="FL10" s="6">
        <f>+'[1]Summary Medians'!$G$38</f>
        <v>19235</v>
      </c>
      <c r="FM10" s="6">
        <v>20888</v>
      </c>
      <c r="FN10" s="6">
        <v>20714</v>
      </c>
      <c r="FO10" s="6">
        <v>21647</v>
      </c>
      <c r="FP10" s="6">
        <v>21767</v>
      </c>
      <c r="FQ10" s="37">
        <v>1764</v>
      </c>
      <c r="FR10" s="10">
        <v>2020</v>
      </c>
      <c r="FS10" s="33">
        <v>2000</v>
      </c>
      <c r="FT10" s="10">
        <v>2010</v>
      </c>
      <c r="FU10" s="10">
        <v>2392</v>
      </c>
      <c r="FV10" s="33">
        <v>2607</v>
      </c>
      <c r="FW10" s="33">
        <v>3016</v>
      </c>
      <c r="FX10" s="33">
        <v>3240</v>
      </c>
      <c r="FY10" s="36">
        <v>3402</v>
      </c>
      <c r="FZ10" s="6">
        <v>3893</v>
      </c>
      <c r="GA10" s="6">
        <v>4208</v>
      </c>
      <c r="GB10" s="6">
        <v>4598</v>
      </c>
      <c r="GC10" s="6">
        <v>5053</v>
      </c>
      <c r="GD10" s="6">
        <v>4672.5</v>
      </c>
      <c r="GE10" s="6">
        <v>5710</v>
      </c>
      <c r="GF10" s="6">
        <v>6010</v>
      </c>
      <c r="GG10" s="6">
        <v>6370</v>
      </c>
      <c r="GH10" s="6">
        <v>6370</v>
      </c>
      <c r="GI10" s="172">
        <v>6642</v>
      </c>
      <c r="GJ10" s="172">
        <v>7040</v>
      </c>
      <c r="GK10" s="172">
        <v>7256</v>
      </c>
      <c r="GL10" s="172">
        <v>7552.5</v>
      </c>
      <c r="GM10" s="6">
        <f>+'[1]Summary Medians'!$C$39</f>
        <v>7720</v>
      </c>
      <c r="GN10" s="6">
        <f>+'[1]Summary Medians'!$D$39</f>
        <v>7889</v>
      </c>
      <c r="GO10" s="6">
        <v>8200</v>
      </c>
      <c r="GP10" s="6">
        <v>8478</v>
      </c>
      <c r="GQ10" s="6">
        <v>8607</v>
      </c>
      <c r="GR10" s="6">
        <v>8900</v>
      </c>
      <c r="GS10" s="37">
        <v>3856</v>
      </c>
      <c r="GT10" s="10">
        <v>4423</v>
      </c>
      <c r="GU10" s="33">
        <v>3586</v>
      </c>
      <c r="GV10" s="33">
        <v>3824</v>
      </c>
      <c r="GW10" s="33">
        <v>5060</v>
      </c>
      <c r="GX10" s="33">
        <v>5370</v>
      </c>
      <c r="GY10" s="33">
        <v>6212</v>
      </c>
      <c r="GZ10" s="33">
        <v>6644</v>
      </c>
      <c r="HA10" s="33">
        <v>6982</v>
      </c>
      <c r="HB10" s="6">
        <v>9143</v>
      </c>
      <c r="HC10" s="6">
        <v>9826</v>
      </c>
      <c r="HD10" s="6">
        <v>10538</v>
      </c>
      <c r="HE10" s="6">
        <v>11437</v>
      </c>
      <c r="HF10" s="6">
        <v>8842.5</v>
      </c>
      <c r="HG10" s="6">
        <v>12726</v>
      </c>
      <c r="HH10" s="6">
        <v>13232</v>
      </c>
      <c r="HI10" s="6">
        <v>14290</v>
      </c>
      <c r="HJ10" s="6">
        <v>14290</v>
      </c>
      <c r="HK10" s="172">
        <v>14860</v>
      </c>
      <c r="HL10" s="172">
        <v>12569</v>
      </c>
      <c r="HM10" s="172">
        <v>12720</v>
      </c>
      <c r="HN10" s="172">
        <v>13120</v>
      </c>
      <c r="HO10" s="6">
        <f>+'[1]Summary Medians'!$F$39</f>
        <v>13518</v>
      </c>
      <c r="HP10" s="6">
        <f>+'[1]Summary Medians'!$G$39</f>
        <v>14050</v>
      </c>
      <c r="HQ10" s="6">
        <v>14260</v>
      </c>
      <c r="HR10" s="6">
        <v>14778</v>
      </c>
      <c r="HS10" s="6">
        <v>15274</v>
      </c>
      <c r="HT10" s="6">
        <v>15860</v>
      </c>
      <c r="HU10" s="37">
        <v>1546</v>
      </c>
      <c r="HV10" s="10">
        <v>1700</v>
      </c>
      <c r="HW10" s="10" t="s">
        <v>154</v>
      </c>
      <c r="HX10" s="10" t="s">
        <v>154</v>
      </c>
      <c r="HY10" s="10" t="s">
        <v>154</v>
      </c>
      <c r="HZ10" s="10" t="s">
        <v>154</v>
      </c>
      <c r="IA10" s="10" t="s">
        <v>154</v>
      </c>
      <c r="IB10" s="10" t="s">
        <v>154</v>
      </c>
      <c r="IC10" s="10" t="s">
        <v>154</v>
      </c>
      <c r="ID10" s="10" t="s">
        <v>154</v>
      </c>
      <c r="IE10" s="10" t="s">
        <v>154</v>
      </c>
      <c r="IF10" s="6" t="s">
        <v>154</v>
      </c>
      <c r="IG10" s="6" t="s">
        <v>154</v>
      </c>
      <c r="IH10" s="6">
        <v>4100</v>
      </c>
      <c r="II10" s="6">
        <v>5045</v>
      </c>
      <c r="IJ10" s="6">
        <v>5404.5</v>
      </c>
      <c r="IK10" s="6">
        <v>5727</v>
      </c>
      <c r="IL10" s="6">
        <v>5907</v>
      </c>
      <c r="IM10" s="172">
        <v>6426</v>
      </c>
      <c r="IN10" s="172">
        <v>6714</v>
      </c>
      <c r="IO10" s="172">
        <v>7065</v>
      </c>
      <c r="IP10" s="172">
        <v>7335</v>
      </c>
      <c r="IQ10" s="6">
        <f>+'[1]Summary Medians'!$C$40</f>
        <v>7608.5</v>
      </c>
      <c r="IR10" s="6">
        <f>+'[1]Summary Medians'!$D$40</f>
        <v>7852.5</v>
      </c>
      <c r="IS10" s="6">
        <v>8156</v>
      </c>
      <c r="IT10" s="6">
        <v>8453.5</v>
      </c>
      <c r="IU10" s="6">
        <v>8556</v>
      </c>
      <c r="IV10" s="6">
        <v>8811</v>
      </c>
      <c r="IW10" s="37">
        <v>2966</v>
      </c>
      <c r="IX10" s="10">
        <v>3274</v>
      </c>
      <c r="IY10" s="10" t="s">
        <v>154</v>
      </c>
      <c r="IZ10" s="10" t="s">
        <v>154</v>
      </c>
      <c r="JA10" s="10" t="s">
        <v>154</v>
      </c>
      <c r="JB10" s="10" t="s">
        <v>154</v>
      </c>
      <c r="JC10" s="10" t="s">
        <v>154</v>
      </c>
      <c r="JD10" s="10" t="s">
        <v>154</v>
      </c>
      <c r="JE10" s="10" t="s">
        <v>154</v>
      </c>
      <c r="JF10" s="10" t="s">
        <v>154</v>
      </c>
      <c r="JG10" s="10" t="s">
        <v>154</v>
      </c>
      <c r="JH10" s="6" t="s">
        <v>154</v>
      </c>
      <c r="JI10" s="6" t="s">
        <v>154</v>
      </c>
      <c r="JJ10" s="6">
        <v>6980</v>
      </c>
      <c r="JK10" s="6">
        <v>9485</v>
      </c>
      <c r="JL10" s="6">
        <v>10009.5</v>
      </c>
      <c r="JM10" s="6">
        <v>10602</v>
      </c>
      <c r="JN10" s="6">
        <v>10962</v>
      </c>
      <c r="JO10" s="172">
        <v>11008</v>
      </c>
      <c r="JP10" s="172">
        <v>11658</v>
      </c>
      <c r="JQ10" s="172">
        <v>11520</v>
      </c>
      <c r="JR10" s="172">
        <v>11970</v>
      </c>
      <c r="JS10" s="6">
        <f>+'[1]Summary Medians'!$F$40</f>
        <v>12513.5</v>
      </c>
      <c r="JT10" s="6">
        <f>+'[1]Summary Medians'!$G$40</f>
        <v>12937.5</v>
      </c>
      <c r="JU10" s="6">
        <v>13406</v>
      </c>
      <c r="JV10" s="6">
        <v>11183.5</v>
      </c>
      <c r="JW10" s="6">
        <v>11436</v>
      </c>
      <c r="JX10" s="6">
        <v>13480</v>
      </c>
      <c r="JY10" s="37">
        <v>1590</v>
      </c>
      <c r="JZ10" s="10">
        <v>1675</v>
      </c>
      <c r="KA10" s="33">
        <v>1844</v>
      </c>
      <c r="KB10" s="10">
        <v>1952</v>
      </c>
      <c r="KC10" s="10">
        <v>2007</v>
      </c>
      <c r="KD10" s="33">
        <v>2126</v>
      </c>
      <c r="KE10" s="33">
        <v>2288</v>
      </c>
      <c r="KF10" s="33">
        <v>2462</v>
      </c>
      <c r="KG10" s="6">
        <v>2768</v>
      </c>
      <c r="KH10" s="6">
        <v>2966</v>
      </c>
      <c r="KI10" s="6">
        <v>3252</v>
      </c>
      <c r="KJ10" s="6">
        <v>3820</v>
      </c>
      <c r="KK10" s="6">
        <v>4168</v>
      </c>
      <c r="KL10" s="6">
        <v>4254</v>
      </c>
      <c r="KM10" s="6">
        <v>4520</v>
      </c>
      <c r="KN10" s="6">
        <v>4762</v>
      </c>
      <c r="KO10" s="6">
        <v>5123</v>
      </c>
      <c r="KP10" s="6">
        <v>5408</v>
      </c>
      <c r="KQ10" s="172">
        <v>4990</v>
      </c>
      <c r="KR10" s="172">
        <v>5290</v>
      </c>
      <c r="KS10" s="172">
        <v>5560</v>
      </c>
      <c r="KT10" s="172">
        <v>5793</v>
      </c>
      <c r="KU10" s="172">
        <v>6082</v>
      </c>
      <c r="KV10" s="6">
        <f>+'[1]Summary Medians'!$D$41</f>
        <v>6447</v>
      </c>
      <c r="KW10" s="6">
        <v>6943</v>
      </c>
      <c r="KX10" s="6">
        <v>7462</v>
      </c>
      <c r="KY10" s="6">
        <v>7462</v>
      </c>
      <c r="KZ10" s="6" t="s">
        <v>154</v>
      </c>
      <c r="LA10" s="37">
        <v>3050</v>
      </c>
      <c r="LB10" s="10">
        <v>3280</v>
      </c>
      <c r="LC10" s="33">
        <v>3573</v>
      </c>
      <c r="LD10" s="33">
        <v>3773</v>
      </c>
      <c r="LE10" s="33">
        <v>3888</v>
      </c>
      <c r="LF10" s="33">
        <v>4136</v>
      </c>
      <c r="LG10" s="33">
        <v>4466</v>
      </c>
      <c r="LH10" s="33">
        <v>4814</v>
      </c>
      <c r="LI10" s="33">
        <v>5315</v>
      </c>
      <c r="LJ10" s="6">
        <v>5762</v>
      </c>
      <c r="LK10" s="6">
        <v>6204</v>
      </c>
      <c r="LL10" s="6">
        <v>7231</v>
      </c>
      <c r="LM10" s="6">
        <v>7808</v>
      </c>
      <c r="LN10" s="6">
        <v>8439</v>
      </c>
      <c r="LO10" s="6">
        <v>7580</v>
      </c>
      <c r="LP10" s="6">
        <v>7882</v>
      </c>
      <c r="LQ10" s="6">
        <v>8438</v>
      </c>
      <c r="LR10" s="6">
        <v>8858</v>
      </c>
      <c r="LS10" s="172">
        <v>9640</v>
      </c>
      <c r="LT10" s="172">
        <v>10510</v>
      </c>
      <c r="LU10" s="172">
        <v>11050</v>
      </c>
      <c r="LV10" s="172">
        <v>11590</v>
      </c>
      <c r="LW10" s="6">
        <f>+'[1]Summary Medians'!$F$41</f>
        <v>12052</v>
      </c>
      <c r="LX10" s="6">
        <f>+'[1]Summary Medians'!$G$41</f>
        <v>12297</v>
      </c>
      <c r="LY10" s="6">
        <v>12883</v>
      </c>
      <c r="LZ10" s="6">
        <v>13312</v>
      </c>
      <c r="MA10" s="6">
        <v>13312</v>
      </c>
      <c r="MB10" s="6" t="s">
        <v>154</v>
      </c>
      <c r="MC10" s="37">
        <v>1500</v>
      </c>
      <c r="MD10" s="10">
        <v>1572</v>
      </c>
      <c r="ME10" s="33">
        <v>1716</v>
      </c>
      <c r="MF10" s="10">
        <v>1786</v>
      </c>
      <c r="MG10" s="10">
        <v>1860</v>
      </c>
      <c r="MH10" s="33">
        <v>2111.5</v>
      </c>
      <c r="MI10" s="33">
        <v>1883</v>
      </c>
      <c r="MJ10" s="33">
        <v>2545</v>
      </c>
      <c r="MK10" s="10">
        <v>2885</v>
      </c>
      <c r="ML10" s="6">
        <v>3072</v>
      </c>
      <c r="MM10" s="6">
        <v>3316.5</v>
      </c>
      <c r="MN10" s="6">
        <v>3536</v>
      </c>
      <c r="MO10" s="6">
        <v>3834</v>
      </c>
      <c r="MP10" s="6" t="s">
        <v>154</v>
      </c>
      <c r="MQ10" s="6">
        <v>4454</v>
      </c>
      <c r="MR10" s="6">
        <v>4499</v>
      </c>
      <c r="MS10" s="6">
        <v>4543</v>
      </c>
      <c r="MT10" s="6">
        <v>4698</v>
      </c>
      <c r="MU10" s="172">
        <v>4975.5</v>
      </c>
      <c r="MV10" s="172">
        <v>5298.5</v>
      </c>
      <c r="MW10" s="172">
        <v>5476.5</v>
      </c>
      <c r="MX10" s="172">
        <v>5689.5</v>
      </c>
      <c r="MY10" s="6">
        <f>+'[1]Summary Medians'!$C$42</f>
        <v>5959</v>
      </c>
      <c r="MZ10" s="6">
        <f>+'[1]Summary Medians'!$D$42</f>
        <v>6296.5</v>
      </c>
      <c r="NA10" s="6">
        <v>5390</v>
      </c>
      <c r="NB10" s="6">
        <v>6394.5</v>
      </c>
      <c r="NC10" s="6">
        <v>6717.5</v>
      </c>
      <c r="ND10" s="6">
        <v>6909</v>
      </c>
      <c r="NE10" s="37">
        <v>3324</v>
      </c>
      <c r="NF10" s="10">
        <v>3492</v>
      </c>
      <c r="NG10" s="33">
        <v>3732</v>
      </c>
      <c r="NH10" s="33">
        <v>3898</v>
      </c>
      <c r="NI10" s="33">
        <v>4068</v>
      </c>
      <c r="NJ10" s="33">
        <v>4411.5</v>
      </c>
      <c r="NK10" s="33">
        <v>4950</v>
      </c>
      <c r="NL10" s="33">
        <v>5276</v>
      </c>
      <c r="NM10" s="33">
        <v>5930</v>
      </c>
      <c r="NN10" s="6">
        <v>6267</v>
      </c>
      <c r="NO10" s="6">
        <v>6702</v>
      </c>
      <c r="NP10" s="6">
        <v>7121</v>
      </c>
      <c r="NQ10" s="6">
        <v>7606.5</v>
      </c>
      <c r="NR10" s="6" t="s">
        <v>154</v>
      </c>
      <c r="NS10" s="6">
        <v>8864</v>
      </c>
      <c r="NT10" s="6">
        <v>8909</v>
      </c>
      <c r="NU10" s="6">
        <v>9418</v>
      </c>
      <c r="NV10" s="6">
        <v>9738</v>
      </c>
      <c r="NW10" s="6">
        <v>10435.5</v>
      </c>
      <c r="NX10" s="172">
        <v>11156</v>
      </c>
      <c r="NY10" s="172">
        <v>11566.5</v>
      </c>
      <c r="NZ10" s="172">
        <v>11989.5</v>
      </c>
      <c r="OA10" s="6">
        <f>+'[1]Summary Medians'!$F$42</f>
        <v>12409</v>
      </c>
      <c r="OB10" s="6">
        <f>+'[1]Summary Medians'!$G$42</f>
        <v>13087.5</v>
      </c>
      <c r="OC10" s="6">
        <v>12038</v>
      </c>
      <c r="OD10" s="6">
        <v>13057</v>
      </c>
      <c r="OE10" s="6">
        <v>13380</v>
      </c>
      <c r="OF10" s="6">
        <v>13800</v>
      </c>
    </row>
    <row r="11" spans="1:396">
      <c r="A11" s="4" t="s">
        <v>25</v>
      </c>
      <c r="B11" s="6" t="s">
        <v>156</v>
      </c>
      <c r="C11" s="10">
        <v>1247</v>
      </c>
      <c r="D11" s="28">
        <v>2755</v>
      </c>
      <c r="E11" s="10">
        <v>2957</v>
      </c>
      <c r="F11" s="10">
        <v>3116</v>
      </c>
      <c r="G11" s="10">
        <v>3268</v>
      </c>
      <c r="H11" s="10">
        <v>3533</v>
      </c>
      <c r="I11" s="10">
        <v>3692</v>
      </c>
      <c r="J11" s="10">
        <v>3765</v>
      </c>
      <c r="K11" s="10">
        <v>4057</v>
      </c>
      <c r="L11" s="10">
        <v>4237</v>
      </c>
      <c r="M11" s="6">
        <v>4486</v>
      </c>
      <c r="N11" s="6">
        <v>4873</v>
      </c>
      <c r="O11" s="6">
        <v>5397</v>
      </c>
      <c r="P11" s="6">
        <v>5965</v>
      </c>
      <c r="Q11" s="6">
        <v>6388.5</v>
      </c>
      <c r="R11" s="6">
        <v>6743</v>
      </c>
      <c r="S11" s="6">
        <v>7148</v>
      </c>
      <c r="T11" s="6">
        <v>7563.5</v>
      </c>
      <c r="U11" s="6">
        <v>7983.5</v>
      </c>
      <c r="V11" s="171">
        <v>8469.5</v>
      </c>
      <c r="W11" s="171">
        <v>9124</v>
      </c>
      <c r="X11" s="171">
        <v>9509</v>
      </c>
      <c r="Y11" s="171">
        <v>9724</v>
      </c>
      <c r="Z11" s="6">
        <f>+'[1]Summary Medians'!$C$60</f>
        <v>9839</v>
      </c>
      <c r="AA11" s="6">
        <f>+'[1]Summary Medians'!$D$60</f>
        <v>10025.5</v>
      </c>
      <c r="AB11" s="6">
        <v>10181</v>
      </c>
      <c r="AC11" s="180">
        <v>10514</v>
      </c>
      <c r="AD11" s="180">
        <v>10774</v>
      </c>
      <c r="AE11" s="180">
        <v>11269</v>
      </c>
      <c r="AF11" s="10">
        <v>3042</v>
      </c>
      <c r="AG11" s="47">
        <f>((AH11-AF11)/2)+AF11</f>
        <v>5282.5</v>
      </c>
      <c r="AH11" s="10">
        <v>7523</v>
      </c>
      <c r="AI11" s="10">
        <v>7931</v>
      </c>
      <c r="AJ11" s="10">
        <v>8444</v>
      </c>
      <c r="AK11" s="10">
        <v>8963</v>
      </c>
      <c r="AL11" s="10">
        <v>9938</v>
      </c>
      <c r="AM11" s="10">
        <v>9639</v>
      </c>
      <c r="AN11" s="10">
        <v>10238</v>
      </c>
      <c r="AO11" s="10">
        <v>10667</v>
      </c>
      <c r="AP11" s="6">
        <v>11168</v>
      </c>
      <c r="AQ11" s="6">
        <v>12021</v>
      </c>
      <c r="AR11" s="6">
        <v>12652</v>
      </c>
      <c r="AS11" s="6">
        <v>13636.5</v>
      </c>
      <c r="AT11" s="6">
        <v>14589</v>
      </c>
      <c r="AU11" s="6">
        <v>15247</v>
      </c>
      <c r="AV11" s="6">
        <v>16250</v>
      </c>
      <c r="AW11" s="6">
        <v>17434</v>
      </c>
      <c r="AX11" s="6">
        <v>18464</v>
      </c>
      <c r="AY11" s="171">
        <v>19859</v>
      </c>
      <c r="AZ11" s="171">
        <v>21257</v>
      </c>
      <c r="BA11" s="171">
        <v>22232</v>
      </c>
      <c r="BB11" s="171">
        <v>22812</v>
      </c>
      <c r="BC11" s="6">
        <f>+'[1]Summary Medians'!$F$60</f>
        <v>23192</v>
      </c>
      <c r="BD11" s="6">
        <f>+'[1]Summary Medians'!$G$60</f>
        <v>23779</v>
      </c>
      <c r="BE11" s="6">
        <v>24194</v>
      </c>
      <c r="BF11" s="6">
        <v>25027</v>
      </c>
      <c r="BG11" s="6">
        <v>25607</v>
      </c>
      <c r="BH11" s="6">
        <v>26502</v>
      </c>
      <c r="BI11" s="37">
        <v>3722</v>
      </c>
      <c r="BJ11" s="10">
        <v>3948</v>
      </c>
      <c r="BK11" s="33">
        <v>4100</v>
      </c>
      <c r="BL11" s="10">
        <v>4286</v>
      </c>
      <c r="BM11" s="10">
        <v>4430</v>
      </c>
      <c r="BN11" s="33">
        <v>4574</v>
      </c>
      <c r="BO11" s="33">
        <v>4716</v>
      </c>
      <c r="BP11" s="33">
        <v>4858</v>
      </c>
      <c r="BQ11" s="33">
        <v>5004</v>
      </c>
      <c r="BR11" s="6">
        <v>5290</v>
      </c>
      <c r="BS11" s="6">
        <v>5790</v>
      </c>
      <c r="BT11" s="6">
        <v>6498</v>
      </c>
      <c r="BU11" s="6">
        <v>6954</v>
      </c>
      <c r="BV11" s="6">
        <v>7318</v>
      </c>
      <c r="BW11" s="6">
        <v>7740</v>
      </c>
      <c r="BX11" s="6">
        <v>8150</v>
      </c>
      <c r="BY11" s="6">
        <v>8646</v>
      </c>
      <c r="BZ11" s="6">
        <v>9486</v>
      </c>
      <c r="CA11" s="6">
        <v>10208</v>
      </c>
      <c r="CB11" s="171">
        <v>11192</v>
      </c>
      <c r="CC11" s="171">
        <v>11682</v>
      </c>
      <c r="CD11" s="171">
        <v>12112</v>
      </c>
      <c r="CE11" s="6">
        <f>+'[1]Summary Medians'!$C$54</f>
        <v>12342</v>
      </c>
      <c r="CF11" s="6">
        <f>+'[1]Summary Medians'!$D$54</f>
        <v>12520</v>
      </c>
      <c r="CG11" s="6">
        <v>12830</v>
      </c>
      <c r="CH11" s="6">
        <v>13160</v>
      </c>
      <c r="CI11" s="6">
        <v>13680</v>
      </c>
      <c r="CJ11" s="6">
        <v>14280</v>
      </c>
      <c r="CK11" s="37">
        <v>9382</v>
      </c>
      <c r="CL11" s="10">
        <v>10048</v>
      </c>
      <c r="CM11" s="33">
        <v>10630</v>
      </c>
      <c r="CN11" s="33">
        <v>11156</v>
      </c>
      <c r="CO11" s="33">
        <v>11690</v>
      </c>
      <c r="CP11" s="33">
        <v>12204</v>
      </c>
      <c r="CQ11" s="33">
        <v>12716</v>
      </c>
      <c r="CR11" s="33">
        <v>13228</v>
      </c>
      <c r="CS11" s="10">
        <v>13754</v>
      </c>
      <c r="CT11" s="6">
        <v>14380</v>
      </c>
      <c r="CU11" s="6">
        <v>15290</v>
      </c>
      <c r="CV11" s="6">
        <v>16028</v>
      </c>
      <c r="CW11" s="6">
        <v>16640</v>
      </c>
      <c r="CX11" s="6">
        <v>17474</v>
      </c>
      <c r="CY11" s="6">
        <v>18450</v>
      </c>
      <c r="CZ11" s="6">
        <v>19400</v>
      </c>
      <c r="DA11" s="6">
        <v>21126</v>
      </c>
      <c r="DB11" s="6">
        <v>23186</v>
      </c>
      <c r="DC11" s="6">
        <v>25408</v>
      </c>
      <c r="DD11" s="171">
        <v>27462</v>
      </c>
      <c r="DE11" s="171">
        <v>28772</v>
      </c>
      <c r="DF11" s="171">
        <v>29932</v>
      </c>
      <c r="DG11" s="6">
        <f>+'[1]Summary Medians'!$F$54</f>
        <v>30692</v>
      </c>
      <c r="DH11" s="6">
        <f>+'[1]Summary Medians'!$G$54</f>
        <v>31420</v>
      </c>
      <c r="DI11" s="6">
        <v>32250</v>
      </c>
      <c r="DJ11" s="6">
        <v>33150</v>
      </c>
      <c r="DK11" s="6">
        <v>34310</v>
      </c>
      <c r="DL11" s="6">
        <v>35710</v>
      </c>
      <c r="DM11" s="35" t="s">
        <v>154</v>
      </c>
      <c r="DN11" s="10" t="s">
        <v>154</v>
      </c>
      <c r="DO11" s="10" t="s">
        <v>154</v>
      </c>
      <c r="DP11" s="10" t="s">
        <v>154</v>
      </c>
      <c r="DQ11" s="10" t="s">
        <v>154</v>
      </c>
      <c r="DR11" s="10" t="s">
        <v>154</v>
      </c>
      <c r="DS11" s="10" t="s">
        <v>154</v>
      </c>
      <c r="DT11" s="10" t="s">
        <v>154</v>
      </c>
      <c r="DU11" s="10" t="s">
        <v>154</v>
      </c>
      <c r="DV11" s="10" t="s">
        <v>154</v>
      </c>
      <c r="DW11" s="10" t="s">
        <v>154</v>
      </c>
      <c r="DX11" s="10" t="s">
        <v>154</v>
      </c>
      <c r="DY11" s="10" t="s">
        <v>154</v>
      </c>
      <c r="DZ11" s="10" t="s">
        <v>154</v>
      </c>
      <c r="EA11" s="10" t="s">
        <v>154</v>
      </c>
      <c r="EB11" s="10" t="s">
        <v>154</v>
      </c>
      <c r="EC11" s="10" t="s">
        <v>154</v>
      </c>
      <c r="ED11" s="10" t="s">
        <v>154</v>
      </c>
      <c r="EE11" s="10" t="s">
        <v>154</v>
      </c>
      <c r="EF11" s="10" t="s">
        <v>154</v>
      </c>
      <c r="EG11" s="10" t="s">
        <v>154</v>
      </c>
      <c r="EH11" s="10" t="s">
        <v>154</v>
      </c>
      <c r="EI11" s="10" t="s">
        <v>154</v>
      </c>
      <c r="EJ11" s="10" t="s">
        <v>154</v>
      </c>
      <c r="EK11" s="10" t="s">
        <v>154</v>
      </c>
      <c r="EL11" s="10" t="s">
        <v>154</v>
      </c>
      <c r="EM11" s="10" t="s">
        <v>154</v>
      </c>
      <c r="EN11" s="10" t="s">
        <v>154</v>
      </c>
      <c r="EO11" s="35" t="s">
        <v>154</v>
      </c>
      <c r="EP11" s="10" t="s">
        <v>154</v>
      </c>
      <c r="EQ11" s="10" t="s">
        <v>154</v>
      </c>
      <c r="ER11" s="10" t="s">
        <v>154</v>
      </c>
      <c r="ES11" s="10" t="s">
        <v>154</v>
      </c>
      <c r="ET11" s="10" t="s">
        <v>154</v>
      </c>
      <c r="EU11" s="10" t="s">
        <v>154</v>
      </c>
      <c r="EV11" s="10" t="s">
        <v>154</v>
      </c>
      <c r="EW11" s="10" t="s">
        <v>154</v>
      </c>
      <c r="EX11" s="10" t="s">
        <v>154</v>
      </c>
      <c r="EY11" s="10" t="s">
        <v>154</v>
      </c>
      <c r="EZ11" s="6" t="s">
        <v>154</v>
      </c>
      <c r="FA11" s="10" t="s">
        <v>154</v>
      </c>
      <c r="FB11" s="10" t="s">
        <v>154</v>
      </c>
      <c r="FC11" s="6" t="s">
        <v>154</v>
      </c>
      <c r="FD11" s="6" t="s">
        <v>154</v>
      </c>
      <c r="FE11" s="6" t="s">
        <v>154</v>
      </c>
      <c r="FF11" s="6" t="s">
        <v>154</v>
      </c>
      <c r="FG11" s="6" t="s">
        <v>154</v>
      </c>
      <c r="FH11" s="6" t="s">
        <v>154</v>
      </c>
      <c r="FI11" s="6" t="s">
        <v>154</v>
      </c>
      <c r="FJ11" s="6" t="s">
        <v>154</v>
      </c>
      <c r="FK11" s="6" t="s">
        <v>154</v>
      </c>
      <c r="FL11" s="6" t="s">
        <v>154</v>
      </c>
      <c r="FM11" s="6" t="s">
        <v>154</v>
      </c>
      <c r="FN11" s="6" t="s">
        <v>154</v>
      </c>
      <c r="FO11" s="6" t="s">
        <v>154</v>
      </c>
      <c r="FP11" s="6" t="s">
        <v>154</v>
      </c>
      <c r="FQ11" s="35" t="s">
        <v>154</v>
      </c>
      <c r="FR11" s="10" t="s">
        <v>154</v>
      </c>
      <c r="FS11" s="10" t="s">
        <v>154</v>
      </c>
      <c r="FT11" s="10" t="s">
        <v>154</v>
      </c>
      <c r="FU11" s="10" t="s">
        <v>154</v>
      </c>
      <c r="FV11" s="10" t="s">
        <v>154</v>
      </c>
      <c r="FW11" s="10" t="s">
        <v>154</v>
      </c>
      <c r="FX11" s="10" t="s">
        <v>154</v>
      </c>
      <c r="FY11" s="10" t="s">
        <v>154</v>
      </c>
      <c r="FZ11" s="10" t="s">
        <v>154</v>
      </c>
      <c r="GA11" s="10" t="s">
        <v>154</v>
      </c>
      <c r="GB11" s="6" t="s">
        <v>154</v>
      </c>
      <c r="GC11" s="6" t="s">
        <v>154</v>
      </c>
      <c r="GD11" s="6" t="s">
        <v>154</v>
      </c>
      <c r="GE11" s="6" t="s">
        <v>154</v>
      </c>
      <c r="GF11" s="6" t="s">
        <v>154</v>
      </c>
      <c r="GG11" s="6" t="s">
        <v>154</v>
      </c>
      <c r="GH11" s="6" t="s">
        <v>154</v>
      </c>
      <c r="GI11" s="6" t="s">
        <v>154</v>
      </c>
      <c r="GJ11" s="6" t="s">
        <v>154</v>
      </c>
      <c r="GK11" s="6">
        <v>7336</v>
      </c>
      <c r="GL11" s="6">
        <v>7336</v>
      </c>
      <c r="GM11" s="6">
        <f>+'[1]Summary Medians'!$C$56</f>
        <v>7336</v>
      </c>
      <c r="GN11" s="6">
        <f>+'[1]Summary Medians'!$D$56</f>
        <v>7531</v>
      </c>
      <c r="GO11" s="6">
        <v>7532</v>
      </c>
      <c r="GP11" s="6">
        <v>7868</v>
      </c>
      <c r="GQ11" s="6">
        <v>7868</v>
      </c>
      <c r="GR11" s="6">
        <v>8258</v>
      </c>
      <c r="GS11" s="37" t="s">
        <v>154</v>
      </c>
      <c r="GT11" s="10" t="s">
        <v>154</v>
      </c>
      <c r="GU11" s="10" t="s">
        <v>154</v>
      </c>
      <c r="GV11" s="10" t="s">
        <v>154</v>
      </c>
      <c r="GW11" s="10" t="s">
        <v>154</v>
      </c>
      <c r="GX11" s="10" t="s">
        <v>154</v>
      </c>
      <c r="GY11" s="10" t="s">
        <v>154</v>
      </c>
      <c r="GZ11" s="10" t="s">
        <v>154</v>
      </c>
      <c r="HA11" s="10" t="s">
        <v>154</v>
      </c>
      <c r="HB11" s="10" t="s">
        <v>154</v>
      </c>
      <c r="HC11" s="10" t="s">
        <v>154</v>
      </c>
      <c r="HD11" s="6" t="s">
        <v>154</v>
      </c>
      <c r="HE11" s="6" t="s">
        <v>154</v>
      </c>
      <c r="HF11" s="10" t="s">
        <v>154</v>
      </c>
      <c r="HG11" s="6" t="s">
        <v>154</v>
      </c>
      <c r="HH11" s="6" t="s">
        <v>154</v>
      </c>
      <c r="HI11" s="6" t="s">
        <v>154</v>
      </c>
      <c r="HJ11" s="6" t="s">
        <v>154</v>
      </c>
      <c r="HK11" s="6" t="s">
        <v>154</v>
      </c>
      <c r="HL11" s="6" t="s">
        <v>154</v>
      </c>
      <c r="HM11" s="6">
        <v>15692</v>
      </c>
      <c r="HN11" s="6">
        <v>15692</v>
      </c>
      <c r="HO11" s="6">
        <f>+'[1]Summary Medians'!$F$56</f>
        <v>15692</v>
      </c>
      <c r="HP11" s="6">
        <f>+'[1]Summary Medians'!$G$56</f>
        <v>16138</v>
      </c>
      <c r="HQ11" s="6">
        <v>16138</v>
      </c>
      <c r="HR11" s="6">
        <v>16904</v>
      </c>
      <c r="HS11" s="6">
        <v>16904</v>
      </c>
      <c r="HT11" s="6">
        <v>17294</v>
      </c>
      <c r="HU11" s="37">
        <v>1788</v>
      </c>
      <c r="HV11" s="10">
        <v>1966</v>
      </c>
      <c r="HW11" s="33">
        <v>2132</v>
      </c>
      <c r="HX11" s="10">
        <v>2250</v>
      </c>
      <c r="HY11" s="10">
        <v>2636</v>
      </c>
      <c r="HZ11" s="33">
        <v>2810</v>
      </c>
      <c r="IA11" s="33">
        <v>2814</v>
      </c>
      <c r="IB11" s="33">
        <v>3256</v>
      </c>
      <c r="IC11" s="10">
        <v>3470</v>
      </c>
      <c r="ID11" s="6">
        <v>3682</v>
      </c>
      <c r="IE11" s="6">
        <v>3956</v>
      </c>
      <c r="IF11" s="6">
        <v>4296</v>
      </c>
      <c r="IG11" s="6">
        <v>4976</v>
      </c>
      <c r="IH11" s="6">
        <v>5459</v>
      </c>
      <c r="II11" s="6">
        <v>5746</v>
      </c>
      <c r="IJ11" s="6">
        <v>6146</v>
      </c>
      <c r="IK11" s="6">
        <v>6481</v>
      </c>
      <c r="IL11" s="6">
        <v>6481</v>
      </c>
      <c r="IM11" s="172">
        <v>6731</v>
      </c>
      <c r="IN11" s="171">
        <v>7056</v>
      </c>
      <c r="IO11" s="171" t="s">
        <v>154</v>
      </c>
      <c r="IP11" s="171" t="s">
        <v>154</v>
      </c>
      <c r="IQ11" s="6" t="s">
        <v>154</v>
      </c>
      <c r="IR11" s="6" t="s">
        <v>154</v>
      </c>
      <c r="IS11" s="6" t="s">
        <v>154</v>
      </c>
      <c r="IT11" s="6" t="s">
        <v>154</v>
      </c>
      <c r="IU11" s="6" t="s">
        <v>154</v>
      </c>
      <c r="IV11" s="6" t="s">
        <v>154</v>
      </c>
      <c r="IW11" s="37">
        <v>4346</v>
      </c>
      <c r="IX11" s="10">
        <v>4998</v>
      </c>
      <c r="IY11" s="33">
        <v>5232</v>
      </c>
      <c r="IZ11" s="33">
        <v>5732</v>
      </c>
      <c r="JA11" s="33">
        <v>6236</v>
      </c>
      <c r="JB11" s="33">
        <v>7672</v>
      </c>
      <c r="JC11" s="33">
        <v>6562</v>
      </c>
      <c r="JD11" s="33">
        <v>7248</v>
      </c>
      <c r="JE11" s="33">
        <v>7580</v>
      </c>
      <c r="JF11" s="6">
        <v>7956</v>
      </c>
      <c r="JG11" s="6">
        <v>8752</v>
      </c>
      <c r="JH11" s="6">
        <v>9276</v>
      </c>
      <c r="JI11" s="6">
        <v>10633</v>
      </c>
      <c r="JJ11" s="6">
        <v>11704</v>
      </c>
      <c r="JK11" s="6">
        <v>12044</v>
      </c>
      <c r="JL11" s="6">
        <v>13100</v>
      </c>
      <c r="JM11" s="6">
        <v>13742</v>
      </c>
      <c r="JN11" s="6">
        <v>13742</v>
      </c>
      <c r="JO11" s="172">
        <v>14310</v>
      </c>
      <c r="JP11" s="171">
        <v>15052</v>
      </c>
      <c r="JQ11" s="171" t="s">
        <v>154</v>
      </c>
      <c r="JR11" s="171" t="s">
        <v>154</v>
      </c>
      <c r="JS11" s="6" t="s">
        <v>154</v>
      </c>
      <c r="JT11" s="6" t="s">
        <v>154</v>
      </c>
      <c r="JU11" s="6" t="s">
        <v>154</v>
      </c>
      <c r="JV11" s="6" t="s">
        <v>154</v>
      </c>
      <c r="JW11" s="6" t="s">
        <v>154</v>
      </c>
      <c r="JX11" s="6" t="s">
        <v>154</v>
      </c>
      <c r="JY11" s="35" t="s">
        <v>154</v>
      </c>
      <c r="JZ11" s="10" t="s">
        <v>154</v>
      </c>
      <c r="KA11" s="10" t="s">
        <v>154</v>
      </c>
      <c r="KB11" s="10" t="s">
        <v>154</v>
      </c>
      <c r="KC11" s="10" t="s">
        <v>154</v>
      </c>
      <c r="KD11" s="10" t="s">
        <v>154</v>
      </c>
      <c r="KE11" s="10" t="s">
        <v>154</v>
      </c>
      <c r="KF11" s="10" t="s">
        <v>154</v>
      </c>
      <c r="KG11" s="10" t="s">
        <v>154</v>
      </c>
      <c r="KH11" s="10" t="s">
        <v>154</v>
      </c>
      <c r="KI11" s="10" t="s">
        <v>154</v>
      </c>
      <c r="KJ11" s="6" t="s">
        <v>154</v>
      </c>
      <c r="KK11" s="6" t="s">
        <v>154</v>
      </c>
      <c r="KL11" s="6" t="s">
        <v>154</v>
      </c>
      <c r="KM11" s="6" t="s">
        <v>154</v>
      </c>
      <c r="KN11" s="6" t="s">
        <v>154</v>
      </c>
      <c r="KO11" s="6" t="s">
        <v>154</v>
      </c>
      <c r="KP11" s="6" t="s">
        <v>154</v>
      </c>
      <c r="KQ11" s="6" t="s">
        <v>154</v>
      </c>
      <c r="KR11" s="6" t="s">
        <v>154</v>
      </c>
      <c r="KS11" s="6" t="s">
        <v>154</v>
      </c>
      <c r="KT11" s="6" t="s">
        <v>154</v>
      </c>
      <c r="KU11" s="6" t="s">
        <v>154</v>
      </c>
      <c r="KV11" s="6" t="s">
        <v>154</v>
      </c>
      <c r="KW11" s="6" t="s">
        <v>154</v>
      </c>
      <c r="KX11" s="6" t="s">
        <v>154</v>
      </c>
      <c r="KY11" s="6" t="s">
        <v>154</v>
      </c>
      <c r="KZ11" s="6" t="s">
        <v>154</v>
      </c>
      <c r="LA11" s="35" t="s">
        <v>154</v>
      </c>
      <c r="LB11" s="10" t="s">
        <v>154</v>
      </c>
      <c r="LC11" s="10" t="s">
        <v>154</v>
      </c>
      <c r="LD11" s="10" t="s">
        <v>154</v>
      </c>
      <c r="LE11" s="10" t="s">
        <v>154</v>
      </c>
      <c r="LF11" s="10" t="s">
        <v>154</v>
      </c>
      <c r="LG11" s="10" t="s">
        <v>154</v>
      </c>
      <c r="LH11" s="10" t="s">
        <v>154</v>
      </c>
      <c r="LI11" s="10" t="s">
        <v>154</v>
      </c>
      <c r="LJ11" s="10" t="s">
        <v>154</v>
      </c>
      <c r="LK11" s="10" t="s">
        <v>154</v>
      </c>
      <c r="LL11" s="6" t="s">
        <v>154</v>
      </c>
      <c r="LM11" s="6" t="s">
        <v>154</v>
      </c>
      <c r="LN11" s="6" t="s">
        <v>154</v>
      </c>
      <c r="LO11" s="6" t="s">
        <v>154</v>
      </c>
      <c r="LP11" s="6" t="s">
        <v>154</v>
      </c>
      <c r="LQ11" s="6" t="s">
        <v>154</v>
      </c>
      <c r="LR11" s="6" t="s">
        <v>154</v>
      </c>
      <c r="LS11" s="6" t="s">
        <v>154</v>
      </c>
      <c r="LT11" s="6" t="s">
        <v>154</v>
      </c>
      <c r="LU11" s="6" t="s">
        <v>154</v>
      </c>
      <c r="LV11" s="6" t="s">
        <v>154</v>
      </c>
      <c r="LW11" s="6" t="s">
        <v>154</v>
      </c>
      <c r="LX11" s="6" t="s">
        <v>154</v>
      </c>
      <c r="LY11" s="6" t="s">
        <v>154</v>
      </c>
      <c r="LZ11" s="6" t="s">
        <v>154</v>
      </c>
      <c r="MA11" s="6" t="s">
        <v>154</v>
      </c>
      <c r="MB11" s="6" t="s">
        <v>154</v>
      </c>
      <c r="MC11" s="35" t="s">
        <v>154</v>
      </c>
      <c r="MD11" s="10" t="s">
        <v>154</v>
      </c>
      <c r="ME11" s="10" t="s">
        <v>154</v>
      </c>
      <c r="MF11" s="10" t="s">
        <v>154</v>
      </c>
      <c r="MG11" s="10" t="s">
        <v>154</v>
      </c>
      <c r="MH11" s="10" t="s">
        <v>154</v>
      </c>
      <c r="MI11" s="10" t="s">
        <v>154</v>
      </c>
      <c r="MJ11" s="10" t="s">
        <v>154</v>
      </c>
      <c r="MK11" s="10" t="s">
        <v>154</v>
      </c>
      <c r="ML11" s="10" t="s">
        <v>154</v>
      </c>
      <c r="MM11" s="10" t="s">
        <v>154</v>
      </c>
      <c r="MN11" s="6" t="s">
        <v>154</v>
      </c>
      <c r="MO11" s="6" t="s">
        <v>154</v>
      </c>
      <c r="MP11" s="6" t="s">
        <v>154</v>
      </c>
      <c r="MQ11" s="6" t="s">
        <v>154</v>
      </c>
      <c r="MR11" s="6" t="s">
        <v>154</v>
      </c>
      <c r="MS11" s="6" t="s">
        <v>154</v>
      </c>
      <c r="MT11" s="6" t="s">
        <v>154</v>
      </c>
      <c r="MU11" s="6" t="s">
        <v>154</v>
      </c>
      <c r="MV11" s="6" t="s">
        <v>154</v>
      </c>
      <c r="MW11" s="6" t="s">
        <v>154</v>
      </c>
      <c r="MX11" s="6" t="s">
        <v>154</v>
      </c>
      <c r="MY11" s="6" t="s">
        <v>154</v>
      </c>
      <c r="MZ11" s="6" t="s">
        <v>154</v>
      </c>
      <c r="NA11" s="6" t="s">
        <v>154</v>
      </c>
      <c r="NB11" s="6" t="s">
        <v>154</v>
      </c>
      <c r="NC11" s="6" t="s">
        <v>154</v>
      </c>
      <c r="ND11" s="6" t="s">
        <v>154</v>
      </c>
      <c r="NE11" s="35" t="s">
        <v>154</v>
      </c>
      <c r="NF11" s="10" t="s">
        <v>154</v>
      </c>
      <c r="NG11" s="10" t="s">
        <v>154</v>
      </c>
      <c r="NH11" s="10" t="s">
        <v>154</v>
      </c>
      <c r="NI11" s="10" t="s">
        <v>154</v>
      </c>
      <c r="NJ11" s="10" t="s">
        <v>154</v>
      </c>
      <c r="NK11" s="10" t="s">
        <v>154</v>
      </c>
      <c r="NL11" s="10" t="s">
        <v>154</v>
      </c>
      <c r="NM11" s="10" t="s">
        <v>154</v>
      </c>
      <c r="NN11" s="10" t="s">
        <v>154</v>
      </c>
      <c r="NO11" s="10" t="s">
        <v>154</v>
      </c>
      <c r="NP11" s="6" t="s">
        <v>154</v>
      </c>
      <c r="NQ11" s="6" t="s">
        <v>154</v>
      </c>
      <c r="NR11" s="6" t="s">
        <v>154</v>
      </c>
      <c r="NS11" s="6" t="s">
        <v>154</v>
      </c>
      <c r="NT11" s="6" t="s">
        <v>154</v>
      </c>
      <c r="NU11" s="6" t="s">
        <v>154</v>
      </c>
      <c r="NV11" s="6" t="s">
        <v>154</v>
      </c>
      <c r="NW11" s="6" t="s">
        <v>154</v>
      </c>
      <c r="NX11" s="6" t="s">
        <v>154</v>
      </c>
      <c r="NY11" s="6" t="s">
        <v>154</v>
      </c>
      <c r="NZ11" s="6" t="s">
        <v>154</v>
      </c>
      <c r="OA11" s="6" t="s">
        <v>154</v>
      </c>
      <c r="OB11" s="6" t="s">
        <v>154</v>
      </c>
      <c r="OC11" s="6" t="s">
        <v>154</v>
      </c>
      <c r="OD11" s="6" t="s">
        <v>154</v>
      </c>
      <c r="OE11" s="6"/>
      <c r="OF11" s="6"/>
    </row>
    <row r="12" spans="1:396">
      <c r="A12" s="4" t="s">
        <v>26</v>
      </c>
      <c r="B12" s="3">
        <v>743</v>
      </c>
      <c r="C12" s="10">
        <v>775</v>
      </c>
      <c r="D12" s="10">
        <v>1701</v>
      </c>
      <c r="E12" s="10">
        <v>1757</v>
      </c>
      <c r="F12" s="10">
        <v>1791</v>
      </c>
      <c r="G12" s="10">
        <v>1798</v>
      </c>
      <c r="H12" s="10">
        <v>1884</v>
      </c>
      <c r="I12" s="10">
        <v>2022.6</v>
      </c>
      <c r="J12" s="10">
        <v>2132</v>
      </c>
      <c r="K12" s="10">
        <v>2264</v>
      </c>
      <c r="L12" s="10">
        <v>2392</v>
      </c>
      <c r="M12" s="6">
        <v>2556.1</v>
      </c>
      <c r="N12" s="6">
        <v>2696.2</v>
      </c>
      <c r="O12" s="6">
        <v>2908.4</v>
      </c>
      <c r="P12" s="6">
        <v>3092.1</v>
      </c>
      <c r="Q12" s="6">
        <v>3268</v>
      </c>
      <c r="R12" s="6">
        <v>3352.5</v>
      </c>
      <c r="S12" s="6">
        <v>3514.3249999999998</v>
      </c>
      <c r="T12" s="6">
        <v>3781.7429999999999</v>
      </c>
      <c r="U12" s="6">
        <v>4372.8100000000004</v>
      </c>
      <c r="V12" s="171">
        <v>4981.2</v>
      </c>
      <c r="W12" s="171">
        <v>5583.9</v>
      </c>
      <c r="X12" s="171">
        <v>6234.9</v>
      </c>
      <c r="Y12" s="171">
        <v>6317.0999999999985</v>
      </c>
      <c r="Z12" s="6">
        <f>+'[1]Summary Medians'!$C$77</f>
        <v>6359.4</v>
      </c>
      <c r="AA12" s="6">
        <f>+'[1]Summary Medians'!$D$77</f>
        <v>6368.4</v>
      </c>
      <c r="AB12" s="6">
        <v>5803</v>
      </c>
      <c r="AC12" s="180">
        <v>5969.5</v>
      </c>
      <c r="AD12" s="180">
        <v>5821</v>
      </c>
      <c r="AE12" s="180">
        <v>5964</v>
      </c>
      <c r="AF12" s="10">
        <v>2725</v>
      </c>
      <c r="AG12" s="10">
        <v>6460</v>
      </c>
      <c r="AH12" s="10">
        <v>6659</v>
      </c>
      <c r="AI12" s="10">
        <v>6693</v>
      </c>
      <c r="AJ12" s="10">
        <v>6700</v>
      </c>
      <c r="AK12" s="10">
        <v>7129.2</v>
      </c>
      <c r="AL12" s="10">
        <v>7939.2</v>
      </c>
      <c r="AM12" s="10">
        <v>8787.7999999999993</v>
      </c>
      <c r="AN12" s="10">
        <v>9253</v>
      </c>
      <c r="AO12" s="10">
        <v>9730</v>
      </c>
      <c r="AP12" s="6">
        <v>10443.700000000001</v>
      </c>
      <c r="AQ12" s="6">
        <v>12171.8</v>
      </c>
      <c r="AR12" s="6">
        <v>13883.7</v>
      </c>
      <c r="AS12" s="6">
        <v>15545.7</v>
      </c>
      <c r="AT12" s="6">
        <v>16077</v>
      </c>
      <c r="AU12" s="6">
        <v>16115</v>
      </c>
      <c r="AV12" s="6">
        <v>16290.9</v>
      </c>
      <c r="AW12" s="6">
        <v>17237.400000000001</v>
      </c>
      <c r="AX12" s="6">
        <v>17829.3</v>
      </c>
      <c r="AY12" s="171">
        <v>18296.7</v>
      </c>
      <c r="AZ12" s="171">
        <v>19868.899999999994</v>
      </c>
      <c r="BA12" s="171">
        <v>21569.200000000001</v>
      </c>
      <c r="BB12" s="171">
        <v>21673</v>
      </c>
      <c r="BC12" s="6">
        <f>+'[1]Summary Medians'!$F$77</f>
        <v>21673</v>
      </c>
      <c r="BD12" s="6">
        <f>+'[1]Summary Medians'!$G$77</f>
        <v>21515.5</v>
      </c>
      <c r="BE12" s="6">
        <v>18191.5</v>
      </c>
      <c r="BF12" s="6">
        <v>18191.5</v>
      </c>
      <c r="BG12" s="6">
        <v>18658</v>
      </c>
      <c r="BH12" s="6">
        <v>18658</v>
      </c>
      <c r="BI12" s="37">
        <v>1664</v>
      </c>
      <c r="BJ12" s="10">
        <v>1738</v>
      </c>
      <c r="BK12" s="33">
        <v>1751.4</v>
      </c>
      <c r="BL12" s="10">
        <v>1798</v>
      </c>
      <c r="BM12" s="10">
        <v>1881.9</v>
      </c>
      <c r="BN12" s="33">
        <v>1987.8</v>
      </c>
      <c r="BO12" s="33">
        <v>2084.4</v>
      </c>
      <c r="BP12" s="33">
        <v>2195.6999999999998</v>
      </c>
      <c r="BQ12" s="33">
        <v>2378</v>
      </c>
      <c r="BR12" s="6">
        <v>2513.1</v>
      </c>
      <c r="BS12" s="6">
        <v>2684.4</v>
      </c>
      <c r="BT12" s="6">
        <v>2859.6</v>
      </c>
      <c r="BU12" s="6">
        <v>3037.5</v>
      </c>
      <c r="BV12" s="6">
        <v>3208</v>
      </c>
      <c r="BW12" s="6">
        <v>3306.9</v>
      </c>
      <c r="BX12" s="6">
        <v>3463.5249999999996</v>
      </c>
      <c r="BY12" s="6">
        <v>3967.3430000000003</v>
      </c>
      <c r="BZ12" s="6">
        <v>4566.1099999999997</v>
      </c>
      <c r="CA12" s="6">
        <v>5091.38</v>
      </c>
      <c r="CB12" s="171">
        <v>5675.18</v>
      </c>
      <c r="CC12" s="171">
        <v>6334.4</v>
      </c>
      <c r="CD12" s="171">
        <v>6363.4</v>
      </c>
      <c r="CE12" s="6">
        <f>+'[1]Summary Medians'!$C$71</f>
        <v>6389.0499999999993</v>
      </c>
      <c r="CF12" s="6">
        <f>+'[1]Summary Medians'!$D$71</f>
        <v>6395.5</v>
      </c>
      <c r="CG12" s="6">
        <v>6395.5</v>
      </c>
      <c r="CH12" s="6">
        <v>6395.5</v>
      </c>
      <c r="CI12" s="6">
        <v>6395.5</v>
      </c>
      <c r="CJ12" s="6">
        <v>6395.5</v>
      </c>
      <c r="CK12" s="37">
        <v>6423.5</v>
      </c>
      <c r="CL12" s="10">
        <v>6640</v>
      </c>
      <c r="CM12" s="33">
        <v>6653.7</v>
      </c>
      <c r="CN12" s="33">
        <v>6700</v>
      </c>
      <c r="CO12" s="33">
        <v>7127</v>
      </c>
      <c r="CP12" s="33">
        <v>7904.4</v>
      </c>
      <c r="CQ12" s="33">
        <v>8740.2000000000007</v>
      </c>
      <c r="CR12" s="33">
        <v>9184.2000000000007</v>
      </c>
      <c r="CS12" s="33">
        <v>9716</v>
      </c>
      <c r="CT12" s="6">
        <v>10400.700000000001</v>
      </c>
      <c r="CU12" s="6">
        <v>12228.3</v>
      </c>
      <c r="CV12" s="6">
        <v>13887.6</v>
      </c>
      <c r="CW12" s="6">
        <v>15671.7</v>
      </c>
      <c r="CX12" s="6">
        <v>16340</v>
      </c>
      <c r="CY12" s="6">
        <v>16438.5</v>
      </c>
      <c r="CZ12" s="6">
        <v>17182.650000000001</v>
      </c>
      <c r="DA12" s="6">
        <v>18929.5</v>
      </c>
      <c r="DB12" s="6">
        <v>19010.5</v>
      </c>
      <c r="DC12" s="6">
        <v>19682.2</v>
      </c>
      <c r="DD12" s="171">
        <v>20991.7</v>
      </c>
      <c r="DE12" s="171">
        <v>21569.200000000001</v>
      </c>
      <c r="DF12" s="171">
        <v>21684.75</v>
      </c>
      <c r="DG12" s="6">
        <f>+'[1]Summary Medians'!$F$71</f>
        <v>21711</v>
      </c>
      <c r="DH12" s="6">
        <f>+'[1]Summary Medians'!$G$71</f>
        <v>21632.25</v>
      </c>
      <c r="DI12" s="6">
        <v>20313.5</v>
      </c>
      <c r="DJ12" s="6">
        <v>20318.5</v>
      </c>
      <c r="DK12" s="6">
        <v>20318.5</v>
      </c>
      <c r="DL12" s="6">
        <v>20323</v>
      </c>
      <c r="DM12" s="37">
        <v>1777</v>
      </c>
      <c r="DN12" s="10">
        <v>1823.5</v>
      </c>
      <c r="DO12" s="33">
        <v>1833.6</v>
      </c>
      <c r="DP12" s="10">
        <v>1824</v>
      </c>
      <c r="DQ12" s="10">
        <v>1907.75</v>
      </c>
      <c r="DR12" s="33">
        <v>2024.2</v>
      </c>
      <c r="DS12" s="33">
        <v>2120.8000000000002</v>
      </c>
      <c r="DT12" s="33">
        <v>2272.1999999999998</v>
      </c>
      <c r="DU12" s="33">
        <v>2396</v>
      </c>
      <c r="DV12" s="6">
        <v>2581.8000000000002</v>
      </c>
      <c r="DW12" s="6">
        <v>2786.4</v>
      </c>
      <c r="DX12" s="6">
        <v>3012.6</v>
      </c>
      <c r="DY12" s="6">
        <v>3157.6</v>
      </c>
      <c r="DZ12" s="6">
        <v>3339</v>
      </c>
      <c r="EA12" s="6">
        <v>3427</v>
      </c>
      <c r="EB12" s="6">
        <v>3530.6750000000002</v>
      </c>
      <c r="EC12" s="6">
        <v>3888.2430000000004</v>
      </c>
      <c r="ED12" s="6">
        <v>4311.3100000000004</v>
      </c>
      <c r="EE12" s="172">
        <v>4924.1000000000004</v>
      </c>
      <c r="EF12" s="171">
        <v>5483.3</v>
      </c>
      <c r="EG12" s="171">
        <v>6140</v>
      </c>
      <c r="EH12" s="10" t="s">
        <v>154</v>
      </c>
      <c r="EI12" s="10" t="s">
        <v>154</v>
      </c>
      <c r="EJ12" s="10" t="s">
        <v>154</v>
      </c>
      <c r="EK12" s="10" t="s">
        <v>154</v>
      </c>
      <c r="EL12" s="10" t="s">
        <v>154</v>
      </c>
      <c r="EM12" s="10" t="s">
        <v>154</v>
      </c>
      <c r="EN12" s="10" t="s">
        <v>154</v>
      </c>
      <c r="EO12" s="37">
        <v>6536.5</v>
      </c>
      <c r="EP12" s="10">
        <v>6725.5</v>
      </c>
      <c r="EQ12" s="33">
        <v>6735.9</v>
      </c>
      <c r="ER12" s="33">
        <v>6726.5</v>
      </c>
      <c r="ES12" s="33">
        <v>7153</v>
      </c>
      <c r="ET12" s="33">
        <v>7940.8</v>
      </c>
      <c r="EU12" s="33">
        <v>8776.6</v>
      </c>
      <c r="EV12" s="33">
        <v>9260.7000000000007</v>
      </c>
      <c r="EW12" s="33">
        <v>9734</v>
      </c>
      <c r="EX12" s="6">
        <v>10469.4</v>
      </c>
      <c r="EY12" s="6">
        <v>12285.9</v>
      </c>
      <c r="EZ12" s="6">
        <v>14040.6</v>
      </c>
      <c r="FA12" s="6">
        <v>15664</v>
      </c>
      <c r="FB12" s="6">
        <v>16471</v>
      </c>
      <c r="FC12" s="6">
        <v>16490.8</v>
      </c>
      <c r="FD12" s="6">
        <v>16233.8</v>
      </c>
      <c r="FE12" s="6">
        <v>16951.199999999997</v>
      </c>
      <c r="FF12" s="6">
        <v>17829.3</v>
      </c>
      <c r="FG12" s="172">
        <v>18261.500000000004</v>
      </c>
      <c r="FH12" s="171">
        <v>19868.899999999994</v>
      </c>
      <c r="FI12" s="171">
        <v>21696.5</v>
      </c>
      <c r="FJ12" s="6" t="s">
        <v>154</v>
      </c>
      <c r="FK12" s="6" t="s">
        <v>154</v>
      </c>
      <c r="FL12" s="6" t="s">
        <v>154</v>
      </c>
      <c r="FM12" s="6" t="s">
        <v>154</v>
      </c>
      <c r="FN12" s="6" t="s">
        <v>154</v>
      </c>
      <c r="FO12" s="6" t="s">
        <v>154</v>
      </c>
      <c r="FP12" s="6" t="s">
        <v>154</v>
      </c>
      <c r="FQ12" s="35">
        <v>1701</v>
      </c>
      <c r="FR12" s="10">
        <v>1756</v>
      </c>
      <c r="FS12" s="10">
        <v>1774.7</v>
      </c>
      <c r="FT12" s="10">
        <v>1757</v>
      </c>
      <c r="FU12" s="10">
        <v>1847.05</v>
      </c>
      <c r="FV12" s="33">
        <v>2031.15</v>
      </c>
      <c r="FW12" s="33">
        <v>2156.6999999999998</v>
      </c>
      <c r="FX12" s="33">
        <v>2293.5</v>
      </c>
      <c r="FY12" s="33">
        <v>2412</v>
      </c>
      <c r="FZ12" s="6">
        <v>2666.8</v>
      </c>
      <c r="GA12" s="6">
        <v>2754.4</v>
      </c>
      <c r="GB12" s="6">
        <v>2912.86</v>
      </c>
      <c r="GC12" s="6">
        <v>3063.7</v>
      </c>
      <c r="GD12" s="6">
        <v>3198</v>
      </c>
      <c r="GE12" s="6">
        <v>3311.7</v>
      </c>
      <c r="GF12" s="6">
        <v>3409.125</v>
      </c>
      <c r="GG12" s="6">
        <v>3655.143</v>
      </c>
      <c r="GH12" s="6">
        <v>4193.41</v>
      </c>
      <c r="GI12" s="172">
        <v>4793.7</v>
      </c>
      <c r="GJ12" s="171">
        <v>5425.2</v>
      </c>
      <c r="GK12" s="171">
        <v>6234.9</v>
      </c>
      <c r="GL12" s="171">
        <v>6352.4999999999991</v>
      </c>
      <c r="GM12" s="6">
        <f>+'[1]Summary Medians'!$C$73</f>
        <v>6359.4</v>
      </c>
      <c r="GN12" s="6">
        <f>+'[1]Summary Medians'!$D$73</f>
        <v>6359.4</v>
      </c>
      <c r="GO12" s="6">
        <v>5776</v>
      </c>
      <c r="GP12" s="6">
        <v>5776</v>
      </c>
      <c r="GQ12" s="6">
        <v>5776</v>
      </c>
      <c r="GR12" s="6">
        <v>5785</v>
      </c>
      <c r="GS12" s="37">
        <v>6460</v>
      </c>
      <c r="GT12" s="10">
        <v>6632</v>
      </c>
      <c r="GU12" s="10">
        <v>6677</v>
      </c>
      <c r="GV12" s="33">
        <v>6659.5</v>
      </c>
      <c r="GW12" s="33">
        <v>7092</v>
      </c>
      <c r="GX12" s="33">
        <v>7948</v>
      </c>
      <c r="GY12" s="33">
        <v>8812.5</v>
      </c>
      <c r="GZ12" s="33">
        <v>9282</v>
      </c>
      <c r="HA12" s="33">
        <v>9750</v>
      </c>
      <c r="HB12" s="6">
        <v>10554.4</v>
      </c>
      <c r="HC12" s="6">
        <v>11748.9</v>
      </c>
      <c r="HD12" s="6">
        <v>13268.1</v>
      </c>
      <c r="HE12" s="6">
        <v>15160.3</v>
      </c>
      <c r="HF12" s="6">
        <v>15160</v>
      </c>
      <c r="HG12" s="6">
        <v>15186.2</v>
      </c>
      <c r="HH12" s="6">
        <v>15191.1</v>
      </c>
      <c r="HI12" s="6">
        <v>15512.4</v>
      </c>
      <c r="HJ12" s="6">
        <v>17091.900000000001</v>
      </c>
      <c r="HK12" s="172">
        <v>17675.399999999998</v>
      </c>
      <c r="HL12" s="171">
        <v>18306.899999999998</v>
      </c>
      <c r="HM12" s="171">
        <v>19120.2</v>
      </c>
      <c r="HN12" s="171">
        <v>19237.8</v>
      </c>
      <c r="HO12" s="6">
        <f>+'[1]Summary Medians'!$F$73</f>
        <v>19241.099999999999</v>
      </c>
      <c r="HP12" s="6">
        <f>+'[1]Summary Medians'!$G$73</f>
        <v>19241.099999999999</v>
      </c>
      <c r="HQ12" s="6">
        <v>18658</v>
      </c>
      <c r="HR12" s="6">
        <v>18658</v>
      </c>
      <c r="HS12" s="6">
        <v>18658</v>
      </c>
      <c r="HT12" s="6">
        <v>18658</v>
      </c>
      <c r="HU12" s="37">
        <v>1700.5</v>
      </c>
      <c r="HV12" s="10">
        <v>1775.5</v>
      </c>
      <c r="HW12" s="33">
        <v>1789.25</v>
      </c>
      <c r="HX12" s="10">
        <v>1806</v>
      </c>
      <c r="HY12" s="10">
        <v>1921.65</v>
      </c>
      <c r="HZ12" s="33">
        <v>2006.4</v>
      </c>
      <c r="IA12" s="10" t="s">
        <v>154</v>
      </c>
      <c r="IB12" s="10" t="s">
        <v>154</v>
      </c>
      <c r="IC12" s="10" t="s">
        <v>154</v>
      </c>
      <c r="ID12" s="10" t="s">
        <v>154</v>
      </c>
      <c r="IE12" s="10" t="s">
        <v>154</v>
      </c>
      <c r="IF12" s="6" t="s">
        <v>154</v>
      </c>
      <c r="IG12" s="6" t="s">
        <v>154</v>
      </c>
      <c r="IH12" s="6" t="s">
        <v>154</v>
      </c>
      <c r="II12" s="6" t="s">
        <v>154</v>
      </c>
      <c r="IJ12" s="6" t="s">
        <v>154</v>
      </c>
      <c r="IK12" s="6">
        <v>3968.6430000000005</v>
      </c>
      <c r="IL12" s="6">
        <v>4426.51</v>
      </c>
      <c r="IM12" s="172">
        <v>4981.2</v>
      </c>
      <c r="IN12" s="171">
        <v>5532.5999999999995</v>
      </c>
      <c r="IO12" s="171">
        <v>6068.4</v>
      </c>
      <c r="IP12" s="171">
        <v>6170.7</v>
      </c>
      <c r="IQ12" s="6">
        <f>+'[1]Summary Medians'!$C$74</f>
        <v>6170.7</v>
      </c>
      <c r="IR12" s="6">
        <f>+'[1]Summary Medians'!$D$74</f>
        <v>6170.7</v>
      </c>
      <c r="IS12" s="6">
        <v>5821</v>
      </c>
      <c r="IT12" s="6">
        <v>5969.5</v>
      </c>
      <c r="IU12" s="6">
        <v>5969.5</v>
      </c>
      <c r="IV12" s="6">
        <v>5969.5</v>
      </c>
      <c r="IW12" s="37">
        <v>6460</v>
      </c>
      <c r="IX12" s="10">
        <v>6678.5</v>
      </c>
      <c r="IY12" s="33">
        <v>6691.6</v>
      </c>
      <c r="IZ12" s="33">
        <v>6708</v>
      </c>
      <c r="JA12" s="33">
        <v>7167</v>
      </c>
      <c r="JB12" s="33">
        <v>7923</v>
      </c>
      <c r="JC12" s="10" t="s">
        <v>154</v>
      </c>
      <c r="JD12" s="10" t="s">
        <v>154</v>
      </c>
      <c r="JE12" s="10" t="s">
        <v>154</v>
      </c>
      <c r="JF12" s="10" t="s">
        <v>154</v>
      </c>
      <c r="JG12" s="10" t="s">
        <v>154</v>
      </c>
      <c r="JH12" s="6" t="s">
        <v>154</v>
      </c>
      <c r="JI12" s="6" t="s">
        <v>154</v>
      </c>
      <c r="JJ12" s="6" t="s">
        <v>154</v>
      </c>
      <c r="JK12" s="6" t="s">
        <v>154</v>
      </c>
      <c r="JL12" s="6" t="s">
        <v>154</v>
      </c>
      <c r="JM12" s="6">
        <v>17237.400000000001</v>
      </c>
      <c r="JN12" s="6">
        <v>19686</v>
      </c>
      <c r="JO12" s="172">
        <v>21308.099999999995</v>
      </c>
      <c r="JP12" s="171">
        <v>23166.299999999996</v>
      </c>
      <c r="JQ12" s="171">
        <v>25112.100000000002</v>
      </c>
      <c r="JR12" s="171">
        <v>25214.400000000005</v>
      </c>
      <c r="JS12" s="6">
        <f>+'[1]Summary Medians'!$F$74</f>
        <v>25161.9</v>
      </c>
      <c r="JT12" s="6">
        <f>+'[1]Summary Medians'!$G$74</f>
        <v>25214.400000000001</v>
      </c>
      <c r="JU12" s="6">
        <v>16735</v>
      </c>
      <c r="JV12" s="6">
        <v>20948.5</v>
      </c>
      <c r="JW12" s="6">
        <v>20949</v>
      </c>
      <c r="JX12" s="6">
        <v>20949</v>
      </c>
      <c r="JY12" s="35" t="s">
        <v>154</v>
      </c>
      <c r="JZ12" s="10" t="s">
        <v>154</v>
      </c>
      <c r="KA12" s="10" t="s">
        <v>154</v>
      </c>
      <c r="KB12" s="10" t="s">
        <v>154</v>
      </c>
      <c r="KC12" s="10" t="s">
        <v>154</v>
      </c>
      <c r="KD12" s="10" t="s">
        <v>154</v>
      </c>
      <c r="KE12" s="33">
        <v>1890.7</v>
      </c>
      <c r="KF12" s="33">
        <v>2025.5</v>
      </c>
      <c r="KG12" s="6">
        <v>2191</v>
      </c>
      <c r="KH12" s="6">
        <v>2523.8000000000002</v>
      </c>
      <c r="KI12" s="6">
        <v>2627.9</v>
      </c>
      <c r="KJ12" s="6">
        <v>2908.4</v>
      </c>
      <c r="KK12" s="6">
        <v>3150.5</v>
      </c>
      <c r="KL12" s="6">
        <v>3355</v>
      </c>
      <c r="KM12" s="6">
        <v>3559.8</v>
      </c>
      <c r="KN12" s="6">
        <v>3712.125</v>
      </c>
      <c r="KO12" s="6" t="s">
        <v>154</v>
      </c>
      <c r="KP12" s="6" t="s">
        <v>154</v>
      </c>
      <c r="KQ12" s="6" t="s">
        <v>154</v>
      </c>
      <c r="KR12" s="6" t="s">
        <v>154</v>
      </c>
      <c r="KS12" s="6" t="s">
        <v>154</v>
      </c>
      <c r="KT12" s="6" t="s">
        <v>154</v>
      </c>
      <c r="KU12" s="6" t="s">
        <v>154</v>
      </c>
      <c r="KV12" s="6" t="s">
        <v>154</v>
      </c>
      <c r="KW12" s="6">
        <v>5587</v>
      </c>
      <c r="KX12" s="6">
        <v>5587</v>
      </c>
      <c r="KY12" s="6">
        <v>5587</v>
      </c>
      <c r="KZ12" s="6">
        <v>5587</v>
      </c>
      <c r="LA12" s="35" t="s">
        <v>154</v>
      </c>
      <c r="LB12" s="10" t="s">
        <v>154</v>
      </c>
      <c r="LC12" s="10" t="s">
        <v>154</v>
      </c>
      <c r="LD12" s="10" t="s">
        <v>154</v>
      </c>
      <c r="LE12" s="10" t="s">
        <v>154</v>
      </c>
      <c r="LF12" s="10" t="s">
        <v>154</v>
      </c>
      <c r="LG12" s="33">
        <v>8546.5</v>
      </c>
      <c r="LH12" s="33">
        <v>9014</v>
      </c>
      <c r="LI12" s="33">
        <v>9529</v>
      </c>
      <c r="LJ12" s="6">
        <v>10411.4</v>
      </c>
      <c r="LK12" s="6">
        <v>12171.8</v>
      </c>
      <c r="LL12" s="6">
        <v>13263.2</v>
      </c>
      <c r="LM12" s="6">
        <v>15247.1</v>
      </c>
      <c r="LN12" s="6">
        <v>15344</v>
      </c>
      <c r="LO12" s="6">
        <v>15481.5</v>
      </c>
      <c r="LP12" s="6">
        <v>16230</v>
      </c>
      <c r="LQ12" s="6" t="s">
        <v>154</v>
      </c>
      <c r="LR12" s="6" t="s">
        <v>154</v>
      </c>
      <c r="LS12" s="6" t="s">
        <v>154</v>
      </c>
      <c r="LT12" s="6" t="s">
        <v>154</v>
      </c>
      <c r="LU12" s="6" t="s">
        <v>154</v>
      </c>
      <c r="LV12" s="6" t="s">
        <v>154</v>
      </c>
      <c r="LW12" s="6" t="s">
        <v>154</v>
      </c>
      <c r="LX12" s="6" t="s">
        <v>154</v>
      </c>
      <c r="LY12" s="6">
        <v>16501</v>
      </c>
      <c r="LZ12" s="6">
        <v>16501</v>
      </c>
      <c r="MA12" s="6">
        <v>16502</v>
      </c>
      <c r="MB12" s="6">
        <v>16502</v>
      </c>
      <c r="MC12" s="35" t="s">
        <v>154</v>
      </c>
      <c r="MD12" s="10" t="s">
        <v>154</v>
      </c>
      <c r="ME12" s="10" t="s">
        <v>154</v>
      </c>
      <c r="MF12" s="10" t="s">
        <v>154</v>
      </c>
      <c r="MG12" s="10" t="s">
        <v>154</v>
      </c>
      <c r="MH12" s="10" t="s">
        <v>154</v>
      </c>
      <c r="MI12" s="10" t="s">
        <v>154</v>
      </c>
      <c r="MJ12" s="10" t="s">
        <v>154</v>
      </c>
      <c r="MK12" s="10" t="s">
        <v>154</v>
      </c>
      <c r="ML12" s="6">
        <v>2406.1</v>
      </c>
      <c r="MM12" s="6">
        <v>2518.9</v>
      </c>
      <c r="MN12" s="6">
        <v>2701.3</v>
      </c>
      <c r="MO12" s="6">
        <v>2876.7</v>
      </c>
      <c r="MP12" s="6">
        <v>3013</v>
      </c>
      <c r="MQ12" s="6">
        <v>3111.3</v>
      </c>
      <c r="MR12" s="6">
        <v>3201.2249999999999</v>
      </c>
      <c r="MS12" s="6">
        <v>3439.4430000000002</v>
      </c>
      <c r="MT12" s="6">
        <v>3986.41</v>
      </c>
      <c r="MU12" s="172">
        <v>4469.7</v>
      </c>
      <c r="MV12" s="171">
        <v>5049.9000000000005</v>
      </c>
      <c r="MW12" s="171">
        <v>5652.5999999999995</v>
      </c>
      <c r="MX12" s="171">
        <v>5721.2999999999993</v>
      </c>
      <c r="MY12" s="6">
        <f>+'[1]Summary Medians'!$C$76</f>
        <v>5763</v>
      </c>
      <c r="MZ12" s="6">
        <f>+'[1]Summary Medians'!$D$76</f>
        <v>5763</v>
      </c>
      <c r="NA12" s="6">
        <v>4936</v>
      </c>
      <c r="NB12" s="6">
        <v>4940</v>
      </c>
      <c r="NC12" s="6">
        <v>4940</v>
      </c>
      <c r="ND12" s="6">
        <v>4940</v>
      </c>
      <c r="NE12" s="35" t="s">
        <v>154</v>
      </c>
      <c r="NF12" s="10" t="s">
        <v>154</v>
      </c>
      <c r="NG12" s="10" t="s">
        <v>154</v>
      </c>
      <c r="NH12" s="10" t="s">
        <v>154</v>
      </c>
      <c r="NI12" s="10" t="s">
        <v>154</v>
      </c>
      <c r="NJ12" s="10" t="s">
        <v>154</v>
      </c>
      <c r="NK12" s="10" t="s">
        <v>154</v>
      </c>
      <c r="NL12" s="10" t="s">
        <v>154</v>
      </c>
      <c r="NM12" s="10" t="s">
        <v>154</v>
      </c>
      <c r="NN12" s="6">
        <v>10293.700000000001</v>
      </c>
      <c r="NO12" s="6">
        <v>11510.8</v>
      </c>
      <c r="NP12" s="6">
        <v>13729.3</v>
      </c>
      <c r="NQ12" s="6">
        <v>15383.1</v>
      </c>
      <c r="NR12" s="6">
        <v>16147</v>
      </c>
      <c r="NS12" s="6">
        <v>16636.5</v>
      </c>
      <c r="NT12" s="6">
        <v>18078.900000000001</v>
      </c>
      <c r="NU12" s="6">
        <v>19804.8</v>
      </c>
      <c r="NV12" s="6">
        <v>21988.2</v>
      </c>
      <c r="NW12" s="6">
        <v>23011.5</v>
      </c>
      <c r="NX12" s="171">
        <v>24240.599999999995</v>
      </c>
      <c r="NY12" s="171">
        <v>24843.299999999996</v>
      </c>
      <c r="NZ12" s="171">
        <v>24912</v>
      </c>
      <c r="OA12" s="6">
        <f>+'[1]Summary Medians'!$F$76</f>
        <v>24953.699999999997</v>
      </c>
      <c r="OB12" s="6">
        <f>+'[1]Summary Medians'!$G$76</f>
        <v>24953.699999999997</v>
      </c>
      <c r="OC12" s="6">
        <v>16580</v>
      </c>
      <c r="OD12" s="6">
        <v>16580</v>
      </c>
      <c r="OE12" s="6">
        <v>16580</v>
      </c>
      <c r="OF12" s="6">
        <v>16580</v>
      </c>
    </row>
    <row r="13" spans="1:396">
      <c r="A13" s="4" t="s">
        <v>27</v>
      </c>
      <c r="B13" s="3">
        <v>1089</v>
      </c>
      <c r="C13" s="10">
        <v>1212</v>
      </c>
      <c r="D13" s="10">
        <v>1686</v>
      </c>
      <c r="E13" s="10">
        <v>1730</v>
      </c>
      <c r="F13" s="10">
        <v>1785</v>
      </c>
      <c r="G13" s="10">
        <v>1884</v>
      </c>
      <c r="H13" s="10">
        <v>2004</v>
      </c>
      <c r="I13" s="10">
        <v>2124</v>
      </c>
      <c r="J13" s="10">
        <v>2212</v>
      </c>
      <c r="K13" s="10">
        <v>2296</v>
      </c>
      <c r="L13" s="10">
        <v>2410</v>
      </c>
      <c r="M13" s="6">
        <v>2478</v>
      </c>
      <c r="N13" s="6">
        <v>2576</v>
      </c>
      <c r="O13" s="6">
        <v>2784</v>
      </c>
      <c r="P13" s="6">
        <v>2906</v>
      </c>
      <c r="Q13" s="6">
        <v>3044</v>
      </c>
      <c r="R13" s="6">
        <v>3236</v>
      </c>
      <c r="S13" s="6">
        <v>3601</v>
      </c>
      <c r="T13" s="6">
        <v>4032</v>
      </c>
      <c r="U13" s="6">
        <v>5093</v>
      </c>
      <c r="V13" s="171">
        <v>5896</v>
      </c>
      <c r="W13" s="171">
        <v>6282</v>
      </c>
      <c r="X13" s="171">
        <v>6339</v>
      </c>
      <c r="Y13" s="171">
        <v>6622</v>
      </c>
      <c r="Z13" s="6">
        <f>+'[1]Summary Medians'!$C$94</f>
        <v>6857</v>
      </c>
      <c r="AA13" s="6">
        <f>+'[1]Summary Medians'!$D$94</f>
        <v>7117</v>
      </c>
      <c r="AB13" s="6">
        <v>5619</v>
      </c>
      <c r="AC13" s="180">
        <v>5938.5</v>
      </c>
      <c r="AD13" s="180">
        <v>6134</v>
      </c>
      <c r="AE13" s="180">
        <v>5918</v>
      </c>
      <c r="AF13" s="10">
        <v>3384</v>
      </c>
      <c r="AG13" s="10">
        <v>4368</v>
      </c>
      <c r="AH13" s="10">
        <v>4493</v>
      </c>
      <c r="AI13" s="10">
        <v>4629</v>
      </c>
      <c r="AJ13" s="10">
        <v>5094</v>
      </c>
      <c r="AK13" s="10">
        <v>5883</v>
      </c>
      <c r="AL13" s="10">
        <v>6585</v>
      </c>
      <c r="AM13" s="10">
        <v>7432</v>
      </c>
      <c r="AN13" s="10">
        <v>7516</v>
      </c>
      <c r="AO13" s="10">
        <v>8038</v>
      </c>
      <c r="AP13" s="6">
        <v>8273</v>
      </c>
      <c r="AQ13" s="6">
        <v>8606</v>
      </c>
      <c r="AR13" s="6">
        <v>9420</v>
      </c>
      <c r="AS13" s="6">
        <v>9874</v>
      </c>
      <c r="AT13" s="6">
        <v>10360</v>
      </c>
      <c r="AU13" s="6">
        <v>10918</v>
      </c>
      <c r="AV13" s="6">
        <v>12205</v>
      </c>
      <c r="AW13" s="6">
        <v>13324</v>
      </c>
      <c r="AX13" s="6">
        <v>16707</v>
      </c>
      <c r="AY13" s="171">
        <v>17872</v>
      </c>
      <c r="AZ13" s="171">
        <v>18258</v>
      </c>
      <c r="BA13" s="171">
        <v>18429</v>
      </c>
      <c r="BB13" s="171">
        <v>19315</v>
      </c>
      <c r="BC13" s="6">
        <f>+'[1]Summary Medians'!$F$94</f>
        <v>19753</v>
      </c>
      <c r="BD13" s="6">
        <f>+'[1]Summary Medians'!$G$94</f>
        <v>20340</v>
      </c>
      <c r="BE13" s="6">
        <v>15822</v>
      </c>
      <c r="BF13" s="6">
        <v>16562</v>
      </c>
      <c r="BG13" s="6">
        <v>16920</v>
      </c>
      <c r="BH13" s="6">
        <v>16640</v>
      </c>
      <c r="BI13" s="37">
        <v>2175</v>
      </c>
      <c r="BJ13" s="10">
        <v>2250</v>
      </c>
      <c r="BK13" s="33">
        <v>2352</v>
      </c>
      <c r="BL13" s="10">
        <v>2559</v>
      </c>
      <c r="BM13" s="10">
        <v>2539.5</v>
      </c>
      <c r="BN13" s="33">
        <v>2751</v>
      </c>
      <c r="BO13" s="33">
        <v>2983</v>
      </c>
      <c r="BP13" s="33">
        <v>2958.03</v>
      </c>
      <c r="BQ13" s="33">
        <v>3204</v>
      </c>
      <c r="BR13" s="6">
        <v>3355</v>
      </c>
      <c r="BS13" s="6">
        <v>3544</v>
      </c>
      <c r="BT13" s="6">
        <v>3999</v>
      </c>
      <c r="BU13" s="6">
        <v>4213</v>
      </c>
      <c r="BV13" s="6">
        <v>4546</v>
      </c>
      <c r="BW13" s="6">
        <v>4891</v>
      </c>
      <c r="BX13" s="6">
        <v>5553</v>
      </c>
      <c r="BY13" s="6">
        <v>6043</v>
      </c>
      <c r="BZ13" s="6">
        <v>7614</v>
      </c>
      <c r="CA13" s="6">
        <v>8717</v>
      </c>
      <c r="CB13" s="171">
        <v>9441</v>
      </c>
      <c r="CC13" s="171">
        <v>9753</v>
      </c>
      <c r="CD13" s="171">
        <v>10095</v>
      </c>
      <c r="CE13" s="6">
        <f>+'[1]Summary Medians'!$C$88</f>
        <v>10538</v>
      </c>
      <c r="CF13" s="6">
        <f>+'[1]Summary Medians'!$D$88</f>
        <v>11154</v>
      </c>
      <c r="CG13" s="6">
        <v>10304</v>
      </c>
      <c r="CH13" s="6">
        <v>10465</v>
      </c>
      <c r="CI13" s="6">
        <v>10471</v>
      </c>
      <c r="CJ13" s="6">
        <v>10683</v>
      </c>
      <c r="CK13" s="37">
        <v>5757</v>
      </c>
      <c r="CL13" s="10">
        <v>5940</v>
      </c>
      <c r="CM13" s="33">
        <v>6150</v>
      </c>
      <c r="CN13" s="33">
        <v>6846</v>
      </c>
      <c r="CO13" s="33">
        <v>8258</v>
      </c>
      <c r="CP13" s="33">
        <v>9102</v>
      </c>
      <c r="CQ13" s="33">
        <v>10318</v>
      </c>
      <c r="CR13" s="33">
        <v>10200.030000000001</v>
      </c>
      <c r="CS13" s="33">
        <v>10722</v>
      </c>
      <c r="CT13" s="6">
        <v>11251</v>
      </c>
      <c r="CU13" s="6">
        <v>12414</v>
      </c>
      <c r="CV13" s="6">
        <v>14199</v>
      </c>
      <c r="CW13" s="6">
        <v>14924</v>
      </c>
      <c r="CX13" s="6">
        <v>16113</v>
      </c>
      <c r="CY13" s="6">
        <v>17268</v>
      </c>
      <c r="CZ13" s="6">
        <v>19849</v>
      </c>
      <c r="DA13" s="6">
        <v>21483</v>
      </c>
      <c r="DB13" s="6">
        <v>25824</v>
      </c>
      <c r="DC13" s="6">
        <v>28427</v>
      </c>
      <c r="DD13" s="171">
        <v>27651</v>
      </c>
      <c r="DE13" s="171">
        <v>27963</v>
      </c>
      <c r="DF13" s="171">
        <v>28305</v>
      </c>
      <c r="DG13" s="6">
        <f>+'[1]Summary Medians'!$F$88</f>
        <v>28748</v>
      </c>
      <c r="DH13" s="6">
        <f>+'[1]Summary Medians'!$G$88</f>
        <v>29364</v>
      </c>
      <c r="DI13" s="6">
        <v>26693</v>
      </c>
      <c r="DJ13" s="6">
        <v>27181.5</v>
      </c>
      <c r="DK13" s="6">
        <v>27187.5</v>
      </c>
      <c r="DL13" s="6">
        <v>27818.5</v>
      </c>
      <c r="DM13" s="37">
        <v>2078.5</v>
      </c>
      <c r="DN13" s="10">
        <v>2148</v>
      </c>
      <c r="DO13" s="33">
        <v>2248.5</v>
      </c>
      <c r="DP13" s="10">
        <v>2353</v>
      </c>
      <c r="DQ13" s="10">
        <v>2610</v>
      </c>
      <c r="DR13" s="33">
        <v>2851</v>
      </c>
      <c r="DS13" s="33">
        <v>2991</v>
      </c>
      <c r="DT13" s="33">
        <v>3107</v>
      </c>
      <c r="DU13" s="33">
        <v>3308</v>
      </c>
      <c r="DV13" s="6">
        <v>3454</v>
      </c>
      <c r="DW13" s="6">
        <v>3616</v>
      </c>
      <c r="DX13" s="6">
        <v>4076</v>
      </c>
      <c r="DY13" s="6">
        <v>4278</v>
      </c>
      <c r="DZ13" s="6">
        <v>4648</v>
      </c>
      <c r="EA13" s="6">
        <v>4926</v>
      </c>
      <c r="EB13" s="6">
        <v>5642</v>
      </c>
      <c r="EC13" s="6">
        <v>6040</v>
      </c>
      <c r="ED13" s="6">
        <v>7606</v>
      </c>
      <c r="EE13" s="172">
        <v>8716</v>
      </c>
      <c r="EF13" s="171">
        <v>9652</v>
      </c>
      <c r="EG13" s="171">
        <v>10098</v>
      </c>
      <c r="EH13" s="171">
        <v>10650</v>
      </c>
      <c r="EI13" s="171">
        <v>11394</v>
      </c>
      <c r="EJ13" s="6">
        <f>+'[1]Summary Medians'!$D$89</f>
        <v>12204</v>
      </c>
      <c r="EK13" s="6">
        <v>12212</v>
      </c>
      <c r="EL13" s="6">
        <v>12418</v>
      </c>
      <c r="EM13" s="6">
        <v>12424</v>
      </c>
      <c r="EN13" s="6">
        <v>12682</v>
      </c>
      <c r="EO13" s="37">
        <v>6394.5</v>
      </c>
      <c r="EP13" s="10">
        <v>6591.75</v>
      </c>
      <c r="EQ13" s="33">
        <v>6838.5</v>
      </c>
      <c r="ER13" s="33">
        <v>7531</v>
      </c>
      <c r="ES13" s="33">
        <v>8871</v>
      </c>
      <c r="ET13" s="33">
        <v>9571</v>
      </c>
      <c r="EU13" s="33">
        <v>9921</v>
      </c>
      <c r="EV13" s="33">
        <v>10349</v>
      </c>
      <c r="EW13" s="33">
        <v>10826</v>
      </c>
      <c r="EX13" s="6">
        <v>11850</v>
      </c>
      <c r="EY13" s="6">
        <v>13986</v>
      </c>
      <c r="EZ13" s="6">
        <v>16002</v>
      </c>
      <c r="FA13" s="6">
        <v>17558</v>
      </c>
      <c r="FB13" s="6">
        <v>18990</v>
      </c>
      <c r="FC13" s="6">
        <v>20272</v>
      </c>
      <c r="FD13" s="6">
        <v>23366</v>
      </c>
      <c r="FE13" s="6">
        <v>25182</v>
      </c>
      <c r="FF13" s="6">
        <v>25816</v>
      </c>
      <c r="FG13" s="172">
        <v>26926</v>
      </c>
      <c r="FH13" s="171">
        <v>27862</v>
      </c>
      <c r="FI13" s="171">
        <v>29402</v>
      </c>
      <c r="FJ13" s="171">
        <v>29954</v>
      </c>
      <c r="FK13" s="171">
        <v>30698</v>
      </c>
      <c r="FL13" s="6">
        <f>+'[1]Summary Medians'!$G$89</f>
        <v>32396</v>
      </c>
      <c r="FM13" s="6">
        <v>32404</v>
      </c>
      <c r="FN13" s="6">
        <v>33014</v>
      </c>
      <c r="FO13" s="6">
        <v>33020</v>
      </c>
      <c r="FP13" s="6">
        <v>33794</v>
      </c>
      <c r="FQ13" s="37">
        <v>1776</v>
      </c>
      <c r="FR13" s="10">
        <v>1825.5</v>
      </c>
      <c r="FS13" s="33">
        <v>1878</v>
      </c>
      <c r="FT13" s="10">
        <v>1965</v>
      </c>
      <c r="FU13" s="10">
        <v>2055</v>
      </c>
      <c r="FV13" s="33">
        <v>2241</v>
      </c>
      <c r="FW13" s="33">
        <v>2396</v>
      </c>
      <c r="FX13" s="33">
        <v>2365</v>
      </c>
      <c r="FY13" s="33">
        <v>2471</v>
      </c>
      <c r="FZ13" s="6">
        <v>2532</v>
      </c>
      <c r="GA13" s="6">
        <v>2626</v>
      </c>
      <c r="GB13" s="6">
        <v>2843</v>
      </c>
      <c r="GC13" s="6">
        <v>3049</v>
      </c>
      <c r="GD13" s="6">
        <v>3278</v>
      </c>
      <c r="GE13" s="6">
        <v>3490</v>
      </c>
      <c r="GF13" s="6">
        <v>4038</v>
      </c>
      <c r="GG13" s="6">
        <v>4348</v>
      </c>
      <c r="GH13" s="6">
        <v>5540</v>
      </c>
      <c r="GI13" s="172">
        <v>6240</v>
      </c>
      <c r="GJ13" s="171">
        <v>6606</v>
      </c>
      <c r="GK13" s="171">
        <v>6717</v>
      </c>
      <c r="GL13" s="171">
        <v>6858</v>
      </c>
      <c r="GM13" s="6">
        <f>+'[1]Summary Medians'!$C$90</f>
        <v>7059</v>
      </c>
      <c r="GN13" s="6">
        <f>+'[1]Summary Medians'!$D$90</f>
        <v>7322</v>
      </c>
      <c r="GO13" s="6">
        <v>6267.5</v>
      </c>
      <c r="GP13" s="6">
        <v>6351.5</v>
      </c>
      <c r="GQ13" s="6">
        <v>6351.5</v>
      </c>
      <c r="GR13" s="6">
        <v>6459.5</v>
      </c>
      <c r="GS13" s="37">
        <v>4458</v>
      </c>
      <c r="GT13" s="10">
        <v>4588.5</v>
      </c>
      <c r="GU13" s="33">
        <v>4722</v>
      </c>
      <c r="GV13" s="33">
        <v>5175</v>
      </c>
      <c r="GW13" s="33">
        <v>5934</v>
      </c>
      <c r="GX13" s="33">
        <v>6702</v>
      </c>
      <c r="GY13" s="33">
        <v>7616</v>
      </c>
      <c r="GZ13" s="33">
        <v>7585</v>
      </c>
      <c r="HA13" s="33">
        <v>8099</v>
      </c>
      <c r="HB13" s="6">
        <v>8328</v>
      </c>
      <c r="HC13" s="6">
        <v>8656</v>
      </c>
      <c r="HD13" s="6">
        <v>9479</v>
      </c>
      <c r="HE13" s="6">
        <v>10017</v>
      </c>
      <c r="HF13" s="6">
        <v>10594</v>
      </c>
      <c r="HG13" s="6">
        <v>11172</v>
      </c>
      <c r="HH13" s="6">
        <v>12910</v>
      </c>
      <c r="HI13" s="6">
        <v>13930</v>
      </c>
      <c r="HJ13" s="6">
        <v>17516</v>
      </c>
      <c r="HK13" s="172">
        <v>18216</v>
      </c>
      <c r="HL13" s="171">
        <v>18582</v>
      </c>
      <c r="HM13" s="171">
        <v>18993</v>
      </c>
      <c r="HN13" s="171">
        <v>19440</v>
      </c>
      <c r="HO13" s="6">
        <f>+'[1]Summary Medians'!$F$90</f>
        <v>20072</v>
      </c>
      <c r="HP13" s="6">
        <f>+'[1]Summary Medians'!$G$90</f>
        <v>20548</v>
      </c>
      <c r="HQ13" s="6">
        <v>16859</v>
      </c>
      <c r="HR13" s="6">
        <v>17169</v>
      </c>
      <c r="HS13" s="6">
        <v>17169</v>
      </c>
      <c r="HT13" s="6">
        <v>17577.5</v>
      </c>
      <c r="HU13" s="37">
        <v>1689</v>
      </c>
      <c r="HV13" s="10">
        <v>1729.5</v>
      </c>
      <c r="HW13" s="33">
        <v>1785</v>
      </c>
      <c r="HX13" s="10">
        <v>1884</v>
      </c>
      <c r="HY13" s="10">
        <v>1996.5</v>
      </c>
      <c r="HZ13" s="33">
        <v>2106</v>
      </c>
      <c r="IA13" s="33">
        <v>2166</v>
      </c>
      <c r="IB13" s="33">
        <v>2280</v>
      </c>
      <c r="IC13" s="33">
        <v>2378</v>
      </c>
      <c r="ID13" s="6">
        <v>2501</v>
      </c>
      <c r="IE13" s="6">
        <v>2564</v>
      </c>
      <c r="IF13" s="6">
        <v>2778</v>
      </c>
      <c r="IG13" s="6">
        <v>2897</v>
      </c>
      <c r="IH13" s="6">
        <v>3022</v>
      </c>
      <c r="II13" s="6">
        <v>3188</v>
      </c>
      <c r="IJ13" s="6">
        <v>3514</v>
      </c>
      <c r="IK13" s="6">
        <v>3876</v>
      </c>
      <c r="IL13" s="6">
        <v>5099</v>
      </c>
      <c r="IM13" s="172">
        <v>5896</v>
      </c>
      <c r="IN13" s="171">
        <v>6282</v>
      </c>
      <c r="IO13" s="171">
        <v>6241</v>
      </c>
      <c r="IP13" s="171">
        <v>6552</v>
      </c>
      <c r="IQ13" s="6">
        <f>+'[1]Summary Medians'!$C$91</f>
        <v>6632</v>
      </c>
      <c r="IR13" s="6">
        <f>+'[1]Summary Medians'!$D$91</f>
        <v>6811</v>
      </c>
      <c r="IS13" s="6">
        <v>5490</v>
      </c>
      <c r="IT13" s="6">
        <v>5735</v>
      </c>
      <c r="IU13" s="6">
        <v>5899.5</v>
      </c>
      <c r="IV13" s="6">
        <v>5883</v>
      </c>
      <c r="IW13" s="37">
        <v>4371</v>
      </c>
      <c r="IX13" s="10">
        <v>4492.5</v>
      </c>
      <c r="IY13" s="33">
        <v>4629</v>
      </c>
      <c r="IZ13" s="33">
        <v>5094</v>
      </c>
      <c r="JA13" s="33">
        <v>5876</v>
      </c>
      <c r="JB13" s="33">
        <v>6567</v>
      </c>
      <c r="JC13" s="33">
        <v>7386</v>
      </c>
      <c r="JD13" s="33">
        <v>7500</v>
      </c>
      <c r="JE13" s="33">
        <v>8006</v>
      </c>
      <c r="JF13" s="6">
        <v>8297</v>
      </c>
      <c r="JG13" s="6">
        <v>8594</v>
      </c>
      <c r="JH13" s="6">
        <v>9414</v>
      </c>
      <c r="JI13" s="6">
        <v>9865</v>
      </c>
      <c r="JJ13" s="6">
        <v>10338</v>
      </c>
      <c r="JK13" s="6">
        <v>10870</v>
      </c>
      <c r="JL13" s="6">
        <v>12118</v>
      </c>
      <c r="JM13" s="6">
        <v>13168</v>
      </c>
      <c r="JN13" s="6">
        <v>16713</v>
      </c>
      <c r="JO13" s="172">
        <v>17872</v>
      </c>
      <c r="JP13" s="171">
        <v>18258</v>
      </c>
      <c r="JQ13" s="171">
        <v>18331</v>
      </c>
      <c r="JR13" s="171">
        <v>19274</v>
      </c>
      <c r="JS13" s="6">
        <f>+'[1]Summary Medians'!$F$91</f>
        <v>19333</v>
      </c>
      <c r="JT13" s="6">
        <f>+'[1]Summary Medians'!$G$91</f>
        <v>19830</v>
      </c>
      <c r="JU13" s="6">
        <v>15616</v>
      </c>
      <c r="JV13" s="6">
        <v>16196</v>
      </c>
      <c r="JW13" s="6">
        <v>16558</v>
      </c>
      <c r="JX13" s="6">
        <v>16604.5</v>
      </c>
      <c r="JY13" s="35">
        <v>1590</v>
      </c>
      <c r="JZ13" s="10">
        <v>1660.5</v>
      </c>
      <c r="KA13" s="10">
        <v>1737</v>
      </c>
      <c r="KB13" s="10">
        <v>1827</v>
      </c>
      <c r="KC13" s="10">
        <v>1903.5</v>
      </c>
      <c r="KD13" s="33">
        <v>2066</v>
      </c>
      <c r="KE13" s="33">
        <v>2141</v>
      </c>
      <c r="KF13" s="33">
        <v>2124</v>
      </c>
      <c r="KG13" s="6">
        <v>2328</v>
      </c>
      <c r="KH13" s="6">
        <v>2410</v>
      </c>
      <c r="KI13" s="6">
        <v>2576</v>
      </c>
      <c r="KJ13" s="6">
        <v>2783</v>
      </c>
      <c r="KK13" s="6">
        <v>2904</v>
      </c>
      <c r="KL13" s="6">
        <v>3044</v>
      </c>
      <c r="KM13" s="6">
        <v>3206</v>
      </c>
      <c r="KN13" s="6">
        <v>3546</v>
      </c>
      <c r="KO13" s="6">
        <v>3836</v>
      </c>
      <c r="KP13" s="6">
        <v>4857</v>
      </c>
      <c r="KQ13" s="172">
        <v>5485</v>
      </c>
      <c r="KR13" s="171">
        <v>5918</v>
      </c>
      <c r="KS13" s="171">
        <v>5998</v>
      </c>
      <c r="KT13" s="171">
        <v>6288</v>
      </c>
      <c r="KU13" s="6">
        <f>+'[1]Summary Medians'!$C$92</f>
        <v>6302</v>
      </c>
      <c r="KV13" s="6">
        <f>+'[1]Summary Medians'!$D$92</f>
        <v>6425</v>
      </c>
      <c r="KW13" s="6">
        <v>5453</v>
      </c>
      <c r="KX13" s="6">
        <v>5542</v>
      </c>
      <c r="KY13" s="6">
        <v>5562</v>
      </c>
      <c r="KZ13" s="6">
        <v>5902</v>
      </c>
      <c r="LA13" s="35">
        <v>4272</v>
      </c>
      <c r="LB13" s="10">
        <v>4423.5</v>
      </c>
      <c r="LC13" s="10">
        <v>4581</v>
      </c>
      <c r="LD13" s="33">
        <v>5037</v>
      </c>
      <c r="LE13" s="33">
        <v>5783</v>
      </c>
      <c r="LF13" s="33">
        <v>6527</v>
      </c>
      <c r="LG13" s="33">
        <v>7361</v>
      </c>
      <c r="LH13" s="33">
        <v>7344</v>
      </c>
      <c r="LI13" s="33">
        <v>7956</v>
      </c>
      <c r="LJ13" s="6">
        <v>8206</v>
      </c>
      <c r="LK13" s="6">
        <v>8606</v>
      </c>
      <c r="LL13" s="6">
        <v>9419</v>
      </c>
      <c r="LM13" s="6">
        <v>9872</v>
      </c>
      <c r="LN13" s="6">
        <v>10360</v>
      </c>
      <c r="LO13" s="6">
        <v>10888</v>
      </c>
      <c r="LP13" s="6">
        <v>12150</v>
      </c>
      <c r="LQ13" s="6">
        <v>13128</v>
      </c>
      <c r="LR13" s="6">
        <v>16471</v>
      </c>
      <c r="LS13" s="172">
        <v>17099</v>
      </c>
      <c r="LT13" s="171">
        <v>17532</v>
      </c>
      <c r="LU13" s="171">
        <v>17902</v>
      </c>
      <c r="LV13" s="171">
        <v>18490</v>
      </c>
      <c r="LW13" s="6">
        <f>+'[1]Summary Medians'!$F$92</f>
        <v>18808</v>
      </c>
      <c r="LX13" s="6">
        <f>+'[1]Summary Medians'!$G$92</f>
        <v>19245</v>
      </c>
      <c r="LY13" s="6">
        <v>15709</v>
      </c>
      <c r="LZ13" s="6">
        <v>16003</v>
      </c>
      <c r="MA13" s="6">
        <v>16023</v>
      </c>
      <c r="MB13" s="6">
        <v>16624</v>
      </c>
      <c r="MC13" s="37">
        <v>1521</v>
      </c>
      <c r="MD13" s="10">
        <v>1567.5</v>
      </c>
      <c r="ME13" s="33">
        <v>1623</v>
      </c>
      <c r="MF13" s="10">
        <v>1719</v>
      </c>
      <c r="MG13" s="10">
        <v>1836</v>
      </c>
      <c r="MH13" s="33">
        <v>2246</v>
      </c>
      <c r="MI13" s="33">
        <v>2348</v>
      </c>
      <c r="MJ13" s="33">
        <v>2564</v>
      </c>
      <c r="MK13" s="33">
        <v>2632</v>
      </c>
      <c r="ML13" s="6">
        <v>2550</v>
      </c>
      <c r="MM13" s="6">
        <v>2436</v>
      </c>
      <c r="MN13" s="6">
        <v>2670</v>
      </c>
      <c r="MO13" s="6">
        <v>2802</v>
      </c>
      <c r="MP13" s="6">
        <v>2962</v>
      </c>
      <c r="MQ13" s="6">
        <v>2458</v>
      </c>
      <c r="MR13" s="6">
        <v>2821</v>
      </c>
      <c r="MS13" s="6">
        <v>3017</v>
      </c>
      <c r="MT13" s="6">
        <v>3882.5</v>
      </c>
      <c r="MU13" s="172">
        <v>3701</v>
      </c>
      <c r="MV13" s="171">
        <v>4252</v>
      </c>
      <c r="MW13" s="171">
        <v>3732</v>
      </c>
      <c r="MX13" s="171">
        <v>3910</v>
      </c>
      <c r="MY13" s="6">
        <f>+'[1]Summary Medians'!$C$93</f>
        <v>4072</v>
      </c>
      <c r="MZ13" s="6">
        <f>+'[1]Summary Medians'!$D$93</f>
        <v>4542</v>
      </c>
      <c r="NA13" s="6">
        <v>3855.5</v>
      </c>
      <c r="NB13" s="6">
        <v>4354</v>
      </c>
      <c r="NC13" s="6">
        <v>4538</v>
      </c>
      <c r="ND13" s="6">
        <v>3861</v>
      </c>
      <c r="NE13" s="37">
        <v>4203</v>
      </c>
      <c r="NF13" s="10">
        <v>4330.5</v>
      </c>
      <c r="NG13" s="33">
        <v>4467</v>
      </c>
      <c r="NH13" s="33">
        <v>4929</v>
      </c>
      <c r="NI13" s="33">
        <v>5715</v>
      </c>
      <c r="NJ13" s="33">
        <v>6707</v>
      </c>
      <c r="NK13" s="33">
        <v>7568</v>
      </c>
      <c r="NL13" s="33">
        <v>7784</v>
      </c>
      <c r="NM13" s="33">
        <v>8260</v>
      </c>
      <c r="NN13" s="6">
        <v>8232</v>
      </c>
      <c r="NO13" s="6">
        <v>8466</v>
      </c>
      <c r="NP13" s="6">
        <v>9306</v>
      </c>
      <c r="NQ13" s="6">
        <v>9770</v>
      </c>
      <c r="NR13" s="6">
        <v>10278</v>
      </c>
      <c r="NS13" s="6">
        <v>8703</v>
      </c>
      <c r="NT13" s="6">
        <v>9931</v>
      </c>
      <c r="NU13" s="6">
        <v>10654</v>
      </c>
      <c r="NV13" s="6">
        <v>13430.5</v>
      </c>
      <c r="NW13" s="6">
        <v>11942</v>
      </c>
      <c r="NX13" s="171">
        <v>12493</v>
      </c>
      <c r="NY13" s="171">
        <v>11400</v>
      </c>
      <c r="NZ13" s="171">
        <v>11768</v>
      </c>
      <c r="OA13" s="6">
        <f>+'[1]Summary Medians'!$F$93</f>
        <v>12128</v>
      </c>
      <c r="OB13" s="6">
        <f>+'[1]Summary Medians'!$G$93</f>
        <v>13328</v>
      </c>
      <c r="OC13" s="6">
        <v>10860.5</v>
      </c>
      <c r="OD13" s="6">
        <v>12776</v>
      </c>
      <c r="OE13" s="6">
        <v>12930.5</v>
      </c>
      <c r="OF13" s="6">
        <v>10767</v>
      </c>
    </row>
    <row r="14" spans="1:396">
      <c r="A14" s="4" t="s">
        <v>28</v>
      </c>
      <c r="B14" s="3">
        <v>905</v>
      </c>
      <c r="C14" s="10">
        <v>964</v>
      </c>
      <c r="D14" s="10">
        <v>1580</v>
      </c>
      <c r="E14" s="10">
        <v>1750</v>
      </c>
      <c r="F14" s="10">
        <v>1831</v>
      </c>
      <c r="G14" s="10">
        <v>1970</v>
      </c>
      <c r="H14" s="10">
        <v>2050</v>
      </c>
      <c r="I14" s="10">
        <v>2145</v>
      </c>
      <c r="J14" s="10">
        <v>2267</v>
      </c>
      <c r="K14" s="10">
        <v>2404</v>
      </c>
      <c r="L14" s="10">
        <v>2549</v>
      </c>
      <c r="M14" s="6">
        <v>2787</v>
      </c>
      <c r="N14" s="6">
        <v>3126</v>
      </c>
      <c r="O14" s="6">
        <v>3590</v>
      </c>
      <c r="P14" s="6">
        <v>4176</v>
      </c>
      <c r="Q14" s="6">
        <v>4814</v>
      </c>
      <c r="R14" s="6">
        <v>5320</v>
      </c>
      <c r="S14" s="6">
        <v>5817</v>
      </c>
      <c r="T14" s="6">
        <v>6304</v>
      </c>
      <c r="U14" s="6">
        <v>6552</v>
      </c>
      <c r="V14" s="171">
        <v>6876</v>
      </c>
      <c r="W14" s="171">
        <v>7272</v>
      </c>
      <c r="X14" s="171">
        <v>7692</v>
      </c>
      <c r="Y14" s="171">
        <v>7916</v>
      </c>
      <c r="Z14" s="6">
        <f>+'[1]Summary Medians'!$C$111</f>
        <v>8388</v>
      </c>
      <c r="AA14" s="6">
        <f>+'[1]Summary Medians'!$D$111</f>
        <v>8785</v>
      </c>
      <c r="AB14" s="6">
        <v>9126</v>
      </c>
      <c r="AC14" s="180">
        <v>9555</v>
      </c>
      <c r="AD14" s="180">
        <v>9849</v>
      </c>
      <c r="AE14" s="180">
        <v>10086</v>
      </c>
      <c r="AF14" s="10">
        <v>2734</v>
      </c>
      <c r="AG14" s="10">
        <v>4260</v>
      </c>
      <c r="AH14" s="10">
        <v>4750</v>
      </c>
      <c r="AI14" s="10">
        <v>4991</v>
      </c>
      <c r="AJ14" s="10">
        <v>5330</v>
      </c>
      <c r="AK14" s="10">
        <v>5530</v>
      </c>
      <c r="AL14" s="10">
        <v>5745</v>
      </c>
      <c r="AM14" s="10">
        <v>6107</v>
      </c>
      <c r="AN14" s="10">
        <v>6444</v>
      </c>
      <c r="AO14" s="10">
        <v>6892</v>
      </c>
      <c r="AP14" s="6">
        <v>7398</v>
      </c>
      <c r="AQ14" s="6">
        <v>8076</v>
      </c>
      <c r="AR14" s="6">
        <v>8981</v>
      </c>
      <c r="AS14" s="6">
        <v>10650</v>
      </c>
      <c r="AT14" s="6">
        <v>12417</v>
      </c>
      <c r="AU14" s="6">
        <v>13768</v>
      </c>
      <c r="AV14" s="6">
        <v>14856.5</v>
      </c>
      <c r="AW14" s="6">
        <v>15801</v>
      </c>
      <c r="AX14" s="6">
        <v>16513</v>
      </c>
      <c r="AY14" s="171">
        <v>17418</v>
      </c>
      <c r="AZ14" s="171">
        <v>18378.5</v>
      </c>
      <c r="BA14" s="171">
        <v>18315.599999999999</v>
      </c>
      <c r="BB14" s="171">
        <v>18955</v>
      </c>
      <c r="BC14" s="6">
        <f>+'[1]Summary Medians'!$F$111</f>
        <v>19889</v>
      </c>
      <c r="BD14" s="6">
        <f>+'[1]Summary Medians'!$G$111</f>
        <v>20479</v>
      </c>
      <c r="BE14" s="6">
        <v>20692</v>
      </c>
      <c r="BF14" s="6">
        <v>21729</v>
      </c>
      <c r="BG14" s="6">
        <v>22110</v>
      </c>
      <c r="BH14" s="6">
        <v>22524</v>
      </c>
      <c r="BI14" s="37">
        <v>1998</v>
      </c>
      <c r="BJ14" s="10">
        <v>2278</v>
      </c>
      <c r="BK14" s="33">
        <v>2510</v>
      </c>
      <c r="BL14" s="10">
        <v>2594</v>
      </c>
      <c r="BM14" s="10">
        <v>2676</v>
      </c>
      <c r="BN14" s="33">
        <v>2736</v>
      </c>
      <c r="BO14" s="33">
        <v>3016</v>
      </c>
      <c r="BP14" s="33">
        <v>3296</v>
      </c>
      <c r="BQ14" s="33">
        <v>3296</v>
      </c>
      <c r="BR14" s="6">
        <v>3734</v>
      </c>
      <c r="BS14" s="6">
        <v>3975</v>
      </c>
      <c r="BT14" s="6">
        <v>4546</v>
      </c>
      <c r="BU14" s="6">
        <v>5164</v>
      </c>
      <c r="BV14" s="6">
        <v>5812</v>
      </c>
      <c r="BW14" s="6">
        <v>6510</v>
      </c>
      <c r="BX14" s="6">
        <v>7199</v>
      </c>
      <c r="BY14" s="6">
        <v>7706</v>
      </c>
      <c r="BZ14" s="6">
        <v>8092.5</v>
      </c>
      <c r="CA14" s="6">
        <v>8579.5</v>
      </c>
      <c r="CB14" s="171">
        <v>9193</v>
      </c>
      <c r="CC14" s="171">
        <v>9739</v>
      </c>
      <c r="CD14" s="171">
        <v>10028</v>
      </c>
      <c r="CE14" s="6">
        <f>+'[1]Summary Medians'!$C$105</f>
        <v>10448</v>
      </c>
      <c r="CF14" s="6">
        <f>+'[1]Summary Medians'!$D$105</f>
        <v>10759</v>
      </c>
      <c r="CG14" s="6">
        <v>11374</v>
      </c>
      <c r="CH14" s="6">
        <v>11603</v>
      </c>
      <c r="CI14" s="6">
        <v>11950.5</v>
      </c>
      <c r="CJ14" s="6">
        <v>12144</v>
      </c>
      <c r="CK14" s="37">
        <v>5358</v>
      </c>
      <c r="CL14" s="10">
        <v>6198</v>
      </c>
      <c r="CM14" s="33">
        <v>6870</v>
      </c>
      <c r="CN14" s="33">
        <v>7114</v>
      </c>
      <c r="CO14" s="33">
        <v>7356</v>
      </c>
      <c r="CP14" s="33">
        <v>7536</v>
      </c>
      <c r="CQ14" s="33">
        <v>8376</v>
      </c>
      <c r="CR14" s="33">
        <v>9216</v>
      </c>
      <c r="CS14" s="33">
        <v>9216</v>
      </c>
      <c r="CT14" s="6">
        <v>10274</v>
      </c>
      <c r="CU14" s="6">
        <v>10526</v>
      </c>
      <c r="CV14" s="6">
        <v>11226</v>
      </c>
      <c r="CW14" s="6">
        <v>11944</v>
      </c>
      <c r="CX14" s="6">
        <v>12798</v>
      </c>
      <c r="CY14" s="6">
        <v>13970</v>
      </c>
      <c r="CZ14" s="6">
        <v>14995</v>
      </c>
      <c r="DA14" s="6">
        <v>17172</v>
      </c>
      <c r="DB14" s="6">
        <v>18031</v>
      </c>
      <c r="DC14" s="6">
        <v>19110</v>
      </c>
      <c r="DD14" s="171">
        <v>20355.5</v>
      </c>
      <c r="DE14" s="171">
        <v>21571.5</v>
      </c>
      <c r="DF14" s="171">
        <v>22513.5</v>
      </c>
      <c r="DG14" s="6">
        <f>+'[1]Summary Medians'!$F$105</f>
        <v>23527</v>
      </c>
      <c r="DH14" s="6">
        <f>+'[1]Summary Medians'!$G$105</f>
        <v>24574</v>
      </c>
      <c r="DI14" s="6">
        <v>26310</v>
      </c>
      <c r="DJ14" s="6">
        <v>27166</v>
      </c>
      <c r="DK14" s="6">
        <v>28188.5</v>
      </c>
      <c r="DL14" s="6">
        <v>29317</v>
      </c>
      <c r="DM14" s="37">
        <v>1880</v>
      </c>
      <c r="DN14" s="10">
        <v>2170</v>
      </c>
      <c r="DO14" s="33">
        <v>2390</v>
      </c>
      <c r="DP14" s="10">
        <v>2470</v>
      </c>
      <c r="DQ14" s="10">
        <v>2570</v>
      </c>
      <c r="DR14" s="33">
        <v>2630</v>
      </c>
      <c r="DS14" s="33">
        <v>2920</v>
      </c>
      <c r="DT14" s="33">
        <v>3406</v>
      </c>
      <c r="DU14" s="33">
        <v>3406</v>
      </c>
      <c r="DV14" s="6">
        <v>3954</v>
      </c>
      <c r="DW14" s="6">
        <v>4082</v>
      </c>
      <c r="DX14" s="6">
        <v>4450</v>
      </c>
      <c r="DY14" s="6">
        <v>5040</v>
      </c>
      <c r="DZ14" s="6">
        <v>5532</v>
      </c>
      <c r="EA14" s="6">
        <v>6252</v>
      </c>
      <c r="EB14" s="6">
        <v>6870</v>
      </c>
      <c r="EC14" s="6">
        <v>6080</v>
      </c>
      <c r="ED14" s="10" t="s">
        <v>154</v>
      </c>
      <c r="EE14" s="10" t="s">
        <v>154</v>
      </c>
      <c r="EF14" s="10" t="s">
        <v>154</v>
      </c>
      <c r="EG14" s="10" t="s">
        <v>154</v>
      </c>
      <c r="EH14" s="10" t="s">
        <v>154</v>
      </c>
      <c r="EI14" s="10" t="s">
        <v>154</v>
      </c>
      <c r="EJ14" s="10" t="s">
        <v>154</v>
      </c>
      <c r="EK14" s="10" t="s">
        <v>154</v>
      </c>
      <c r="EL14" s="10" t="s">
        <v>154</v>
      </c>
      <c r="EM14" s="10" t="s">
        <v>154</v>
      </c>
      <c r="EN14" s="10" t="s">
        <v>154</v>
      </c>
      <c r="EO14" s="37">
        <v>5240</v>
      </c>
      <c r="EP14" s="10">
        <v>6090</v>
      </c>
      <c r="EQ14" s="33">
        <v>6750</v>
      </c>
      <c r="ER14" s="33">
        <v>6990</v>
      </c>
      <c r="ES14" s="33">
        <v>7250</v>
      </c>
      <c r="ET14" s="33">
        <v>7430</v>
      </c>
      <c r="EU14" s="33">
        <v>8280</v>
      </c>
      <c r="EV14" s="33">
        <v>9326</v>
      </c>
      <c r="EW14" s="33">
        <v>9326</v>
      </c>
      <c r="EX14" s="6">
        <v>10632</v>
      </c>
      <c r="EY14" s="6">
        <v>11162</v>
      </c>
      <c r="EZ14" s="6">
        <v>12166</v>
      </c>
      <c r="FA14" s="6">
        <v>13752</v>
      </c>
      <c r="FB14" s="6">
        <v>15092</v>
      </c>
      <c r="FC14" s="6">
        <v>16072</v>
      </c>
      <c r="FD14" s="6">
        <v>17664</v>
      </c>
      <c r="FE14" s="6">
        <v>16612</v>
      </c>
      <c r="FF14" s="6" t="s">
        <v>154</v>
      </c>
      <c r="FG14" s="6" t="s">
        <v>154</v>
      </c>
      <c r="FH14" s="6" t="s">
        <v>154</v>
      </c>
      <c r="FI14" s="6" t="s">
        <v>154</v>
      </c>
      <c r="FJ14" s="6" t="s">
        <v>154</v>
      </c>
      <c r="FK14" s="6" t="s">
        <v>154</v>
      </c>
      <c r="FL14" s="6" t="s">
        <v>154</v>
      </c>
      <c r="FM14" s="6" t="s">
        <v>154</v>
      </c>
      <c r="FN14" s="6" t="s">
        <v>154</v>
      </c>
      <c r="FO14" s="6" t="s">
        <v>154</v>
      </c>
      <c r="FP14" s="6" t="s">
        <v>154</v>
      </c>
      <c r="FQ14" s="37">
        <v>1544</v>
      </c>
      <c r="FR14" s="10">
        <v>1708</v>
      </c>
      <c r="FS14" s="33">
        <v>1802</v>
      </c>
      <c r="FT14" s="10">
        <v>1910</v>
      </c>
      <c r="FU14" s="10">
        <v>2030</v>
      </c>
      <c r="FV14" s="33">
        <v>2120</v>
      </c>
      <c r="FW14" s="33">
        <v>2260</v>
      </c>
      <c r="FX14" s="33">
        <v>2390</v>
      </c>
      <c r="FY14" s="33">
        <v>2390</v>
      </c>
      <c r="FZ14" s="6">
        <v>2754</v>
      </c>
      <c r="GA14" s="6">
        <v>3032</v>
      </c>
      <c r="GB14" s="6">
        <v>3436</v>
      </c>
      <c r="GC14" s="6">
        <v>3984</v>
      </c>
      <c r="GD14" s="6">
        <v>4660</v>
      </c>
      <c r="GE14" s="6">
        <v>5192</v>
      </c>
      <c r="GF14" s="6">
        <v>5682</v>
      </c>
      <c r="GG14" s="6">
        <v>6099</v>
      </c>
      <c r="GH14" s="172">
        <v>6175</v>
      </c>
      <c r="GI14" s="172">
        <v>6558</v>
      </c>
      <c r="GJ14" s="171">
        <v>6951</v>
      </c>
      <c r="GK14" s="171">
        <v>7303.2</v>
      </c>
      <c r="GL14" s="171">
        <v>7517</v>
      </c>
      <c r="GM14" s="6">
        <f>+'[1]Summary Medians'!$C$107</f>
        <v>7920</v>
      </c>
      <c r="GN14" s="6">
        <f>+'[1]Summary Medians'!$D$107</f>
        <v>8450</v>
      </c>
      <c r="GO14" s="6">
        <v>8868</v>
      </c>
      <c r="GP14" s="6">
        <v>9366</v>
      </c>
      <c r="GQ14" s="6">
        <v>9666</v>
      </c>
      <c r="GR14" s="6">
        <v>9876</v>
      </c>
      <c r="GS14" s="37">
        <v>4224</v>
      </c>
      <c r="GT14" s="10">
        <v>4708</v>
      </c>
      <c r="GU14" s="33">
        <v>4962</v>
      </c>
      <c r="GV14" s="33">
        <v>5270</v>
      </c>
      <c r="GW14" s="33">
        <v>5510</v>
      </c>
      <c r="GX14" s="33">
        <v>5720</v>
      </c>
      <c r="GY14" s="33">
        <v>6100</v>
      </c>
      <c r="GZ14" s="33">
        <v>6430</v>
      </c>
      <c r="HA14" s="33">
        <v>6430</v>
      </c>
      <c r="HB14" s="6">
        <v>7422</v>
      </c>
      <c r="HC14" s="6">
        <v>8040</v>
      </c>
      <c r="HD14" s="6">
        <v>8890</v>
      </c>
      <c r="HE14" s="6">
        <v>10836</v>
      </c>
      <c r="HF14" s="6">
        <v>13070</v>
      </c>
      <c r="HG14" s="6">
        <v>14400</v>
      </c>
      <c r="HH14" s="6">
        <v>15382</v>
      </c>
      <c r="HI14" s="6">
        <v>13347</v>
      </c>
      <c r="HJ14" s="172">
        <v>16758</v>
      </c>
      <c r="HK14" s="172">
        <v>17592</v>
      </c>
      <c r="HL14" s="171">
        <v>18474</v>
      </c>
      <c r="HM14" s="171">
        <v>18315.599999999999</v>
      </c>
      <c r="HN14" s="171">
        <v>18746</v>
      </c>
      <c r="HO14" s="6">
        <f>+'[1]Summary Medians'!$F$107</f>
        <v>19666</v>
      </c>
      <c r="HP14" s="6">
        <f>+'[1]Summary Medians'!$G$107</f>
        <v>20246</v>
      </c>
      <c r="HQ14" s="6">
        <v>18384</v>
      </c>
      <c r="HR14" s="6">
        <v>19144</v>
      </c>
      <c r="HS14" s="6">
        <v>19680</v>
      </c>
      <c r="HT14" s="6">
        <v>20256</v>
      </c>
      <c r="HU14" s="37">
        <v>1630</v>
      </c>
      <c r="HV14" s="10">
        <v>1800</v>
      </c>
      <c r="HW14" s="33">
        <v>1900</v>
      </c>
      <c r="HX14" s="10">
        <v>2000</v>
      </c>
      <c r="HY14" s="10">
        <v>2090</v>
      </c>
      <c r="HZ14" s="33">
        <v>2150</v>
      </c>
      <c r="IA14" s="33">
        <v>2270</v>
      </c>
      <c r="IB14" s="33">
        <v>2440</v>
      </c>
      <c r="IC14" s="33">
        <v>2440</v>
      </c>
      <c r="ID14" s="6">
        <v>2765</v>
      </c>
      <c r="IE14" s="6">
        <v>3071</v>
      </c>
      <c r="IF14" s="6">
        <v>3554</v>
      </c>
      <c r="IG14" s="6">
        <v>4104</v>
      </c>
      <c r="IH14" s="6">
        <v>4644</v>
      </c>
      <c r="II14" s="6">
        <v>5159</v>
      </c>
      <c r="IJ14" s="6">
        <v>5616</v>
      </c>
      <c r="IK14" s="6">
        <v>5692</v>
      </c>
      <c r="IL14" s="172">
        <v>6356</v>
      </c>
      <c r="IM14" s="172">
        <v>6672</v>
      </c>
      <c r="IN14" s="171">
        <v>7058</v>
      </c>
      <c r="IO14" s="171">
        <v>7461</v>
      </c>
      <c r="IP14" s="171">
        <v>7060.5</v>
      </c>
      <c r="IQ14" s="6">
        <f>+'[1]Summary Medians'!$C$108</f>
        <v>7014</v>
      </c>
      <c r="IR14" s="6">
        <f>+'[1]Summary Medians'!$D$108</f>
        <v>7364</v>
      </c>
      <c r="IS14" s="6">
        <v>7796</v>
      </c>
      <c r="IT14" s="6">
        <v>8184</v>
      </c>
      <c r="IU14" s="6">
        <v>8090</v>
      </c>
      <c r="IV14" s="6">
        <v>8090</v>
      </c>
      <c r="IW14" s="37">
        <v>4310</v>
      </c>
      <c r="IX14" s="10">
        <v>4800</v>
      </c>
      <c r="IY14" s="33">
        <v>5060</v>
      </c>
      <c r="IZ14" s="33">
        <v>5360</v>
      </c>
      <c r="JA14" s="33">
        <v>5570</v>
      </c>
      <c r="JB14" s="33">
        <v>5750</v>
      </c>
      <c r="JC14" s="33">
        <v>6110</v>
      </c>
      <c r="JD14" s="33">
        <v>6480</v>
      </c>
      <c r="JE14" s="33">
        <v>6480</v>
      </c>
      <c r="JF14" s="6">
        <v>7136</v>
      </c>
      <c r="JG14" s="6">
        <v>7622</v>
      </c>
      <c r="JH14" s="6">
        <v>8470</v>
      </c>
      <c r="JI14" s="6">
        <v>9648</v>
      </c>
      <c r="JJ14" s="6">
        <v>10588</v>
      </c>
      <c r="JK14" s="6">
        <v>11575</v>
      </c>
      <c r="JL14" s="6">
        <v>12058</v>
      </c>
      <c r="JM14" s="6">
        <v>13490</v>
      </c>
      <c r="JN14" s="172">
        <v>13500</v>
      </c>
      <c r="JO14" s="172">
        <v>14408</v>
      </c>
      <c r="JP14" s="171">
        <v>15373</v>
      </c>
      <c r="JQ14" s="171">
        <v>16203</v>
      </c>
      <c r="JR14" s="171">
        <v>16956</v>
      </c>
      <c r="JS14" s="6">
        <f>+'[1]Summary Medians'!$F$108</f>
        <v>16832</v>
      </c>
      <c r="JT14" s="6">
        <f>+'[1]Summary Medians'!$G$108</f>
        <v>17666</v>
      </c>
      <c r="JU14" s="6">
        <v>18704</v>
      </c>
      <c r="JV14" s="6">
        <v>19638</v>
      </c>
      <c r="JW14" s="6">
        <v>19390</v>
      </c>
      <c r="JX14" s="314">
        <v>11940</v>
      </c>
      <c r="JY14" s="37">
        <v>1560</v>
      </c>
      <c r="JZ14" s="10">
        <v>1720</v>
      </c>
      <c r="KA14" s="33">
        <v>1800</v>
      </c>
      <c r="KB14" s="10">
        <v>1980</v>
      </c>
      <c r="KC14" s="10">
        <v>2040</v>
      </c>
      <c r="KD14" s="33">
        <v>2160</v>
      </c>
      <c r="KE14" s="33">
        <v>2264</v>
      </c>
      <c r="KF14" s="33">
        <v>2408</v>
      </c>
      <c r="KG14" s="6">
        <v>2408</v>
      </c>
      <c r="KH14" s="10" t="s">
        <v>154</v>
      </c>
      <c r="KI14" s="10" t="s">
        <v>154</v>
      </c>
      <c r="KJ14" s="6" t="s">
        <v>154</v>
      </c>
      <c r="KK14" s="6">
        <v>3834</v>
      </c>
      <c r="KL14" s="6">
        <v>4468</v>
      </c>
      <c r="KM14" s="6">
        <v>4950</v>
      </c>
      <c r="KN14" s="6">
        <v>5320</v>
      </c>
      <c r="KO14" s="6" t="s">
        <v>154</v>
      </c>
      <c r="KP14" s="6" t="s">
        <v>154</v>
      </c>
      <c r="KQ14" s="6" t="s">
        <v>154</v>
      </c>
      <c r="KR14" s="6" t="s">
        <v>154</v>
      </c>
      <c r="KS14" s="6" t="s">
        <v>154</v>
      </c>
      <c r="KT14" s="6" t="s">
        <v>154</v>
      </c>
      <c r="KU14" s="6" t="s">
        <v>154</v>
      </c>
      <c r="KV14" s="6" t="s">
        <v>154</v>
      </c>
      <c r="KW14" s="6" t="s">
        <v>154</v>
      </c>
      <c r="KX14" s="6" t="s">
        <v>154</v>
      </c>
      <c r="KY14" s="6" t="s">
        <v>154</v>
      </c>
      <c r="KZ14" s="6" t="s">
        <v>154</v>
      </c>
      <c r="LA14" s="37">
        <v>4240</v>
      </c>
      <c r="LB14" s="10">
        <v>4720</v>
      </c>
      <c r="LC14" s="33">
        <v>4960</v>
      </c>
      <c r="LD14" s="33">
        <v>5340</v>
      </c>
      <c r="LE14" s="33">
        <v>5520</v>
      </c>
      <c r="LF14" s="33">
        <v>5760</v>
      </c>
      <c r="LG14" s="33">
        <v>6104</v>
      </c>
      <c r="LH14" s="33">
        <v>6448</v>
      </c>
      <c r="LI14" s="33">
        <v>6448</v>
      </c>
      <c r="LJ14" s="10" t="s">
        <v>154</v>
      </c>
      <c r="LK14" s="10" t="s">
        <v>154</v>
      </c>
      <c r="LL14" s="6" t="s">
        <v>154</v>
      </c>
      <c r="LM14" s="6">
        <v>9350</v>
      </c>
      <c r="LN14" s="6">
        <v>10910</v>
      </c>
      <c r="LO14" s="6">
        <v>11500</v>
      </c>
      <c r="LP14" s="6">
        <v>12490</v>
      </c>
      <c r="LQ14" s="6" t="s">
        <v>154</v>
      </c>
      <c r="LR14" s="6" t="s">
        <v>154</v>
      </c>
      <c r="LS14" s="6" t="s">
        <v>154</v>
      </c>
      <c r="LT14" s="6" t="s">
        <v>154</v>
      </c>
      <c r="LU14" s="6" t="s">
        <v>154</v>
      </c>
      <c r="LV14" s="6" t="s">
        <v>154</v>
      </c>
      <c r="LW14" s="6" t="s">
        <v>154</v>
      </c>
      <c r="LX14" s="6" t="s">
        <v>154</v>
      </c>
      <c r="LY14" s="6" t="s">
        <v>154</v>
      </c>
      <c r="LZ14" s="6" t="s">
        <v>154</v>
      </c>
      <c r="MA14" s="6" t="s">
        <v>154</v>
      </c>
      <c r="MB14" s="6" t="s">
        <v>154</v>
      </c>
      <c r="MC14" s="37">
        <v>1440</v>
      </c>
      <c r="MD14" s="10">
        <v>1600</v>
      </c>
      <c r="ME14" s="33">
        <v>1760</v>
      </c>
      <c r="MF14" s="10">
        <v>1860</v>
      </c>
      <c r="MG14" s="10">
        <v>1950</v>
      </c>
      <c r="MH14" s="33">
        <v>2050</v>
      </c>
      <c r="MI14" s="33">
        <v>2170</v>
      </c>
      <c r="MJ14" s="33">
        <v>2300</v>
      </c>
      <c r="MK14" s="33">
        <v>2300</v>
      </c>
      <c r="ML14" s="6">
        <v>2648</v>
      </c>
      <c r="MM14" s="6">
        <v>3132</v>
      </c>
      <c r="MN14" s="6">
        <v>3370</v>
      </c>
      <c r="MO14" s="6" t="s">
        <v>154</v>
      </c>
      <c r="MP14" s="6" t="s">
        <v>154</v>
      </c>
      <c r="MQ14" s="6" t="s">
        <v>154</v>
      </c>
      <c r="MR14" s="6" t="s">
        <v>154</v>
      </c>
      <c r="MS14" s="6" t="s">
        <v>154</v>
      </c>
      <c r="MT14" s="6" t="s">
        <v>154</v>
      </c>
      <c r="MU14" s="6" t="s">
        <v>154</v>
      </c>
      <c r="MV14" s="6" t="s">
        <v>154</v>
      </c>
      <c r="MW14" s="6" t="s">
        <v>154</v>
      </c>
      <c r="MX14" s="6" t="s">
        <v>154</v>
      </c>
      <c r="MY14" s="6" t="s">
        <v>154</v>
      </c>
      <c r="MZ14" s="6" t="s">
        <v>154</v>
      </c>
      <c r="NA14" s="6" t="s">
        <v>154</v>
      </c>
      <c r="NB14" s="6" t="s">
        <v>154</v>
      </c>
      <c r="NC14" s="6" t="s">
        <v>154</v>
      </c>
      <c r="ND14" s="6" t="s">
        <v>154</v>
      </c>
      <c r="NE14" s="37">
        <v>4120</v>
      </c>
      <c r="NF14" s="10">
        <v>4600</v>
      </c>
      <c r="NG14" s="33">
        <v>4920</v>
      </c>
      <c r="NH14" s="33">
        <v>5130</v>
      </c>
      <c r="NI14" s="33">
        <v>5430</v>
      </c>
      <c r="NJ14" s="33">
        <v>5650</v>
      </c>
      <c r="NK14" s="33">
        <v>6010</v>
      </c>
      <c r="NL14" s="33">
        <v>6340</v>
      </c>
      <c r="NM14" s="33">
        <v>6340</v>
      </c>
      <c r="NN14" s="6">
        <v>7208</v>
      </c>
      <c r="NO14" s="6">
        <v>8384</v>
      </c>
      <c r="NP14" s="6">
        <v>9014</v>
      </c>
      <c r="NQ14" s="6" t="s">
        <v>154</v>
      </c>
      <c r="NR14" s="6" t="s">
        <v>154</v>
      </c>
      <c r="NS14" s="6" t="s">
        <v>154</v>
      </c>
      <c r="NT14" s="6" t="s">
        <v>154</v>
      </c>
      <c r="NU14" s="6" t="s">
        <v>154</v>
      </c>
      <c r="NV14" s="6" t="s">
        <v>154</v>
      </c>
      <c r="NW14" s="6">
        <v>0</v>
      </c>
      <c r="NX14" s="171" t="s">
        <v>154</v>
      </c>
      <c r="NY14" s="171" t="s">
        <v>154</v>
      </c>
      <c r="NZ14" s="171" t="s">
        <v>154</v>
      </c>
      <c r="OA14" s="6" t="s">
        <v>154</v>
      </c>
      <c r="OB14" s="6" t="s">
        <v>154</v>
      </c>
      <c r="OC14" s="6" t="s">
        <v>154</v>
      </c>
      <c r="OD14" s="6" t="s">
        <v>154</v>
      </c>
      <c r="OE14" s="6" t="s">
        <v>154</v>
      </c>
      <c r="OF14" s="6" t="s">
        <v>154</v>
      </c>
    </row>
    <row r="15" spans="1:396">
      <c r="A15" s="4" t="s">
        <v>29</v>
      </c>
      <c r="B15" s="3">
        <v>793</v>
      </c>
      <c r="C15" s="10">
        <v>1014</v>
      </c>
      <c r="D15" s="10">
        <v>1820</v>
      </c>
      <c r="E15" s="10">
        <v>1981</v>
      </c>
      <c r="F15" s="10">
        <v>1987</v>
      </c>
      <c r="G15" s="10">
        <v>2017</v>
      </c>
      <c r="H15" s="10">
        <v>2017</v>
      </c>
      <c r="I15" s="10">
        <v>2068</v>
      </c>
      <c r="J15" s="10">
        <v>2136</v>
      </c>
      <c r="K15" s="10">
        <v>2206</v>
      </c>
      <c r="L15" s="10">
        <v>2368</v>
      </c>
      <c r="M15" s="6">
        <v>2441</v>
      </c>
      <c r="N15" s="6">
        <v>2515</v>
      </c>
      <c r="O15" s="6">
        <v>2928</v>
      </c>
      <c r="P15" s="6">
        <v>3240</v>
      </c>
      <c r="Q15" s="6">
        <v>3346</v>
      </c>
      <c r="R15" s="6">
        <v>3438</v>
      </c>
      <c r="S15" s="6">
        <v>3595</v>
      </c>
      <c r="T15" s="6">
        <v>3771</v>
      </c>
      <c r="U15" s="6">
        <v>4016</v>
      </c>
      <c r="V15" s="171">
        <v>4431.5</v>
      </c>
      <c r="W15" s="171">
        <v>4884</v>
      </c>
      <c r="X15" s="171">
        <v>5417.5</v>
      </c>
      <c r="Y15" s="171">
        <v>6251</v>
      </c>
      <c r="Z15" s="6">
        <f>+'[1]Summary Medians'!$C$128</f>
        <v>6728</v>
      </c>
      <c r="AA15" s="6">
        <f>+'[1]Summary Medians'!$D$128</f>
        <v>7362</v>
      </c>
      <c r="AB15" s="6">
        <v>7707</v>
      </c>
      <c r="AC15" s="180">
        <v>8037.5</v>
      </c>
      <c r="AD15" s="180">
        <v>8058.5</v>
      </c>
      <c r="AE15" s="180">
        <v>8548.5</v>
      </c>
      <c r="AF15" s="10">
        <v>1966</v>
      </c>
      <c r="AG15" s="10">
        <v>3543</v>
      </c>
      <c r="AH15" s="10">
        <v>3950</v>
      </c>
      <c r="AI15" s="10">
        <v>4350</v>
      </c>
      <c r="AJ15" s="10">
        <v>4609</v>
      </c>
      <c r="AK15" s="10">
        <v>4609</v>
      </c>
      <c r="AL15" s="10">
        <v>5547</v>
      </c>
      <c r="AM15" s="10">
        <v>6777</v>
      </c>
      <c r="AN15" s="10">
        <v>7358</v>
      </c>
      <c r="AO15" s="10">
        <v>8215</v>
      </c>
      <c r="AP15" s="6">
        <v>8219</v>
      </c>
      <c r="AQ15" s="6">
        <v>8433</v>
      </c>
      <c r="AR15" s="6">
        <v>8810</v>
      </c>
      <c r="AS15" s="6">
        <v>9133</v>
      </c>
      <c r="AT15" s="6">
        <v>9177</v>
      </c>
      <c r="AU15" s="6">
        <v>9298</v>
      </c>
      <c r="AV15" s="6">
        <v>9453</v>
      </c>
      <c r="AW15" s="6">
        <v>9698</v>
      </c>
      <c r="AX15" s="6">
        <v>10668.6</v>
      </c>
      <c r="AY15" s="171">
        <v>11792</v>
      </c>
      <c r="AZ15" s="171">
        <v>13034</v>
      </c>
      <c r="BA15" s="171">
        <v>14445.5</v>
      </c>
      <c r="BB15" s="171">
        <v>16132.5</v>
      </c>
      <c r="BC15" s="6">
        <f>+'[1]Summary Medians'!$F$128</f>
        <v>17568</v>
      </c>
      <c r="BD15" s="6">
        <f>+'[1]Summary Medians'!$G$128</f>
        <v>19061</v>
      </c>
      <c r="BE15" s="6">
        <v>19411.5</v>
      </c>
      <c r="BF15" s="6">
        <v>18319</v>
      </c>
      <c r="BG15" s="6">
        <v>17515</v>
      </c>
      <c r="BH15" s="6">
        <v>16599</v>
      </c>
      <c r="BI15" s="37">
        <v>2573</v>
      </c>
      <c r="BJ15" s="10">
        <v>2625</v>
      </c>
      <c r="BK15" s="33">
        <v>2645</v>
      </c>
      <c r="BL15" s="10">
        <v>2663</v>
      </c>
      <c r="BM15" s="10">
        <v>2663</v>
      </c>
      <c r="BN15" s="33">
        <v>2711</v>
      </c>
      <c r="BO15" s="33">
        <v>2841</v>
      </c>
      <c r="BP15" s="33">
        <v>2851</v>
      </c>
      <c r="BQ15" s="33">
        <v>3395</v>
      </c>
      <c r="BR15" s="6">
        <v>3395</v>
      </c>
      <c r="BS15" s="6">
        <v>3536</v>
      </c>
      <c r="BT15" s="6">
        <v>3880</v>
      </c>
      <c r="BU15" s="6">
        <v>4292</v>
      </c>
      <c r="BV15" s="6">
        <v>4419</v>
      </c>
      <c r="BW15" s="6">
        <v>4449</v>
      </c>
      <c r="BX15" s="6">
        <v>4688</v>
      </c>
      <c r="BY15" s="6">
        <v>5086.3999999999996</v>
      </c>
      <c r="BZ15" s="6">
        <v>5233.3999999999996</v>
      </c>
      <c r="CA15" s="6">
        <v>5764</v>
      </c>
      <c r="CB15" s="171">
        <v>6354</v>
      </c>
      <c r="CC15" s="171">
        <v>6989</v>
      </c>
      <c r="CD15" s="171">
        <v>7873</v>
      </c>
      <c r="CE15" s="6">
        <f>+'[1]Summary Medians'!$C$122</f>
        <v>8750</v>
      </c>
      <c r="CF15" s="6">
        <f>+'[1]Summary Medians'!$D$122</f>
        <v>9714</v>
      </c>
      <c r="CG15" s="6">
        <v>10814</v>
      </c>
      <c r="CH15" s="6">
        <v>11374</v>
      </c>
      <c r="CI15" s="6">
        <v>11950</v>
      </c>
      <c r="CJ15" s="6">
        <v>11962</v>
      </c>
      <c r="CK15" s="37">
        <v>5873</v>
      </c>
      <c r="CL15" s="10">
        <v>5925</v>
      </c>
      <c r="CM15" s="33">
        <v>5948</v>
      </c>
      <c r="CN15" s="33">
        <v>5963</v>
      </c>
      <c r="CO15" s="33">
        <v>5963</v>
      </c>
      <c r="CP15" s="33">
        <v>6311</v>
      </c>
      <c r="CQ15" s="33">
        <v>6621</v>
      </c>
      <c r="CR15" s="33">
        <v>7051</v>
      </c>
      <c r="CS15" s="33">
        <v>8695</v>
      </c>
      <c r="CT15" s="6">
        <v>8695</v>
      </c>
      <c r="CU15" s="6">
        <v>8836</v>
      </c>
      <c r="CV15" s="6">
        <v>9180</v>
      </c>
      <c r="CW15" s="6">
        <v>11092</v>
      </c>
      <c r="CX15" s="6">
        <v>12719</v>
      </c>
      <c r="CY15" s="6">
        <v>12749</v>
      </c>
      <c r="CZ15" s="6">
        <v>12988</v>
      </c>
      <c r="DA15" s="6">
        <v>13800.4</v>
      </c>
      <c r="DB15" s="6">
        <v>14383.4</v>
      </c>
      <c r="DC15" s="6">
        <v>16549</v>
      </c>
      <c r="DD15" s="171">
        <v>19362</v>
      </c>
      <c r="DE15" s="171">
        <v>22265</v>
      </c>
      <c r="DF15" s="171">
        <v>25790</v>
      </c>
      <c r="DG15" s="6">
        <f>+'[1]Summary Medians'!$F$122</f>
        <v>26467</v>
      </c>
      <c r="DH15" s="6">
        <f>+'[1]Summary Medians'!$G$122</f>
        <v>26877</v>
      </c>
      <c r="DI15" s="6">
        <v>27491</v>
      </c>
      <c r="DJ15" s="6">
        <v>28051</v>
      </c>
      <c r="DK15" s="6">
        <v>28627</v>
      </c>
      <c r="DL15" s="6">
        <v>28639</v>
      </c>
      <c r="DM15" s="37">
        <v>1698</v>
      </c>
      <c r="DN15" s="10">
        <v>1898</v>
      </c>
      <c r="DO15" s="33">
        <v>1898</v>
      </c>
      <c r="DP15" s="10">
        <v>2140</v>
      </c>
      <c r="DQ15" s="10">
        <v>2140</v>
      </c>
      <c r="DR15" s="33">
        <v>2140</v>
      </c>
      <c r="DS15" s="33">
        <v>2196</v>
      </c>
      <c r="DT15" s="33">
        <v>2200.5</v>
      </c>
      <c r="DU15" s="33">
        <v>2452</v>
      </c>
      <c r="DV15" s="6">
        <v>2453</v>
      </c>
      <c r="DW15" s="6">
        <v>2641</v>
      </c>
      <c r="DX15" s="6">
        <v>3196</v>
      </c>
      <c r="DY15" s="6">
        <v>3459</v>
      </c>
      <c r="DZ15" s="6">
        <v>3759</v>
      </c>
      <c r="EA15" s="6">
        <v>3810</v>
      </c>
      <c r="EB15" s="6">
        <v>3984</v>
      </c>
      <c r="EC15" s="6">
        <v>4306</v>
      </c>
      <c r="ED15" s="6">
        <v>4372</v>
      </c>
      <c r="EE15" s="172">
        <v>4811</v>
      </c>
      <c r="EF15" s="171">
        <v>5257</v>
      </c>
      <c r="EG15" s="171">
        <v>5922</v>
      </c>
      <c r="EH15" s="171">
        <v>6668</v>
      </c>
      <c r="EI15" s="6">
        <f>+'[1]Summary Medians'!$C$123</f>
        <v>7483</v>
      </c>
      <c r="EJ15" s="6">
        <f>+'[1]Summary Medians'!$D$123</f>
        <v>8540</v>
      </c>
      <c r="EK15" s="6">
        <v>9117</v>
      </c>
      <c r="EL15" s="6">
        <v>9645</v>
      </c>
      <c r="EM15" s="6">
        <v>9645</v>
      </c>
      <c r="EN15" s="6">
        <v>9615</v>
      </c>
      <c r="EO15" s="37">
        <v>3498</v>
      </c>
      <c r="EP15" s="10">
        <v>4298</v>
      </c>
      <c r="EQ15" s="33">
        <v>4989</v>
      </c>
      <c r="ER15" s="33">
        <v>5336</v>
      </c>
      <c r="ES15" s="33">
        <v>5336</v>
      </c>
      <c r="ET15" s="33">
        <v>6547.5</v>
      </c>
      <c r="EU15" s="33">
        <v>7575</v>
      </c>
      <c r="EV15" s="33">
        <v>7579.5</v>
      </c>
      <c r="EW15" s="33">
        <v>9449</v>
      </c>
      <c r="EX15" s="6">
        <v>9450</v>
      </c>
      <c r="EY15" s="6">
        <v>9253</v>
      </c>
      <c r="EZ15" s="6">
        <v>9808</v>
      </c>
      <c r="FA15" s="6">
        <v>10071</v>
      </c>
      <c r="FB15" s="6">
        <v>9531</v>
      </c>
      <c r="FC15" s="6">
        <v>10458</v>
      </c>
      <c r="FD15" s="6">
        <v>9888</v>
      </c>
      <c r="FE15" s="6">
        <v>10941</v>
      </c>
      <c r="FF15" s="6">
        <v>12528</v>
      </c>
      <c r="FG15" s="172">
        <v>13027</v>
      </c>
      <c r="FH15" s="171">
        <v>13504</v>
      </c>
      <c r="FI15" s="171">
        <v>15196</v>
      </c>
      <c r="FJ15" s="171">
        <v>18442</v>
      </c>
      <c r="FK15" s="6">
        <f>+'[1]Summary Medians'!$F$123</f>
        <v>21092</v>
      </c>
      <c r="FL15" s="6">
        <f>+'[1]Summary Medians'!$G$123</f>
        <v>22268</v>
      </c>
      <c r="FM15" s="6">
        <v>23178</v>
      </c>
      <c r="FN15" s="6">
        <v>18558</v>
      </c>
      <c r="FO15" s="6">
        <v>18558</v>
      </c>
      <c r="FP15" s="6">
        <v>16356</v>
      </c>
      <c r="FQ15" s="35">
        <v>1953</v>
      </c>
      <c r="FR15" s="10">
        <v>2098.5</v>
      </c>
      <c r="FS15" s="10">
        <v>2145</v>
      </c>
      <c r="FT15" s="10">
        <v>2018</v>
      </c>
      <c r="FU15" s="10">
        <v>2020</v>
      </c>
      <c r="FV15" s="33">
        <v>2037</v>
      </c>
      <c r="FW15" s="33">
        <v>2208</v>
      </c>
      <c r="FX15" s="33">
        <v>2286</v>
      </c>
      <c r="FY15" s="33">
        <v>2307</v>
      </c>
      <c r="FZ15" s="6">
        <v>2586</v>
      </c>
      <c r="GA15" s="6">
        <v>2654</v>
      </c>
      <c r="GB15" s="6">
        <v>3018</v>
      </c>
      <c r="GC15" s="6">
        <v>3440</v>
      </c>
      <c r="GD15" s="6">
        <v>3385.5</v>
      </c>
      <c r="GE15" s="6">
        <v>3374.9</v>
      </c>
      <c r="GF15" s="6">
        <v>3501</v>
      </c>
      <c r="GG15" s="6">
        <v>3811.9</v>
      </c>
      <c r="GH15" s="6">
        <v>4023.9</v>
      </c>
      <c r="GI15" s="172">
        <v>4584</v>
      </c>
      <c r="GJ15" s="171">
        <v>5074</v>
      </c>
      <c r="GK15" s="171">
        <v>5443</v>
      </c>
      <c r="GL15" s="171">
        <v>6318</v>
      </c>
      <c r="GM15" s="6">
        <f>+'[1]Summary Medians'!$C$124</f>
        <v>6619</v>
      </c>
      <c r="GN15" s="6">
        <f>+'[1]Summary Medians'!$D$124</f>
        <v>7346</v>
      </c>
      <c r="GO15" s="6">
        <v>8080</v>
      </c>
      <c r="GP15" s="6">
        <v>8311.5</v>
      </c>
      <c r="GQ15" s="6">
        <v>8359.5</v>
      </c>
      <c r="GR15" s="6">
        <v>8651.5</v>
      </c>
      <c r="GS15" s="37">
        <v>3472.5</v>
      </c>
      <c r="GT15" s="10">
        <v>3818</v>
      </c>
      <c r="GU15" s="10">
        <v>4218</v>
      </c>
      <c r="GV15" s="33">
        <v>4598.5</v>
      </c>
      <c r="GW15" s="33">
        <v>4638</v>
      </c>
      <c r="GX15" s="33">
        <v>5700</v>
      </c>
      <c r="GY15" s="33">
        <v>6996</v>
      </c>
      <c r="GZ15" s="33">
        <v>8008</v>
      </c>
      <c r="HA15" s="33">
        <v>8259</v>
      </c>
      <c r="HB15" s="6">
        <v>8297</v>
      </c>
      <c r="HC15" s="6">
        <v>8433</v>
      </c>
      <c r="HD15" s="6">
        <v>8810</v>
      </c>
      <c r="HE15" s="6">
        <v>9148</v>
      </c>
      <c r="HF15" s="6">
        <v>9257.5</v>
      </c>
      <c r="HG15" s="6">
        <v>9298</v>
      </c>
      <c r="HH15" s="6">
        <v>9453</v>
      </c>
      <c r="HI15" s="6">
        <v>9698</v>
      </c>
      <c r="HJ15" s="6">
        <v>10773.46</v>
      </c>
      <c r="HK15" s="172">
        <v>11925</v>
      </c>
      <c r="HL15" s="171">
        <v>13047</v>
      </c>
      <c r="HM15" s="171">
        <v>14263</v>
      </c>
      <c r="HN15" s="171">
        <v>16890</v>
      </c>
      <c r="HO15" s="6">
        <f>+'[1]Summary Medians'!$F$124</f>
        <v>19120</v>
      </c>
      <c r="HP15" s="6">
        <f>+'[1]Summary Medians'!$G$124</f>
        <v>19758</v>
      </c>
      <c r="HQ15" s="6">
        <v>20251</v>
      </c>
      <c r="HR15" s="6">
        <v>19325</v>
      </c>
      <c r="HS15" s="314">
        <v>18557.5</v>
      </c>
      <c r="HT15" s="6">
        <v>18649.5</v>
      </c>
      <c r="HU15" s="37">
        <v>1882.5</v>
      </c>
      <c r="HV15" s="10">
        <v>2017.5</v>
      </c>
      <c r="HW15" s="33">
        <v>2017.5</v>
      </c>
      <c r="HX15" s="10">
        <v>2067</v>
      </c>
      <c r="HY15" s="10">
        <v>2067</v>
      </c>
      <c r="HZ15" s="33">
        <v>2088</v>
      </c>
      <c r="IA15" s="33">
        <v>2142.5</v>
      </c>
      <c r="IB15" s="33">
        <v>2225.5</v>
      </c>
      <c r="IC15" s="33">
        <v>2500.5</v>
      </c>
      <c r="ID15" s="6">
        <v>2495</v>
      </c>
      <c r="IE15" s="6">
        <v>2570</v>
      </c>
      <c r="IF15" s="6">
        <v>2913</v>
      </c>
      <c r="IG15" s="6">
        <v>3090</v>
      </c>
      <c r="IH15" s="6">
        <v>3310</v>
      </c>
      <c r="II15" s="6">
        <v>3371.6</v>
      </c>
      <c r="IJ15" s="6">
        <v>3595</v>
      </c>
      <c r="IK15" s="6">
        <v>3687.36</v>
      </c>
      <c r="IL15" s="6">
        <v>3945</v>
      </c>
      <c r="IM15" s="172">
        <v>4264.5</v>
      </c>
      <c r="IN15" s="171">
        <v>4705.5</v>
      </c>
      <c r="IO15" s="171">
        <v>5198.5</v>
      </c>
      <c r="IP15" s="171">
        <v>5950</v>
      </c>
      <c r="IQ15" s="6">
        <f>+'[1]Summary Medians'!$C$125</f>
        <v>6525</v>
      </c>
      <c r="IR15" s="6">
        <f>+'[1]Summary Medians'!$D$125</f>
        <v>7289</v>
      </c>
      <c r="IS15" s="6">
        <v>7371</v>
      </c>
      <c r="IT15" s="6">
        <v>7660.5</v>
      </c>
      <c r="IU15" s="6">
        <v>7678.5</v>
      </c>
      <c r="IV15" s="6">
        <v>7790.5</v>
      </c>
      <c r="IW15" s="37">
        <v>3574</v>
      </c>
      <c r="IX15" s="10">
        <v>3851</v>
      </c>
      <c r="IY15" s="33">
        <v>4162.5</v>
      </c>
      <c r="IZ15" s="33">
        <v>4238</v>
      </c>
      <c r="JA15" s="33">
        <v>4238</v>
      </c>
      <c r="JB15" s="33">
        <v>5513</v>
      </c>
      <c r="JC15" s="33">
        <v>6875</v>
      </c>
      <c r="JD15" s="33">
        <v>7504.5</v>
      </c>
      <c r="JE15" s="33">
        <v>8077</v>
      </c>
      <c r="JF15" s="6">
        <v>8102.5</v>
      </c>
      <c r="JG15" s="6">
        <v>8282.5</v>
      </c>
      <c r="JH15" s="6">
        <v>8436</v>
      </c>
      <c r="JI15" s="6">
        <v>8760</v>
      </c>
      <c r="JJ15" s="6">
        <v>8760</v>
      </c>
      <c r="JK15" s="6">
        <v>8798.5</v>
      </c>
      <c r="JL15" s="6">
        <v>9043</v>
      </c>
      <c r="JM15" s="6">
        <v>9219</v>
      </c>
      <c r="JN15" s="6">
        <v>10080.25</v>
      </c>
      <c r="JO15" s="172">
        <v>11209</v>
      </c>
      <c r="JP15" s="171">
        <v>12393</v>
      </c>
      <c r="JQ15" s="171">
        <v>14086.5</v>
      </c>
      <c r="JR15" s="171">
        <v>15899</v>
      </c>
      <c r="JS15" s="6">
        <f>+'[1]Summary Medians'!$F$125</f>
        <v>17466</v>
      </c>
      <c r="JT15" s="6">
        <f>+'[1]Summary Medians'!$G$125</f>
        <v>18309</v>
      </c>
      <c r="JU15" s="6">
        <v>18408</v>
      </c>
      <c r="JV15" s="6">
        <v>17721.5</v>
      </c>
      <c r="JW15" s="6">
        <v>17584</v>
      </c>
      <c r="JX15" s="6">
        <v>18131</v>
      </c>
      <c r="JY15" s="35">
        <v>1762</v>
      </c>
      <c r="JZ15" s="10">
        <v>1910</v>
      </c>
      <c r="KA15" s="10">
        <v>1930</v>
      </c>
      <c r="KB15" s="10">
        <v>1930</v>
      </c>
      <c r="KC15" s="10">
        <v>1930</v>
      </c>
      <c r="KD15" s="33">
        <v>2050</v>
      </c>
      <c r="KE15" s="33">
        <v>2050</v>
      </c>
      <c r="KF15" s="33">
        <v>2060</v>
      </c>
      <c r="KG15" s="6">
        <v>2300</v>
      </c>
      <c r="KH15" s="6">
        <v>2300</v>
      </c>
      <c r="KI15" s="6">
        <v>2368</v>
      </c>
      <c r="KJ15" s="6">
        <v>2747.5</v>
      </c>
      <c r="KK15" s="6">
        <v>3056</v>
      </c>
      <c r="KL15" s="6">
        <v>3142</v>
      </c>
      <c r="KM15" s="6">
        <v>3506</v>
      </c>
      <c r="KN15" s="6">
        <v>2976</v>
      </c>
      <c r="KO15" s="6">
        <v>2989</v>
      </c>
      <c r="KP15" s="6" t="s">
        <v>154</v>
      </c>
      <c r="KQ15" s="6" t="s">
        <v>154</v>
      </c>
      <c r="KR15" s="6" t="s">
        <v>154</v>
      </c>
      <c r="KS15" s="6" t="s">
        <v>154</v>
      </c>
      <c r="KT15" s="6">
        <v>4752</v>
      </c>
      <c r="KU15" s="6">
        <f>+'[1]Summary Medians'!$C$126</f>
        <v>5250.47</v>
      </c>
      <c r="KV15" s="6">
        <f>+'[1]Summary Medians'!$D$126</f>
        <v>5931</v>
      </c>
      <c r="KW15" s="6">
        <v>6421</v>
      </c>
      <c r="KX15" s="6">
        <v>6421</v>
      </c>
      <c r="KY15" s="6">
        <v>7033</v>
      </c>
      <c r="KZ15" s="6">
        <v>7169</v>
      </c>
      <c r="LA15" s="35">
        <v>3562</v>
      </c>
      <c r="LB15" s="10">
        <v>3426</v>
      </c>
      <c r="LC15" s="10">
        <v>4579</v>
      </c>
      <c r="LD15" s="33">
        <v>4609</v>
      </c>
      <c r="LE15" s="33">
        <v>4609</v>
      </c>
      <c r="LF15" s="33">
        <v>5160</v>
      </c>
      <c r="LG15" s="33">
        <v>5570</v>
      </c>
      <c r="LH15" s="33">
        <v>5980</v>
      </c>
      <c r="LI15" s="33">
        <v>6230</v>
      </c>
      <c r="LJ15" s="6">
        <v>6230</v>
      </c>
      <c r="LK15" s="6">
        <v>6630</v>
      </c>
      <c r="LL15" s="6">
        <v>7340.5</v>
      </c>
      <c r="LM15" s="6">
        <v>7649</v>
      </c>
      <c r="LN15" s="6">
        <v>7735</v>
      </c>
      <c r="LO15" s="6">
        <v>9298</v>
      </c>
      <c r="LP15" s="6">
        <v>6714</v>
      </c>
      <c r="LQ15" s="6">
        <v>6663</v>
      </c>
      <c r="LR15" s="6" t="s">
        <v>154</v>
      </c>
      <c r="LS15" s="6" t="s">
        <v>154</v>
      </c>
      <c r="LT15" s="6" t="s">
        <v>154</v>
      </c>
      <c r="LU15" s="6" t="s">
        <v>154</v>
      </c>
      <c r="LV15" s="6">
        <v>11048</v>
      </c>
      <c r="LW15" s="6">
        <f>+'[1]Summary Medians'!$F$126</f>
        <v>11546.47</v>
      </c>
      <c r="LX15" s="6">
        <f>+'[1]Summary Medians'!$G$126</f>
        <v>14832</v>
      </c>
      <c r="LY15" s="6">
        <v>15322</v>
      </c>
      <c r="LZ15" s="6">
        <v>15322</v>
      </c>
      <c r="MA15" s="6">
        <v>15934</v>
      </c>
      <c r="MB15" s="6">
        <v>16070</v>
      </c>
      <c r="MC15" s="35" t="s">
        <v>154</v>
      </c>
      <c r="MD15" s="10" t="s">
        <v>154</v>
      </c>
      <c r="ME15" s="10" t="s">
        <v>154</v>
      </c>
      <c r="MF15" s="10" t="s">
        <v>154</v>
      </c>
      <c r="MG15" s="10" t="s">
        <v>154</v>
      </c>
      <c r="MH15" s="10" t="s">
        <v>154</v>
      </c>
      <c r="MI15" s="10" t="s">
        <v>154</v>
      </c>
      <c r="MJ15" s="10" t="s">
        <v>154</v>
      </c>
      <c r="MK15" s="10" t="s">
        <v>154</v>
      </c>
      <c r="ML15" s="10" t="s">
        <v>154</v>
      </c>
      <c r="MM15" s="10" t="s">
        <v>154</v>
      </c>
      <c r="MN15" s="6" t="s">
        <v>154</v>
      </c>
      <c r="MO15" s="6" t="s">
        <v>154</v>
      </c>
      <c r="MP15" s="6" t="s">
        <v>154</v>
      </c>
      <c r="MQ15" s="6" t="s">
        <v>154</v>
      </c>
      <c r="MR15" s="6" t="s">
        <v>154</v>
      </c>
      <c r="MS15" s="6" t="s">
        <v>154</v>
      </c>
      <c r="MT15" s="6" t="s">
        <v>154</v>
      </c>
      <c r="MU15" s="6">
        <v>3817</v>
      </c>
      <c r="MV15" s="171">
        <v>4195</v>
      </c>
      <c r="MW15" s="171">
        <v>4629</v>
      </c>
      <c r="MX15" s="171">
        <v>5337</v>
      </c>
      <c r="MY15" s="6">
        <f>+'[1]Summary Medians'!$C$127</f>
        <v>6047</v>
      </c>
      <c r="MZ15" s="6">
        <f>+'[1]Summary Medians'!$D$127</f>
        <v>6158</v>
      </c>
      <c r="NA15" s="6">
        <v>6758</v>
      </c>
      <c r="NB15" s="6">
        <v>6758</v>
      </c>
      <c r="NC15" s="6">
        <v>6758</v>
      </c>
      <c r="ND15" s="6">
        <v>6758</v>
      </c>
      <c r="NE15" s="35" t="s">
        <v>154</v>
      </c>
      <c r="NF15" s="10" t="s">
        <v>154</v>
      </c>
      <c r="NG15" s="10" t="s">
        <v>154</v>
      </c>
      <c r="NH15" s="10" t="s">
        <v>154</v>
      </c>
      <c r="NI15" s="10" t="s">
        <v>154</v>
      </c>
      <c r="NJ15" s="10" t="s">
        <v>154</v>
      </c>
      <c r="NK15" s="10" t="s">
        <v>154</v>
      </c>
      <c r="NL15" s="10" t="s">
        <v>154</v>
      </c>
      <c r="NM15" s="10" t="s">
        <v>154</v>
      </c>
      <c r="NN15" s="10" t="s">
        <v>154</v>
      </c>
      <c r="NO15" s="10" t="s">
        <v>154</v>
      </c>
      <c r="NP15" s="6" t="s">
        <v>154</v>
      </c>
      <c r="NQ15" s="6" t="s">
        <v>154</v>
      </c>
      <c r="NR15" s="6" t="s">
        <v>154</v>
      </c>
      <c r="NS15" s="6" t="s">
        <v>154</v>
      </c>
      <c r="NT15" s="6" t="s">
        <v>154</v>
      </c>
      <c r="NU15" s="6" t="s">
        <v>154</v>
      </c>
      <c r="NV15" s="6" t="s">
        <v>154</v>
      </c>
      <c r="NW15" s="6">
        <v>6929</v>
      </c>
      <c r="NX15" s="171">
        <v>8173</v>
      </c>
      <c r="NY15" s="171">
        <v>9412</v>
      </c>
      <c r="NZ15" s="171">
        <v>11069</v>
      </c>
      <c r="OA15" s="6">
        <f>+'[1]Summary Medians'!$F$127</f>
        <v>12905</v>
      </c>
      <c r="OB15" s="6">
        <f>+'[1]Summary Medians'!$G$127</f>
        <v>13150</v>
      </c>
      <c r="OC15" s="6">
        <v>14024</v>
      </c>
      <c r="OD15" s="6">
        <v>14024</v>
      </c>
      <c r="OE15" s="6">
        <v>14024</v>
      </c>
      <c r="OF15" s="6">
        <v>14024</v>
      </c>
    </row>
    <row r="16" spans="1:396">
      <c r="A16" s="4" t="s">
        <v>30</v>
      </c>
      <c r="B16" s="3">
        <v>1403</v>
      </c>
      <c r="C16" s="10">
        <v>1498</v>
      </c>
      <c r="D16" s="10">
        <v>2646</v>
      </c>
      <c r="E16" s="10">
        <v>2874</v>
      </c>
      <c r="F16" s="10">
        <v>3024</v>
      </c>
      <c r="G16" s="10">
        <v>3260</v>
      </c>
      <c r="H16" s="10">
        <v>3480</v>
      </c>
      <c r="I16" s="10">
        <v>3804</v>
      </c>
      <c r="J16" s="10">
        <v>3966</v>
      </c>
      <c r="K16" s="10">
        <v>4122</v>
      </c>
      <c r="L16" s="10">
        <v>4312</v>
      </c>
      <c r="M16" s="6">
        <v>4504</v>
      </c>
      <c r="N16" s="6">
        <v>4974</v>
      </c>
      <c r="O16" s="6">
        <v>5564</v>
      </c>
      <c r="P16" s="6">
        <v>5976</v>
      </c>
      <c r="Q16" s="6">
        <v>6376</v>
      </c>
      <c r="R16" s="6">
        <v>6412</v>
      </c>
      <c r="S16" s="6">
        <v>6550</v>
      </c>
      <c r="T16" s="6">
        <v>6614</v>
      </c>
      <c r="U16" s="6">
        <v>6684</v>
      </c>
      <c r="V16" s="171">
        <v>6908</v>
      </c>
      <c r="W16" s="171">
        <v>7332</v>
      </c>
      <c r="X16" s="171">
        <v>7664</v>
      </c>
      <c r="Y16" s="171">
        <v>7838</v>
      </c>
      <c r="Z16" s="6">
        <f>+'[1]Summary Medians'!$C$145</f>
        <v>8098</v>
      </c>
      <c r="AA16" s="6">
        <f>+'[1]Summary Medians'!$D$145</f>
        <v>8488</v>
      </c>
      <c r="AB16" s="6">
        <v>8702</v>
      </c>
      <c r="AC16" s="180">
        <v>8914</v>
      </c>
      <c r="AD16" s="180">
        <v>9498</v>
      </c>
      <c r="AE16" s="180">
        <v>9410</v>
      </c>
      <c r="AF16" s="10">
        <v>2851</v>
      </c>
      <c r="AG16" s="10">
        <v>5280</v>
      </c>
      <c r="AH16" s="10">
        <v>5624</v>
      </c>
      <c r="AI16" s="10">
        <v>6016</v>
      </c>
      <c r="AJ16" s="10">
        <v>6660</v>
      </c>
      <c r="AK16" s="10">
        <v>7646</v>
      </c>
      <c r="AL16" s="10">
        <v>7991</v>
      </c>
      <c r="AM16" s="10">
        <v>8809</v>
      </c>
      <c r="AN16" s="10">
        <v>9457</v>
      </c>
      <c r="AO16" s="10">
        <v>10258</v>
      </c>
      <c r="AP16" s="6">
        <v>10718</v>
      </c>
      <c r="AQ16" s="6">
        <v>11118</v>
      </c>
      <c r="AR16" s="6">
        <v>12465</v>
      </c>
      <c r="AS16" s="6">
        <v>13583</v>
      </c>
      <c r="AT16" s="6">
        <v>14786</v>
      </c>
      <c r="AU16" s="6">
        <v>15442</v>
      </c>
      <c r="AV16" s="6">
        <v>16162</v>
      </c>
      <c r="AW16" s="6">
        <v>16810</v>
      </c>
      <c r="AX16" s="6">
        <v>16880</v>
      </c>
      <c r="AY16" s="171">
        <v>16846</v>
      </c>
      <c r="AZ16" s="171">
        <v>17020</v>
      </c>
      <c r="BA16" s="171">
        <v>17624</v>
      </c>
      <c r="BB16" s="171">
        <v>18376</v>
      </c>
      <c r="BC16" s="6">
        <f>+'[1]Summary Medians'!$F$145</f>
        <v>18892</v>
      </c>
      <c r="BD16" s="6">
        <f>+'[1]Summary Medians'!$G$145</f>
        <v>19744</v>
      </c>
      <c r="BE16" s="6">
        <v>20242</v>
      </c>
      <c r="BF16" s="6">
        <v>20704</v>
      </c>
      <c r="BG16" s="6">
        <v>20301</v>
      </c>
      <c r="BH16" s="6">
        <v>21456</v>
      </c>
      <c r="BI16" s="37">
        <v>2903</v>
      </c>
      <c r="BJ16" s="10">
        <v>3179</v>
      </c>
      <c r="BK16" s="33">
        <v>3480</v>
      </c>
      <c r="BL16" s="10">
        <v>3794</v>
      </c>
      <c r="BM16" s="10">
        <v>4169</v>
      </c>
      <c r="BN16" s="33">
        <v>4460</v>
      </c>
      <c r="BO16" s="33">
        <v>4699</v>
      </c>
      <c r="BP16" s="33">
        <v>4939</v>
      </c>
      <c r="BQ16" s="33">
        <v>5136</v>
      </c>
      <c r="BR16" s="6">
        <v>5341</v>
      </c>
      <c r="BS16" s="6">
        <v>5898</v>
      </c>
      <c r="BT16" s="6">
        <v>6759</v>
      </c>
      <c r="BU16" s="6">
        <v>7410</v>
      </c>
      <c r="BV16" s="6">
        <v>7821</v>
      </c>
      <c r="BW16" s="6">
        <v>7906</v>
      </c>
      <c r="BX16" s="6">
        <v>7969</v>
      </c>
      <c r="BY16" s="6">
        <v>8005</v>
      </c>
      <c r="BZ16" s="6">
        <v>8053</v>
      </c>
      <c r="CA16" s="6">
        <v>8416</v>
      </c>
      <c r="CB16" s="171">
        <v>8655</v>
      </c>
      <c r="CC16" s="171">
        <v>8908</v>
      </c>
      <c r="CD16" s="171">
        <v>9161</v>
      </c>
      <c r="CE16" s="6">
        <f>+'[1]Summary Medians'!$C$139</f>
        <v>9579</v>
      </c>
      <c r="CF16" s="6">
        <f>+'[1]Summary Medians'!$D$139</f>
        <v>9966</v>
      </c>
      <c r="CG16" s="6">
        <v>10181</v>
      </c>
      <c r="CH16" s="6">
        <v>10399</v>
      </c>
      <c r="CI16" s="6">
        <v>10595</v>
      </c>
      <c r="CJ16" s="6">
        <v>10779</v>
      </c>
      <c r="CK16" s="37">
        <v>8507</v>
      </c>
      <c r="CL16" s="10">
        <v>8783</v>
      </c>
      <c r="CM16" s="33">
        <v>9284</v>
      </c>
      <c r="CN16" s="33">
        <v>9738</v>
      </c>
      <c r="CO16" s="33">
        <v>10228</v>
      </c>
      <c r="CP16" s="33">
        <v>10589</v>
      </c>
      <c r="CQ16" s="33">
        <v>11221</v>
      </c>
      <c r="CR16" s="33">
        <v>11827</v>
      </c>
      <c r="CS16" s="33">
        <v>12668</v>
      </c>
      <c r="CT16" s="6">
        <v>13413</v>
      </c>
      <c r="CU16" s="6">
        <v>15100</v>
      </c>
      <c r="CV16" s="6">
        <v>17433</v>
      </c>
      <c r="CW16" s="6">
        <v>18710</v>
      </c>
      <c r="CX16" s="6">
        <v>20145</v>
      </c>
      <c r="CY16" s="6">
        <v>21345</v>
      </c>
      <c r="CZ16" s="6">
        <v>22208</v>
      </c>
      <c r="DA16" s="6">
        <v>23076</v>
      </c>
      <c r="DB16" s="6">
        <v>23990</v>
      </c>
      <c r="DC16" s="6">
        <v>24831</v>
      </c>
      <c r="DD16" s="171">
        <v>26026</v>
      </c>
      <c r="DE16" s="171">
        <v>27287</v>
      </c>
      <c r="DF16" s="171">
        <v>28347</v>
      </c>
      <c r="DG16" s="6">
        <f>+'[1]Summary Medians'!$F$139</f>
        <v>29720</v>
      </c>
      <c r="DH16" s="6">
        <f>+'[1]Summary Medians'!$G$139</f>
        <v>31144</v>
      </c>
      <c r="DI16" s="6">
        <v>32045</v>
      </c>
      <c r="DJ16" s="6">
        <v>33606</v>
      </c>
      <c r="DK16" s="6">
        <v>35216</v>
      </c>
      <c r="DL16" s="6">
        <v>36891</v>
      </c>
      <c r="DM16" s="35" t="s">
        <v>154</v>
      </c>
      <c r="DN16" s="10" t="s">
        <v>154</v>
      </c>
      <c r="DO16" s="10" t="s">
        <v>154</v>
      </c>
      <c r="DP16" s="10">
        <v>3852</v>
      </c>
      <c r="DQ16" s="10">
        <v>4136</v>
      </c>
      <c r="DR16" s="33">
        <v>4570</v>
      </c>
      <c r="DS16" s="33">
        <v>4847</v>
      </c>
      <c r="DT16" s="33">
        <v>5160</v>
      </c>
      <c r="DU16" s="33">
        <v>5490</v>
      </c>
      <c r="DV16" s="6">
        <v>5910</v>
      </c>
      <c r="DW16" s="6">
        <v>6592</v>
      </c>
      <c r="DX16" s="6">
        <v>7388</v>
      </c>
      <c r="DY16" s="6">
        <v>8020</v>
      </c>
      <c r="DZ16" s="6">
        <v>8520</v>
      </c>
      <c r="EA16" s="6">
        <v>8622</v>
      </c>
      <c r="EB16" s="6">
        <v>8707</v>
      </c>
      <c r="EC16" s="6">
        <v>8780</v>
      </c>
      <c r="ED16" s="6">
        <v>8872</v>
      </c>
      <c r="EE16" s="172">
        <v>7949</v>
      </c>
      <c r="EF16" s="171">
        <v>8197.5</v>
      </c>
      <c r="EG16" s="171">
        <v>8388</v>
      </c>
      <c r="EH16" s="171">
        <v>8643</v>
      </c>
      <c r="EI16" s="6">
        <f>+'[1]Summary Medians'!$C$140</f>
        <v>8881</v>
      </c>
      <c r="EJ16" s="6">
        <f>+'[1]Summary Medians'!$D$140</f>
        <v>9257</v>
      </c>
      <c r="EK16" s="6">
        <v>9450</v>
      </c>
      <c r="EL16" s="6">
        <v>9642</v>
      </c>
      <c r="EM16" s="6">
        <v>9839</v>
      </c>
      <c r="EN16" s="6">
        <v>10018.5</v>
      </c>
      <c r="EO16" s="35" t="s">
        <v>154</v>
      </c>
      <c r="EP16" s="10" t="s">
        <v>154</v>
      </c>
      <c r="EQ16" s="10" t="s">
        <v>154</v>
      </c>
      <c r="ER16" s="33">
        <v>8680</v>
      </c>
      <c r="ES16" s="33">
        <v>8928</v>
      </c>
      <c r="ET16" s="33">
        <v>9022</v>
      </c>
      <c r="EU16" s="33">
        <v>9254</v>
      </c>
      <c r="EV16" s="33">
        <v>9633</v>
      </c>
      <c r="EW16" s="33">
        <v>10258</v>
      </c>
      <c r="EX16" s="6">
        <v>11290</v>
      </c>
      <c r="EY16" s="6">
        <v>13086</v>
      </c>
      <c r="EZ16" s="6">
        <v>14290</v>
      </c>
      <c r="FA16" s="6">
        <v>15620</v>
      </c>
      <c r="FB16" s="6">
        <v>16596</v>
      </c>
      <c r="FC16" s="6">
        <v>17354</v>
      </c>
      <c r="FD16" s="6">
        <v>17439</v>
      </c>
      <c r="FE16" s="6">
        <v>17512</v>
      </c>
      <c r="FF16" s="6">
        <v>18213</v>
      </c>
      <c r="FG16" s="172">
        <v>17486</v>
      </c>
      <c r="FH16" s="171">
        <v>18002</v>
      </c>
      <c r="FI16" s="171">
        <v>18590.5</v>
      </c>
      <c r="FJ16" s="171">
        <v>19137</v>
      </c>
      <c r="FK16" s="171">
        <v>19772</v>
      </c>
      <c r="FL16" s="6">
        <f>+'[1]Summary Medians'!$G$140</f>
        <v>20476</v>
      </c>
      <c r="FM16" s="6">
        <v>20998</v>
      </c>
      <c r="FN16" s="6">
        <v>21743</v>
      </c>
      <c r="FO16" s="6">
        <v>22519.5</v>
      </c>
      <c r="FP16" s="6">
        <v>23072</v>
      </c>
      <c r="FQ16" s="37">
        <v>2966</v>
      </c>
      <c r="FR16" s="10">
        <v>3338</v>
      </c>
      <c r="FS16" s="33">
        <v>3570</v>
      </c>
      <c r="FT16" s="10" t="s">
        <v>154</v>
      </c>
      <c r="FU16" s="10" t="s">
        <v>154</v>
      </c>
      <c r="FV16" s="10" t="s">
        <v>154</v>
      </c>
      <c r="FW16" s="33">
        <v>4335</v>
      </c>
      <c r="FX16" s="33">
        <v>4520</v>
      </c>
      <c r="FY16" s="33">
        <v>4720</v>
      </c>
      <c r="FZ16" s="6">
        <v>4984</v>
      </c>
      <c r="GA16" s="6">
        <v>5591</v>
      </c>
      <c r="GB16" s="6">
        <v>6226</v>
      </c>
      <c r="GC16" s="6">
        <v>6672</v>
      </c>
      <c r="GD16" s="6">
        <v>7096</v>
      </c>
      <c r="GE16" s="6">
        <v>7164</v>
      </c>
      <c r="GF16" s="6">
        <v>7234</v>
      </c>
      <c r="GG16" s="6">
        <v>6876</v>
      </c>
      <c r="GH16" s="6">
        <v>6983</v>
      </c>
      <c r="GI16" s="172">
        <v>7656</v>
      </c>
      <c r="GJ16" s="171">
        <v>7906</v>
      </c>
      <c r="GK16" s="171">
        <v>8132</v>
      </c>
      <c r="GL16" s="171">
        <v>8342</v>
      </c>
      <c r="GM16" s="6">
        <f>+'[1]Summary Medians'!$C$141</f>
        <v>8710</v>
      </c>
      <c r="GN16" s="6">
        <f>+'[1]Summary Medians'!$D$141</f>
        <v>9182</v>
      </c>
      <c r="GO16" s="6">
        <v>9002</v>
      </c>
      <c r="GP16" s="6">
        <v>9259</v>
      </c>
      <c r="GQ16" s="6">
        <v>9449</v>
      </c>
      <c r="GR16" s="6">
        <v>9647</v>
      </c>
      <c r="GS16" s="37">
        <v>8192</v>
      </c>
      <c r="GT16" s="10">
        <v>8594</v>
      </c>
      <c r="GU16" s="33">
        <v>8634</v>
      </c>
      <c r="GV16" s="10" t="s">
        <v>154</v>
      </c>
      <c r="GW16" s="10" t="s">
        <v>154</v>
      </c>
      <c r="GX16" s="10" t="s">
        <v>154</v>
      </c>
      <c r="GY16" s="33">
        <v>9940</v>
      </c>
      <c r="GZ16" s="33">
        <v>10524</v>
      </c>
      <c r="HA16" s="33">
        <v>11150</v>
      </c>
      <c r="HB16" s="6">
        <v>11870</v>
      </c>
      <c r="HC16" s="6">
        <v>13311</v>
      </c>
      <c r="HD16" s="6">
        <v>14298</v>
      </c>
      <c r="HE16" s="6">
        <v>15352</v>
      </c>
      <c r="HF16" s="6">
        <v>16030</v>
      </c>
      <c r="HG16" s="6">
        <v>16522</v>
      </c>
      <c r="HH16" s="6">
        <v>17174</v>
      </c>
      <c r="HI16" s="6">
        <v>16394</v>
      </c>
      <c r="HJ16" s="6">
        <v>16825</v>
      </c>
      <c r="HK16" s="172">
        <v>19144</v>
      </c>
      <c r="HL16" s="171">
        <v>19418</v>
      </c>
      <c r="HM16" s="171">
        <v>19754</v>
      </c>
      <c r="HN16" s="171">
        <v>20020</v>
      </c>
      <c r="HO16" s="6">
        <f>+'[1]Summary Medians'!$F$141</f>
        <v>20268</v>
      </c>
      <c r="HP16" s="6">
        <f>+'[1]Summary Medians'!$G$141</f>
        <v>20788</v>
      </c>
      <c r="HQ16" s="6">
        <v>20659</v>
      </c>
      <c r="HR16" s="6">
        <v>21422</v>
      </c>
      <c r="HS16" s="6">
        <v>22142</v>
      </c>
      <c r="HT16" s="6">
        <v>22895</v>
      </c>
      <c r="HU16" s="35">
        <v>2580</v>
      </c>
      <c r="HV16" s="10">
        <v>2805</v>
      </c>
      <c r="HW16" s="10">
        <v>2936.5</v>
      </c>
      <c r="HX16" s="10">
        <v>3166</v>
      </c>
      <c r="HY16" s="10">
        <v>3385</v>
      </c>
      <c r="HZ16" s="33">
        <v>3674</v>
      </c>
      <c r="IA16" s="33">
        <v>3715.5</v>
      </c>
      <c r="IB16" s="33">
        <v>3961.5</v>
      </c>
      <c r="IC16" s="33">
        <v>4151</v>
      </c>
      <c r="ID16" s="6">
        <v>4371</v>
      </c>
      <c r="IE16" s="6">
        <v>4749</v>
      </c>
      <c r="IF16" s="6">
        <v>5223.5</v>
      </c>
      <c r="IG16" s="6">
        <v>5774</v>
      </c>
      <c r="IH16" s="6">
        <v>6136.5</v>
      </c>
      <c r="II16" s="6">
        <v>6298</v>
      </c>
      <c r="IJ16" s="6">
        <v>6318</v>
      </c>
      <c r="IK16" s="6">
        <v>6267</v>
      </c>
      <c r="IL16" s="6">
        <v>6350</v>
      </c>
      <c r="IM16" s="172">
        <v>6604.5</v>
      </c>
      <c r="IN16" s="171">
        <v>6805</v>
      </c>
      <c r="IO16" s="171">
        <v>7436</v>
      </c>
      <c r="IP16" s="171">
        <v>7728</v>
      </c>
      <c r="IQ16" s="6">
        <f>+'[1]Summary Medians'!$C$142</f>
        <v>8018</v>
      </c>
      <c r="IR16" s="6">
        <f>+'[1]Summary Medians'!$D$142</f>
        <v>8326</v>
      </c>
      <c r="IS16" s="6">
        <v>8290.5</v>
      </c>
      <c r="IT16" s="6">
        <v>8489</v>
      </c>
      <c r="IU16" s="6">
        <v>8737</v>
      </c>
      <c r="IV16" s="6">
        <v>8984</v>
      </c>
      <c r="IW16" s="35">
        <v>4734.5</v>
      </c>
      <c r="IX16" s="10">
        <v>5212</v>
      </c>
      <c r="IY16" s="10">
        <v>5835</v>
      </c>
      <c r="IZ16" s="33">
        <v>6551</v>
      </c>
      <c r="JA16" s="33">
        <v>7157</v>
      </c>
      <c r="JB16" s="33">
        <v>7891.5</v>
      </c>
      <c r="JC16" s="33">
        <v>8258.5</v>
      </c>
      <c r="JD16" s="33">
        <v>8818.5</v>
      </c>
      <c r="JE16" s="33">
        <v>9315.5</v>
      </c>
      <c r="JF16" s="6">
        <v>9903</v>
      </c>
      <c r="JG16" s="6">
        <v>10932</v>
      </c>
      <c r="JH16" s="6">
        <v>12347</v>
      </c>
      <c r="JI16" s="6">
        <v>13464</v>
      </c>
      <c r="JJ16" s="6">
        <v>14267</v>
      </c>
      <c r="JK16" s="6">
        <v>14777.5</v>
      </c>
      <c r="JL16" s="6">
        <v>14500</v>
      </c>
      <c r="JM16" s="6">
        <v>15510</v>
      </c>
      <c r="JN16" s="6">
        <v>15796.5</v>
      </c>
      <c r="JO16" s="172">
        <v>16041</v>
      </c>
      <c r="JP16" s="171">
        <v>16283</v>
      </c>
      <c r="JQ16" s="171">
        <v>17195</v>
      </c>
      <c r="JR16" s="171">
        <v>17538</v>
      </c>
      <c r="JS16" s="6">
        <f>+'[1]Summary Medians'!$F$142</f>
        <v>17875</v>
      </c>
      <c r="JT16" s="6">
        <f>+'[1]Summary Medians'!$G$142</f>
        <v>18141</v>
      </c>
      <c r="JU16" s="6">
        <v>18095.5</v>
      </c>
      <c r="JV16" s="6">
        <v>18637.5</v>
      </c>
      <c r="JW16" s="6">
        <v>19200</v>
      </c>
      <c r="JX16" s="6">
        <v>19623</v>
      </c>
      <c r="JY16" s="37">
        <v>2533</v>
      </c>
      <c r="JZ16" s="10">
        <v>2605</v>
      </c>
      <c r="KA16" s="33">
        <v>2605</v>
      </c>
      <c r="KB16" s="10">
        <v>2802</v>
      </c>
      <c r="KC16" s="10">
        <v>2951.5</v>
      </c>
      <c r="KD16" s="33">
        <v>3126</v>
      </c>
      <c r="KE16" s="33">
        <v>3164</v>
      </c>
      <c r="KF16" s="33">
        <v>3272</v>
      </c>
      <c r="KG16" s="6">
        <v>3370</v>
      </c>
      <c r="KH16" s="6">
        <v>3477</v>
      </c>
      <c r="KI16" s="6">
        <v>3959</v>
      </c>
      <c r="KJ16" s="6">
        <v>4239</v>
      </c>
      <c r="KK16" s="6">
        <v>4454</v>
      </c>
      <c r="KL16" s="6">
        <v>4714</v>
      </c>
      <c r="KM16" s="6">
        <v>4745</v>
      </c>
      <c r="KN16" s="6" t="s">
        <v>154</v>
      </c>
      <c r="KO16" s="6" t="s">
        <v>154</v>
      </c>
      <c r="KP16" s="6" t="s">
        <v>154</v>
      </c>
      <c r="KQ16" s="6" t="s">
        <v>154</v>
      </c>
      <c r="KR16" s="6" t="s">
        <v>154</v>
      </c>
      <c r="KS16" s="6">
        <v>5720</v>
      </c>
      <c r="KT16" s="6">
        <v>5882</v>
      </c>
      <c r="KU16" s="6">
        <f>+'[1]Summary Medians'!$C$143</f>
        <v>6132</v>
      </c>
      <c r="KV16" s="6">
        <f>+'[1]Summary Medians'!$D$143</f>
        <v>6362</v>
      </c>
      <c r="KW16" s="6">
        <v>7438</v>
      </c>
      <c r="KX16" s="6">
        <v>7474</v>
      </c>
      <c r="KY16" s="6">
        <v>8873</v>
      </c>
      <c r="KZ16" s="6">
        <v>8964</v>
      </c>
      <c r="LA16" s="37">
        <v>4527</v>
      </c>
      <c r="LB16" s="10">
        <v>4677</v>
      </c>
      <c r="LC16" s="33">
        <v>5177</v>
      </c>
      <c r="LD16" s="33">
        <v>6749.5</v>
      </c>
      <c r="LE16" s="33">
        <v>7259</v>
      </c>
      <c r="LF16" s="33">
        <v>7584.5</v>
      </c>
      <c r="LG16" s="33">
        <v>7855</v>
      </c>
      <c r="LH16" s="33">
        <v>8104</v>
      </c>
      <c r="LI16" s="33">
        <v>8347</v>
      </c>
      <c r="LJ16" s="6">
        <v>8604</v>
      </c>
      <c r="LK16" s="6">
        <v>9368</v>
      </c>
      <c r="LL16" s="6">
        <v>10061</v>
      </c>
      <c r="LM16" s="6">
        <v>10626</v>
      </c>
      <c r="LN16" s="6">
        <v>11235</v>
      </c>
      <c r="LO16" s="6">
        <v>11768</v>
      </c>
      <c r="LP16" s="6" t="s">
        <v>154</v>
      </c>
      <c r="LQ16" s="6" t="s">
        <v>154</v>
      </c>
      <c r="LR16" s="6" t="s">
        <v>154</v>
      </c>
      <c r="LS16" s="6" t="s">
        <v>154</v>
      </c>
      <c r="LT16" s="6" t="s">
        <v>154</v>
      </c>
      <c r="LU16" s="6">
        <v>10511</v>
      </c>
      <c r="LV16" s="6">
        <v>10816</v>
      </c>
      <c r="LW16" s="6">
        <f>+'[1]Summary Medians'!$F$143</f>
        <v>11393</v>
      </c>
      <c r="LX16" s="6">
        <f>+'[1]Summary Medians'!$G$143</f>
        <v>11886</v>
      </c>
      <c r="LY16" s="6">
        <v>13168</v>
      </c>
      <c r="LZ16" s="6">
        <v>13622</v>
      </c>
      <c r="MA16" s="6">
        <v>15144</v>
      </c>
      <c r="MB16" s="6">
        <v>15361</v>
      </c>
      <c r="MC16" s="37">
        <v>3196</v>
      </c>
      <c r="MD16" s="10">
        <v>3537</v>
      </c>
      <c r="ME16" s="33">
        <v>3370.5</v>
      </c>
      <c r="MF16" s="10">
        <v>5435</v>
      </c>
      <c r="MG16" s="10">
        <v>6005</v>
      </c>
      <c r="MH16" s="33">
        <v>6575</v>
      </c>
      <c r="MI16" s="33">
        <v>6875</v>
      </c>
      <c r="MJ16" s="33">
        <v>7175</v>
      </c>
      <c r="MK16" s="33">
        <v>7360</v>
      </c>
      <c r="ML16" s="6">
        <v>7609</v>
      </c>
      <c r="MM16" s="6">
        <v>8082</v>
      </c>
      <c r="MN16" s="6">
        <v>8740</v>
      </c>
      <c r="MO16" s="6">
        <v>9617</v>
      </c>
      <c r="MP16" s="6">
        <v>10896</v>
      </c>
      <c r="MQ16" s="6">
        <v>11418</v>
      </c>
      <c r="MR16" s="6">
        <v>11989</v>
      </c>
      <c r="MS16" s="6">
        <v>12604</v>
      </c>
      <c r="MT16" s="6" t="s">
        <v>154</v>
      </c>
      <c r="MU16" s="6">
        <v>13630</v>
      </c>
      <c r="MV16" s="171">
        <v>14445</v>
      </c>
      <c r="MW16" s="171">
        <v>14773</v>
      </c>
      <c r="MX16" s="171">
        <v>14864</v>
      </c>
      <c r="MY16" s="6">
        <f>+'[1]Summary Medians'!$C$144</f>
        <v>13824</v>
      </c>
      <c r="MZ16" s="6">
        <f>+'[1]Summary Medians'!$D$144</f>
        <v>13895</v>
      </c>
      <c r="NA16" s="6">
        <v>14192</v>
      </c>
      <c r="NB16" s="6">
        <v>14496</v>
      </c>
      <c r="NC16" s="6">
        <v>14574.5</v>
      </c>
      <c r="ND16" s="6">
        <v>15124</v>
      </c>
      <c r="NE16" s="37">
        <v>6454</v>
      </c>
      <c r="NF16" s="10">
        <v>7050.5</v>
      </c>
      <c r="NG16" s="33">
        <v>7100.5</v>
      </c>
      <c r="NH16" s="33">
        <v>8735</v>
      </c>
      <c r="NI16" s="33">
        <v>9555</v>
      </c>
      <c r="NJ16" s="33">
        <v>10375</v>
      </c>
      <c r="NK16" s="33">
        <v>11125</v>
      </c>
      <c r="NL16" s="33">
        <v>11875</v>
      </c>
      <c r="NM16" s="33">
        <v>12200</v>
      </c>
      <c r="NN16" s="6">
        <v>12594</v>
      </c>
      <c r="NO16" s="6">
        <v>13417</v>
      </c>
      <c r="NP16" s="6">
        <v>15060</v>
      </c>
      <c r="NQ16" s="6">
        <v>17097</v>
      </c>
      <c r="NR16" s="6">
        <v>19773</v>
      </c>
      <c r="NS16" s="6">
        <v>21260</v>
      </c>
      <c r="NT16" s="6">
        <v>20584</v>
      </c>
      <c r="NU16" s="6">
        <v>23454</v>
      </c>
      <c r="NV16" s="6" t="s">
        <v>154</v>
      </c>
      <c r="NW16" s="6">
        <v>25023</v>
      </c>
      <c r="NX16" s="171">
        <v>26522</v>
      </c>
      <c r="NY16" s="171">
        <v>27573</v>
      </c>
      <c r="NZ16" s="171">
        <v>28573</v>
      </c>
      <c r="OA16" s="6">
        <f>+'[1]Summary Medians'!$F$144</f>
        <v>28674</v>
      </c>
      <c r="OB16" s="6">
        <f>+'[1]Summary Medians'!$G$144</f>
        <v>28745</v>
      </c>
      <c r="OC16" s="6">
        <v>29340</v>
      </c>
      <c r="OD16" s="6">
        <v>29948</v>
      </c>
      <c r="OE16" s="314">
        <v>22455.5</v>
      </c>
      <c r="OF16" s="6">
        <v>31200</v>
      </c>
    </row>
    <row r="17" spans="1:396">
      <c r="A17" s="4" t="s">
        <v>31</v>
      </c>
      <c r="B17" s="3">
        <v>1023.5</v>
      </c>
      <c r="C17" s="10">
        <v>1161</v>
      </c>
      <c r="D17" s="10">
        <v>2307.5</v>
      </c>
      <c r="E17" s="10">
        <v>2308</v>
      </c>
      <c r="F17" s="10">
        <v>2385</v>
      </c>
      <c r="G17" s="10">
        <v>2385</v>
      </c>
      <c r="H17" s="10">
        <v>2384.5</v>
      </c>
      <c r="I17" s="10">
        <v>2424.5</v>
      </c>
      <c r="J17" s="10">
        <v>2686.5</v>
      </c>
      <c r="K17" s="10">
        <v>2687</v>
      </c>
      <c r="L17" s="10">
        <v>2787</v>
      </c>
      <c r="M17" s="6">
        <v>3204.5</v>
      </c>
      <c r="N17" s="6">
        <v>3535.5</v>
      </c>
      <c r="O17" s="6">
        <v>3535.5</v>
      </c>
      <c r="P17" s="6">
        <v>3836.5</v>
      </c>
      <c r="Q17" s="6">
        <v>3994</v>
      </c>
      <c r="R17" s="6">
        <v>4235.5</v>
      </c>
      <c r="S17" s="6">
        <v>4447</v>
      </c>
      <c r="T17" s="6">
        <v>4604.5</v>
      </c>
      <c r="U17" s="6">
        <v>4604.5</v>
      </c>
      <c r="V17" s="171">
        <v>4954.5</v>
      </c>
      <c r="W17" s="171">
        <v>5396.5</v>
      </c>
      <c r="X17" s="171">
        <v>5856</v>
      </c>
      <c r="Y17" s="171">
        <v>6228</v>
      </c>
      <c r="Z17" s="6">
        <f>+'[1]Summary Medians'!$C$162</f>
        <v>6401</v>
      </c>
      <c r="AA17" s="6">
        <f>+'[1]Summary Medians'!$D$162</f>
        <v>6686</v>
      </c>
      <c r="AB17" s="6">
        <v>6903.5</v>
      </c>
      <c r="AC17" s="180">
        <v>7254.5</v>
      </c>
      <c r="AD17" s="180">
        <v>7648.5</v>
      </c>
      <c r="AE17" s="180">
        <v>8058</v>
      </c>
      <c r="AF17" s="10">
        <v>2343</v>
      </c>
      <c r="AG17" s="10">
        <v>4267.5</v>
      </c>
      <c r="AH17" s="10">
        <v>4491</v>
      </c>
      <c r="AI17" s="10">
        <v>4573</v>
      </c>
      <c r="AJ17" s="10">
        <v>4933</v>
      </c>
      <c r="AK17" s="10">
        <v>4932.5</v>
      </c>
      <c r="AL17" s="10">
        <v>4980.5</v>
      </c>
      <c r="AM17" s="10">
        <v>5546</v>
      </c>
      <c r="AN17" s="10">
        <v>5546</v>
      </c>
      <c r="AO17" s="10">
        <v>6413</v>
      </c>
      <c r="AP17" s="6">
        <v>7375.5</v>
      </c>
      <c r="AQ17" s="6">
        <v>8040.5</v>
      </c>
      <c r="AR17" s="6">
        <v>8040.5</v>
      </c>
      <c r="AS17" s="6">
        <v>8545.5</v>
      </c>
      <c r="AT17" s="6">
        <v>9115</v>
      </c>
      <c r="AU17" s="6">
        <v>9712.5</v>
      </c>
      <c r="AV17" s="6">
        <v>10491</v>
      </c>
      <c r="AW17" s="6">
        <v>11785</v>
      </c>
      <c r="AX17" s="6">
        <v>11784.95</v>
      </c>
      <c r="AY17" s="171">
        <v>12605</v>
      </c>
      <c r="AZ17" s="171">
        <v>13590.5</v>
      </c>
      <c r="BA17" s="171">
        <v>14580</v>
      </c>
      <c r="BB17" s="171">
        <v>15234</v>
      </c>
      <c r="BC17" s="6">
        <f>+'[1]Summary Medians'!$F$162</f>
        <v>15491.5</v>
      </c>
      <c r="BD17" s="6">
        <f>+'[1]Summary Medians'!$G$162</f>
        <v>16025.5</v>
      </c>
      <c r="BE17" s="6">
        <v>16581.5</v>
      </c>
      <c r="BF17" s="6">
        <v>14186.5</v>
      </c>
      <c r="BG17" s="6">
        <v>8935</v>
      </c>
      <c r="BH17" s="6">
        <v>8558</v>
      </c>
      <c r="BI17" s="37">
        <v>2473</v>
      </c>
      <c r="BJ17" s="10">
        <v>2473</v>
      </c>
      <c r="BK17" s="33">
        <v>2561</v>
      </c>
      <c r="BL17" s="10">
        <v>2591</v>
      </c>
      <c r="BM17" s="10">
        <v>2631</v>
      </c>
      <c r="BN17" s="33">
        <v>2731</v>
      </c>
      <c r="BO17" s="33">
        <v>3017</v>
      </c>
      <c r="BP17" s="33">
        <v>3017</v>
      </c>
      <c r="BQ17" s="33">
        <v>3117</v>
      </c>
      <c r="BR17" s="6">
        <v>3586</v>
      </c>
      <c r="BS17" s="6">
        <v>3873</v>
      </c>
      <c r="BT17" s="6">
        <v>3873</v>
      </c>
      <c r="BU17" s="6">
        <v>4105</v>
      </c>
      <c r="BV17" s="6">
        <v>4310</v>
      </c>
      <c r="BW17" s="6">
        <v>4593</v>
      </c>
      <c r="BX17" s="6">
        <v>4946.5</v>
      </c>
      <c r="BY17" s="6">
        <v>5123</v>
      </c>
      <c r="BZ17" s="6">
        <v>5123.5</v>
      </c>
      <c r="CA17" s="6">
        <v>5457</v>
      </c>
      <c r="CB17" s="171">
        <v>5819.5</v>
      </c>
      <c r="CC17" s="171">
        <v>6300</v>
      </c>
      <c r="CD17" s="171">
        <v>6758</v>
      </c>
      <c r="CE17" s="6">
        <f>+'[1]Summary Medians'!$C$156</f>
        <v>7060</v>
      </c>
      <c r="CF17" s="6">
        <f>+'[1]Summary Medians'!$D$156</f>
        <v>7418</v>
      </c>
      <c r="CG17" s="6">
        <v>7719.5</v>
      </c>
      <c r="CH17" s="6">
        <v>8300</v>
      </c>
      <c r="CI17" s="6">
        <v>8650</v>
      </c>
      <c r="CJ17" s="6">
        <v>8896</v>
      </c>
      <c r="CK17" s="37">
        <v>4433</v>
      </c>
      <c r="CL17" s="10">
        <v>4933</v>
      </c>
      <c r="CM17" s="33">
        <v>5021</v>
      </c>
      <c r="CN17" s="33">
        <v>5411</v>
      </c>
      <c r="CO17" s="33">
        <v>5476</v>
      </c>
      <c r="CP17" s="33">
        <v>5576</v>
      </c>
      <c r="CQ17" s="33">
        <v>6119</v>
      </c>
      <c r="CR17" s="33">
        <v>6119</v>
      </c>
      <c r="CS17" s="33">
        <v>7065</v>
      </c>
      <c r="CT17" s="6">
        <v>8128</v>
      </c>
      <c r="CU17" s="6">
        <v>8764.5</v>
      </c>
      <c r="CV17" s="6">
        <v>8751</v>
      </c>
      <c r="CW17" s="6">
        <v>9276</v>
      </c>
      <c r="CX17" s="6">
        <v>9740</v>
      </c>
      <c r="CY17" s="6">
        <v>10811</v>
      </c>
      <c r="CZ17" s="6">
        <v>11581</v>
      </c>
      <c r="DA17" s="6">
        <v>13035</v>
      </c>
      <c r="DB17" s="6">
        <v>13034.98</v>
      </c>
      <c r="DC17" s="6">
        <v>13604.5</v>
      </c>
      <c r="DD17" s="171">
        <v>14229.5</v>
      </c>
      <c r="DE17" s="171">
        <v>15138</v>
      </c>
      <c r="DF17" s="171">
        <v>15992</v>
      </c>
      <c r="DG17" s="6">
        <f>+'[1]Summary Medians'!$F$156</f>
        <v>17014</v>
      </c>
      <c r="DH17" s="6">
        <f>+'[1]Summary Medians'!$G$156</f>
        <v>18173</v>
      </c>
      <c r="DI17" s="6">
        <v>18714.5</v>
      </c>
      <c r="DJ17" s="6">
        <v>22358</v>
      </c>
      <c r="DK17" s="6">
        <v>23250</v>
      </c>
      <c r="DL17" s="6">
        <v>23950</v>
      </c>
      <c r="DM17" s="37">
        <v>2419.5</v>
      </c>
      <c r="DN17" s="10">
        <v>2430</v>
      </c>
      <c r="DO17" s="33">
        <v>2493</v>
      </c>
      <c r="DP17" s="10">
        <v>2507</v>
      </c>
      <c r="DQ17" s="10">
        <v>2574.5</v>
      </c>
      <c r="DR17" s="33">
        <v>2661</v>
      </c>
      <c r="DS17" s="33">
        <v>2961.5</v>
      </c>
      <c r="DT17" s="33">
        <v>2961.5</v>
      </c>
      <c r="DU17" s="33">
        <v>3061.5</v>
      </c>
      <c r="DV17" s="6">
        <v>3521</v>
      </c>
      <c r="DW17" s="6">
        <v>3916</v>
      </c>
      <c r="DX17" s="6">
        <v>3894.5</v>
      </c>
      <c r="DY17" s="6">
        <v>4107.5</v>
      </c>
      <c r="DZ17" s="6">
        <v>4312</v>
      </c>
      <c r="EA17" s="6">
        <v>4595</v>
      </c>
      <c r="EB17" s="6">
        <v>4705.5</v>
      </c>
      <c r="EC17" s="6">
        <v>4870</v>
      </c>
      <c r="ED17" s="6">
        <v>4870.5</v>
      </c>
      <c r="EE17" s="172">
        <v>5245</v>
      </c>
      <c r="EF17" s="171">
        <v>5649</v>
      </c>
      <c r="EG17" s="171">
        <v>6135</v>
      </c>
      <c r="EH17" s="171">
        <v>6554</v>
      </c>
      <c r="EI17" s="171">
        <v>6849</v>
      </c>
      <c r="EJ17" s="6">
        <f>+'[1]Summary Medians'!$D$157</f>
        <v>7220</v>
      </c>
      <c r="EK17" s="6">
        <v>7502.5</v>
      </c>
      <c r="EL17" s="6">
        <v>7621</v>
      </c>
      <c r="EM17" s="6">
        <v>8051</v>
      </c>
      <c r="EN17" s="6">
        <v>8445</v>
      </c>
      <c r="EO17" s="37">
        <v>4379.5</v>
      </c>
      <c r="EP17" s="10">
        <v>4890</v>
      </c>
      <c r="EQ17" s="33">
        <v>4953</v>
      </c>
      <c r="ER17" s="33">
        <v>5327</v>
      </c>
      <c r="ES17" s="33">
        <v>5407</v>
      </c>
      <c r="ET17" s="33">
        <v>5493.5</v>
      </c>
      <c r="EU17" s="33">
        <v>6063.5</v>
      </c>
      <c r="EV17" s="33">
        <v>6063.5</v>
      </c>
      <c r="EW17" s="33">
        <v>7002</v>
      </c>
      <c r="EX17" s="6">
        <v>8052.5</v>
      </c>
      <c r="EY17" s="6">
        <v>8826</v>
      </c>
      <c r="EZ17" s="6">
        <v>8802</v>
      </c>
      <c r="FA17" s="6">
        <v>9284</v>
      </c>
      <c r="FB17" s="6">
        <v>9744</v>
      </c>
      <c r="FC17" s="6">
        <v>10551</v>
      </c>
      <c r="FD17" s="6">
        <v>10755</v>
      </c>
      <c r="FE17" s="6">
        <v>12202.5</v>
      </c>
      <c r="FF17" s="6">
        <v>12202.32</v>
      </c>
      <c r="FG17" s="172">
        <v>13137.5</v>
      </c>
      <c r="FH17" s="171">
        <v>14146.5</v>
      </c>
      <c r="FI17" s="171">
        <v>15471</v>
      </c>
      <c r="FJ17" s="171">
        <v>16640</v>
      </c>
      <c r="FK17" s="171">
        <v>17659</v>
      </c>
      <c r="FL17" s="6">
        <f>+'[1]Summary Medians'!$G$157</f>
        <v>18812.5</v>
      </c>
      <c r="FM17" s="6">
        <v>19813</v>
      </c>
      <c r="FN17" s="6">
        <v>18314</v>
      </c>
      <c r="FO17" s="6">
        <v>19279</v>
      </c>
      <c r="FP17" s="314">
        <v>9445</v>
      </c>
      <c r="FQ17" s="37">
        <v>2223</v>
      </c>
      <c r="FR17" s="10">
        <v>2230</v>
      </c>
      <c r="FS17" s="33">
        <v>2380</v>
      </c>
      <c r="FT17" s="10">
        <v>2380</v>
      </c>
      <c r="FU17" s="10">
        <v>2380</v>
      </c>
      <c r="FV17" s="33">
        <v>2420</v>
      </c>
      <c r="FW17" s="33">
        <v>2688</v>
      </c>
      <c r="FX17" s="33">
        <v>2688</v>
      </c>
      <c r="FY17" s="33">
        <v>2788</v>
      </c>
      <c r="FZ17" s="6">
        <v>3206</v>
      </c>
      <c r="GA17" s="6">
        <v>3612</v>
      </c>
      <c r="GB17" s="6">
        <v>3612</v>
      </c>
      <c r="GC17" s="6">
        <v>3841</v>
      </c>
      <c r="GD17" s="6" t="s">
        <v>154</v>
      </c>
      <c r="GE17" s="6" t="s">
        <v>154</v>
      </c>
      <c r="GF17" s="6" t="s">
        <v>154</v>
      </c>
      <c r="GG17" s="6" t="s">
        <v>154</v>
      </c>
      <c r="GH17" s="6" t="s">
        <v>154</v>
      </c>
      <c r="GI17" s="6" t="s">
        <v>154</v>
      </c>
      <c r="GJ17" s="6" t="s">
        <v>154</v>
      </c>
      <c r="GK17" s="6" t="s">
        <v>154</v>
      </c>
      <c r="GL17" s="6" t="s">
        <v>154</v>
      </c>
      <c r="GM17" s="6" t="s">
        <v>154</v>
      </c>
      <c r="GN17" s="6" t="s">
        <v>154</v>
      </c>
      <c r="GO17" s="6" t="s">
        <v>154</v>
      </c>
      <c r="GP17" s="6" t="s">
        <v>154</v>
      </c>
      <c r="GQ17" s="6" t="s">
        <v>154</v>
      </c>
      <c r="GR17" s="6" t="s">
        <v>154</v>
      </c>
      <c r="GS17" s="37">
        <v>4183</v>
      </c>
      <c r="GT17" s="10">
        <v>4464</v>
      </c>
      <c r="GU17" s="33">
        <v>4614</v>
      </c>
      <c r="GV17" s="33">
        <v>4974</v>
      </c>
      <c r="GW17" s="33">
        <v>4974</v>
      </c>
      <c r="GX17" s="33">
        <v>5014</v>
      </c>
      <c r="GY17" s="33">
        <v>5546</v>
      </c>
      <c r="GZ17" s="33">
        <v>5546</v>
      </c>
      <c r="HA17" s="33">
        <v>6413</v>
      </c>
      <c r="HB17" s="6">
        <v>7376</v>
      </c>
      <c r="HC17" s="6">
        <v>8116</v>
      </c>
      <c r="HD17" s="6">
        <v>8116</v>
      </c>
      <c r="HE17" s="6">
        <v>8570</v>
      </c>
      <c r="HF17" s="10" t="s">
        <v>154</v>
      </c>
      <c r="HG17" s="6" t="s">
        <v>154</v>
      </c>
      <c r="HH17" s="6" t="s">
        <v>154</v>
      </c>
      <c r="HI17" s="6" t="s">
        <v>154</v>
      </c>
      <c r="HJ17" s="6" t="s">
        <v>154</v>
      </c>
      <c r="HK17" s="6" t="s">
        <v>154</v>
      </c>
      <c r="HL17" s="6" t="s">
        <v>154</v>
      </c>
      <c r="HM17" s="6" t="s">
        <v>154</v>
      </c>
      <c r="HN17" s="6" t="s">
        <v>154</v>
      </c>
      <c r="HO17" s="6" t="s">
        <v>154</v>
      </c>
      <c r="HP17" s="6" t="s">
        <v>154</v>
      </c>
      <c r="HQ17" s="6" t="s">
        <v>154</v>
      </c>
      <c r="HR17" s="6" t="s">
        <v>154</v>
      </c>
      <c r="HS17" s="6" t="s">
        <v>154</v>
      </c>
      <c r="HT17" s="6" t="s">
        <v>154</v>
      </c>
      <c r="HU17" s="35" t="s">
        <v>154</v>
      </c>
      <c r="HV17" s="10" t="s">
        <v>154</v>
      </c>
      <c r="HW17" s="10" t="s">
        <v>154</v>
      </c>
      <c r="HX17" s="10" t="s">
        <v>154</v>
      </c>
      <c r="HY17" s="10" t="s">
        <v>154</v>
      </c>
      <c r="HZ17" s="10" t="s">
        <v>154</v>
      </c>
      <c r="IA17" s="10" t="s">
        <v>154</v>
      </c>
      <c r="IB17" s="33">
        <v>2596</v>
      </c>
      <c r="IC17" s="33">
        <v>2740.5</v>
      </c>
      <c r="ID17" s="6">
        <v>3151.5</v>
      </c>
      <c r="IE17" s="6">
        <v>3403.5</v>
      </c>
      <c r="IF17" s="6">
        <v>3403.5</v>
      </c>
      <c r="IG17" s="6">
        <v>3657</v>
      </c>
      <c r="IH17" s="6">
        <v>3840</v>
      </c>
      <c r="II17" s="6">
        <v>4082</v>
      </c>
      <c r="IJ17" s="6">
        <v>4285.5</v>
      </c>
      <c r="IK17" s="6">
        <v>4473.5</v>
      </c>
      <c r="IL17" s="6">
        <v>4498</v>
      </c>
      <c r="IM17" s="172">
        <v>4851</v>
      </c>
      <c r="IN17" s="171">
        <v>5247</v>
      </c>
      <c r="IO17" s="171">
        <v>5712</v>
      </c>
      <c r="IP17" s="171">
        <v>6012</v>
      </c>
      <c r="IQ17" s="6">
        <f>+'[1]Summary Medians'!$C$159</f>
        <v>6012</v>
      </c>
      <c r="IR17" s="6">
        <f>+'[1]Summary Medians'!$D$159</f>
        <v>6112</v>
      </c>
      <c r="IS17" s="6">
        <v>6418</v>
      </c>
      <c r="IT17" s="6">
        <v>6859</v>
      </c>
      <c r="IU17" s="6">
        <v>7084</v>
      </c>
      <c r="IV17" s="6">
        <v>7407.5</v>
      </c>
      <c r="IW17" s="35" t="s">
        <v>154</v>
      </c>
      <c r="IX17" s="10" t="s">
        <v>154</v>
      </c>
      <c r="IY17" s="10" t="s">
        <v>154</v>
      </c>
      <c r="IZ17" s="10" t="s">
        <v>154</v>
      </c>
      <c r="JA17" s="10" t="s">
        <v>154</v>
      </c>
      <c r="JB17" s="10" t="s">
        <v>154</v>
      </c>
      <c r="JC17" s="10" t="s">
        <v>154</v>
      </c>
      <c r="JD17" s="33">
        <v>5546</v>
      </c>
      <c r="JE17" s="33">
        <v>6413</v>
      </c>
      <c r="JF17" s="6">
        <v>7375</v>
      </c>
      <c r="JG17" s="6">
        <v>7965</v>
      </c>
      <c r="JH17" s="6">
        <v>7965</v>
      </c>
      <c r="JI17" s="6">
        <v>8492</v>
      </c>
      <c r="JJ17" s="6">
        <v>8917</v>
      </c>
      <c r="JK17" s="6">
        <v>9453</v>
      </c>
      <c r="JL17" s="6">
        <v>10034</v>
      </c>
      <c r="JM17" s="6">
        <v>11291.5</v>
      </c>
      <c r="JN17" s="6">
        <v>11410.345000000001</v>
      </c>
      <c r="JO17" s="172">
        <v>11949</v>
      </c>
      <c r="JP17" s="171">
        <v>13080</v>
      </c>
      <c r="JQ17" s="171">
        <v>14076</v>
      </c>
      <c r="JR17" s="171">
        <v>6012</v>
      </c>
      <c r="JS17" s="6">
        <f>+'[1]Summary Medians'!$F$159</f>
        <v>6012</v>
      </c>
      <c r="JT17" s="6">
        <f>+'[1]Summary Medians'!$G$159</f>
        <v>6112</v>
      </c>
      <c r="JU17" s="6">
        <v>6418</v>
      </c>
      <c r="JV17" s="6">
        <v>6859</v>
      </c>
      <c r="JW17" s="6">
        <v>7084</v>
      </c>
      <c r="JX17" s="6">
        <v>7407.5</v>
      </c>
      <c r="JY17" s="37">
        <v>2285</v>
      </c>
      <c r="JZ17" s="10">
        <v>2285</v>
      </c>
      <c r="KA17" s="33">
        <v>2341.5</v>
      </c>
      <c r="KB17" s="10">
        <v>2342</v>
      </c>
      <c r="KC17" s="10">
        <v>2341.5</v>
      </c>
      <c r="KD17" s="33">
        <v>2391</v>
      </c>
      <c r="KE17" s="33">
        <v>2596</v>
      </c>
      <c r="KF17" s="33">
        <v>2620.5</v>
      </c>
      <c r="KG17" s="6">
        <v>2701</v>
      </c>
      <c r="KH17" s="6">
        <v>3106</v>
      </c>
      <c r="KI17" s="6">
        <v>3354.5</v>
      </c>
      <c r="KJ17" s="6">
        <v>3354.5</v>
      </c>
      <c r="KK17" s="6">
        <v>3663.5</v>
      </c>
      <c r="KL17" s="6">
        <v>3857.5</v>
      </c>
      <c r="KM17" s="6">
        <v>4090</v>
      </c>
      <c r="KN17" s="6">
        <v>4313</v>
      </c>
      <c r="KO17" s="6">
        <v>4499</v>
      </c>
      <c r="KP17" s="6">
        <v>4423</v>
      </c>
      <c r="KQ17" s="172">
        <v>4644</v>
      </c>
      <c r="KR17" s="171">
        <v>4876</v>
      </c>
      <c r="KS17" s="171">
        <v>5316</v>
      </c>
      <c r="KT17" s="171">
        <v>5640</v>
      </c>
      <c r="KU17" s="6">
        <f>+'[1]Summary Medians'!$C$160</f>
        <v>5640</v>
      </c>
      <c r="KV17" s="6">
        <f>+'[1]Summary Medians'!$D$160</f>
        <v>5781</v>
      </c>
      <c r="KW17" s="6">
        <v>6065</v>
      </c>
      <c r="KX17" s="6">
        <v>6614</v>
      </c>
      <c r="KY17" s="6">
        <v>6940</v>
      </c>
      <c r="KZ17" s="6" t="s">
        <v>154</v>
      </c>
      <c r="LA17" s="37">
        <v>4245</v>
      </c>
      <c r="LB17" s="10">
        <v>4473</v>
      </c>
      <c r="LC17" s="33">
        <v>4529.5</v>
      </c>
      <c r="LD17" s="33">
        <v>4889.5</v>
      </c>
      <c r="LE17" s="33">
        <v>4890</v>
      </c>
      <c r="LF17" s="33">
        <v>4939</v>
      </c>
      <c r="LG17" s="33">
        <v>5546</v>
      </c>
      <c r="LH17" s="33">
        <v>5546</v>
      </c>
      <c r="LI17" s="33">
        <v>6413</v>
      </c>
      <c r="LJ17" s="6">
        <v>7375</v>
      </c>
      <c r="LK17" s="6">
        <v>7965</v>
      </c>
      <c r="LL17" s="6">
        <v>7965</v>
      </c>
      <c r="LM17" s="6">
        <v>8441.5</v>
      </c>
      <c r="LN17" s="6">
        <v>9099</v>
      </c>
      <c r="LO17" s="6">
        <v>9712.5</v>
      </c>
      <c r="LP17" s="6">
        <v>10460.5</v>
      </c>
      <c r="LQ17" s="6">
        <v>11730.5</v>
      </c>
      <c r="LR17" s="6">
        <v>12051.25</v>
      </c>
      <c r="LS17" s="172">
        <v>12654</v>
      </c>
      <c r="LT17" s="171">
        <v>13287</v>
      </c>
      <c r="LU17" s="171">
        <v>14484</v>
      </c>
      <c r="LV17" s="171">
        <v>15360</v>
      </c>
      <c r="LW17" s="6">
        <f>+'[1]Summary Medians'!$F$160</f>
        <v>15360</v>
      </c>
      <c r="LX17" s="6">
        <f>+'[1]Summary Medians'!$G$160</f>
        <v>15847</v>
      </c>
      <c r="LY17" s="6">
        <v>16634</v>
      </c>
      <c r="LZ17" s="6">
        <v>18155</v>
      </c>
      <c r="MA17" s="314">
        <v>6940</v>
      </c>
      <c r="MB17" s="6" t="s">
        <v>154</v>
      </c>
      <c r="MC17" s="37">
        <v>2201.5</v>
      </c>
      <c r="MD17" s="10">
        <v>2201.5</v>
      </c>
      <c r="ME17" s="33">
        <v>2261</v>
      </c>
      <c r="MF17" s="10">
        <v>2261</v>
      </c>
      <c r="MG17" s="10">
        <v>2281</v>
      </c>
      <c r="MH17" s="33">
        <v>2318.5</v>
      </c>
      <c r="MI17" s="33">
        <v>2646</v>
      </c>
      <c r="MJ17" s="33">
        <v>2646</v>
      </c>
      <c r="MK17" s="10" t="s">
        <v>154</v>
      </c>
      <c r="ML17" s="10" t="s">
        <v>154</v>
      </c>
      <c r="MM17" s="10" t="s">
        <v>154</v>
      </c>
      <c r="MN17" s="6" t="s">
        <v>154</v>
      </c>
      <c r="MO17" s="6" t="s">
        <v>154</v>
      </c>
      <c r="MP17" s="6" t="s">
        <v>154</v>
      </c>
      <c r="MQ17" s="6" t="s">
        <v>154</v>
      </c>
      <c r="MR17" s="6" t="s">
        <v>154</v>
      </c>
      <c r="MS17" s="6" t="s">
        <v>154</v>
      </c>
      <c r="MT17" s="6" t="s">
        <v>154</v>
      </c>
      <c r="MU17" s="6" t="s">
        <v>154</v>
      </c>
      <c r="MV17" s="6" t="s">
        <v>154</v>
      </c>
      <c r="MW17" s="6" t="s">
        <v>154</v>
      </c>
      <c r="MX17" s="6" t="s">
        <v>154</v>
      </c>
      <c r="MY17" s="6" t="s">
        <v>154</v>
      </c>
      <c r="MZ17" s="6" t="s">
        <v>154</v>
      </c>
      <c r="NA17" s="6" t="s">
        <v>154</v>
      </c>
      <c r="NB17" s="6" t="s">
        <v>154</v>
      </c>
      <c r="NC17" s="6" t="s">
        <v>154</v>
      </c>
      <c r="ND17" s="6" t="s">
        <v>154</v>
      </c>
      <c r="NE17" s="37">
        <v>4161.5</v>
      </c>
      <c r="NF17" s="10">
        <v>4343.5</v>
      </c>
      <c r="NG17" s="33">
        <v>4403</v>
      </c>
      <c r="NH17" s="33">
        <v>4763</v>
      </c>
      <c r="NI17" s="33">
        <v>4796</v>
      </c>
      <c r="NJ17" s="33">
        <v>4833</v>
      </c>
      <c r="NK17" s="33">
        <v>5546</v>
      </c>
      <c r="NL17" s="33">
        <v>5546</v>
      </c>
      <c r="NM17" s="10" t="s">
        <v>154</v>
      </c>
      <c r="NN17" s="10" t="s">
        <v>154</v>
      </c>
      <c r="NO17" s="10" t="s">
        <v>154</v>
      </c>
      <c r="NP17" s="6" t="s">
        <v>154</v>
      </c>
      <c r="NQ17" s="6" t="s">
        <v>154</v>
      </c>
      <c r="NR17" s="6" t="s">
        <v>154</v>
      </c>
      <c r="NS17" s="6" t="s">
        <v>154</v>
      </c>
      <c r="NT17" s="6" t="s">
        <v>154</v>
      </c>
      <c r="NU17" s="6" t="s">
        <v>154</v>
      </c>
      <c r="NV17" s="6" t="s">
        <v>154</v>
      </c>
      <c r="NW17" s="6" t="s">
        <v>154</v>
      </c>
      <c r="NX17" s="6" t="s">
        <v>154</v>
      </c>
      <c r="NY17" s="6" t="s">
        <v>154</v>
      </c>
      <c r="NZ17" s="6" t="s">
        <v>154</v>
      </c>
      <c r="OA17" s="6" t="s">
        <v>154</v>
      </c>
      <c r="OB17" s="6" t="s">
        <v>154</v>
      </c>
      <c r="OC17" s="6" t="s">
        <v>154</v>
      </c>
      <c r="OD17" s="6" t="s">
        <v>154</v>
      </c>
      <c r="OE17" s="6" t="s">
        <v>154</v>
      </c>
      <c r="OF17" s="6" t="s">
        <v>154</v>
      </c>
    </row>
    <row r="18" spans="1:396">
      <c r="A18" s="4" t="s">
        <v>32</v>
      </c>
      <c r="B18" s="3">
        <v>746</v>
      </c>
      <c r="C18" s="10">
        <v>780</v>
      </c>
      <c r="D18" s="10">
        <v>1246</v>
      </c>
      <c r="E18" s="10">
        <v>1383</v>
      </c>
      <c r="F18" s="10">
        <v>1457</v>
      </c>
      <c r="G18" s="10">
        <v>1618</v>
      </c>
      <c r="H18" s="10">
        <v>1664</v>
      </c>
      <c r="I18" s="40">
        <v>1737</v>
      </c>
      <c r="J18" s="40">
        <v>1793</v>
      </c>
      <c r="K18" s="40">
        <v>1889</v>
      </c>
      <c r="L18" s="40">
        <v>1993</v>
      </c>
      <c r="M18" s="6">
        <v>2350</v>
      </c>
      <c r="N18" s="6">
        <v>2795</v>
      </c>
      <c r="O18" s="6">
        <v>2927</v>
      </c>
      <c r="P18" s="6">
        <v>3273</v>
      </c>
      <c r="Q18" s="6">
        <v>3410</v>
      </c>
      <c r="R18" s="6">
        <v>3811</v>
      </c>
      <c r="S18" s="6">
        <v>4045</v>
      </c>
      <c r="T18" s="6">
        <v>4174</v>
      </c>
      <c r="U18" s="6">
        <v>4330</v>
      </c>
      <c r="V18" s="171">
        <v>4797</v>
      </c>
      <c r="W18" s="171">
        <v>5387</v>
      </c>
      <c r="X18" s="171">
        <v>5873</v>
      </c>
      <c r="Y18" s="171">
        <v>6143</v>
      </c>
      <c r="Z18" s="6">
        <f>+'[1]Summary Medians'!$C$179</f>
        <v>6277</v>
      </c>
      <c r="AA18" s="6">
        <f>+'[1]Summary Medians'!$D$179</f>
        <v>6580</v>
      </c>
      <c r="AB18" s="6">
        <v>6763</v>
      </c>
      <c r="AC18" s="180">
        <v>6897</v>
      </c>
      <c r="AD18" s="180">
        <v>6853</v>
      </c>
      <c r="AE18" s="180">
        <v>6905</v>
      </c>
      <c r="AF18" s="10">
        <v>3626</v>
      </c>
      <c r="AG18" s="10">
        <v>6918</v>
      </c>
      <c r="AH18" s="10">
        <v>7433</v>
      </c>
      <c r="AI18" s="10">
        <v>7821</v>
      </c>
      <c r="AJ18" s="10">
        <v>8432</v>
      </c>
      <c r="AK18" s="10">
        <v>8817</v>
      </c>
      <c r="AL18" s="10">
        <v>8851</v>
      </c>
      <c r="AM18" s="10">
        <v>9063</v>
      </c>
      <c r="AN18" s="10">
        <v>9157</v>
      </c>
      <c r="AO18" s="10">
        <v>9258</v>
      </c>
      <c r="AP18" s="6">
        <v>10230</v>
      </c>
      <c r="AQ18" s="6">
        <v>11597</v>
      </c>
      <c r="AR18" s="6">
        <v>12171</v>
      </c>
      <c r="AS18" s="6">
        <v>12641</v>
      </c>
      <c r="AT18" s="6">
        <v>13022</v>
      </c>
      <c r="AU18" s="6">
        <v>13765</v>
      </c>
      <c r="AV18" s="6">
        <v>13983</v>
      </c>
      <c r="AW18" s="6">
        <v>14392</v>
      </c>
      <c r="AX18" s="6">
        <v>15039</v>
      </c>
      <c r="AY18" s="171">
        <v>16185</v>
      </c>
      <c r="AZ18" s="171">
        <v>17205</v>
      </c>
      <c r="BA18" s="171">
        <v>18107</v>
      </c>
      <c r="BB18" s="171">
        <v>18480</v>
      </c>
      <c r="BC18" s="6">
        <f>+'[1]Summary Medians'!$F$179</f>
        <v>19448</v>
      </c>
      <c r="BD18" s="6">
        <f>+'[1]Summary Medians'!$G$179</f>
        <v>19703</v>
      </c>
      <c r="BE18" s="6">
        <v>19934</v>
      </c>
      <c r="BF18" s="6">
        <v>20266</v>
      </c>
      <c r="BG18" s="6">
        <v>20287</v>
      </c>
      <c r="BH18" s="6">
        <v>20339</v>
      </c>
      <c r="BI18" s="37">
        <v>1267.5</v>
      </c>
      <c r="BJ18" s="10">
        <v>1404</v>
      </c>
      <c r="BK18" s="33">
        <v>1536</v>
      </c>
      <c r="BL18" s="10">
        <v>1686</v>
      </c>
      <c r="BM18" s="10">
        <v>2155</v>
      </c>
      <c r="BN18" s="33">
        <v>2221.5</v>
      </c>
      <c r="BO18" s="33">
        <v>2260.5</v>
      </c>
      <c r="BP18" s="33">
        <v>2364</v>
      </c>
      <c r="BQ18" s="33">
        <v>2762</v>
      </c>
      <c r="BR18" s="6">
        <v>3260.5</v>
      </c>
      <c r="BS18" s="6">
        <v>3841.5</v>
      </c>
      <c r="BT18" s="6">
        <v>4021</v>
      </c>
      <c r="BU18" s="6">
        <v>4366.5</v>
      </c>
      <c r="BV18" s="6">
        <v>4475.5</v>
      </c>
      <c r="BW18" s="6">
        <v>4908</v>
      </c>
      <c r="BX18" s="6">
        <v>5228.5</v>
      </c>
      <c r="BY18" s="6">
        <v>5335.5</v>
      </c>
      <c r="BZ18" s="6">
        <v>5550</v>
      </c>
      <c r="CA18" s="6">
        <v>6529</v>
      </c>
      <c r="CB18" s="171">
        <v>7009</v>
      </c>
      <c r="CC18" s="171">
        <v>7693</v>
      </c>
      <c r="CD18" s="171">
        <v>7294</v>
      </c>
      <c r="CE18" s="6">
        <f>+'[1]Summary Medians'!$C$173</f>
        <v>7375</v>
      </c>
      <c r="CF18" s="6">
        <f>+'[1]Summary Medians'!$D$173</f>
        <v>7663</v>
      </c>
      <c r="CG18" s="6">
        <v>7902.5</v>
      </c>
      <c r="CH18" s="6">
        <v>8127.5</v>
      </c>
      <c r="CI18" s="6">
        <v>8159</v>
      </c>
      <c r="CJ18" s="6">
        <v>8191.5</v>
      </c>
      <c r="CK18" s="37">
        <v>7851.5</v>
      </c>
      <c r="CL18" s="10">
        <v>8446</v>
      </c>
      <c r="CM18" s="33">
        <v>9062</v>
      </c>
      <c r="CN18" s="33">
        <v>9802</v>
      </c>
      <c r="CO18" s="33">
        <v>10687</v>
      </c>
      <c r="CP18" s="33">
        <v>11207.5</v>
      </c>
      <c r="CQ18" s="33">
        <v>11426.5</v>
      </c>
      <c r="CR18" s="33">
        <v>11530</v>
      </c>
      <c r="CS18" s="33">
        <v>11928</v>
      </c>
      <c r="CT18" s="6">
        <v>13252.5</v>
      </c>
      <c r="CU18" s="6">
        <v>15125.5</v>
      </c>
      <c r="CV18" s="6">
        <v>15869</v>
      </c>
      <c r="CW18" s="6">
        <v>16864.5</v>
      </c>
      <c r="CX18" s="6">
        <v>17473.5</v>
      </c>
      <c r="CY18" s="6">
        <v>18331</v>
      </c>
      <c r="CZ18" s="6">
        <v>19151.5</v>
      </c>
      <c r="DA18" s="6">
        <v>19933.5</v>
      </c>
      <c r="DB18" s="6">
        <v>20736.5</v>
      </c>
      <c r="DC18" s="6">
        <v>19064</v>
      </c>
      <c r="DD18" s="171">
        <v>19853</v>
      </c>
      <c r="DE18" s="171">
        <v>20953</v>
      </c>
      <c r="DF18" s="171">
        <v>20920.5</v>
      </c>
      <c r="DG18" s="6">
        <f>+'[1]Summary Medians'!$F$173</f>
        <v>22433.5</v>
      </c>
      <c r="DH18" s="6">
        <f>+'[1]Summary Medians'!$G$173</f>
        <v>23269.5</v>
      </c>
      <c r="DI18" s="6">
        <v>24116</v>
      </c>
      <c r="DJ18" s="6">
        <v>24907.5</v>
      </c>
      <c r="DK18" s="6">
        <v>25467</v>
      </c>
      <c r="DL18" s="6">
        <v>25891</v>
      </c>
      <c r="DM18" s="37">
        <v>1540</v>
      </c>
      <c r="DN18" s="10">
        <v>1717</v>
      </c>
      <c r="DO18" s="33">
        <v>1765</v>
      </c>
      <c r="DP18" s="10">
        <v>1868</v>
      </c>
      <c r="DQ18" s="10">
        <v>1943</v>
      </c>
      <c r="DR18" s="33">
        <v>2019</v>
      </c>
      <c r="DS18" s="33">
        <v>2039</v>
      </c>
      <c r="DT18" s="33">
        <v>2136</v>
      </c>
      <c r="DU18" s="33">
        <v>2309</v>
      </c>
      <c r="DV18" s="6">
        <v>2601</v>
      </c>
      <c r="DW18" s="6">
        <v>2993</v>
      </c>
      <c r="DX18" s="6">
        <v>3124</v>
      </c>
      <c r="DY18" s="6">
        <v>3435</v>
      </c>
      <c r="DZ18" s="6">
        <v>3467</v>
      </c>
      <c r="EA18" s="6">
        <v>3813</v>
      </c>
      <c r="EB18" s="6">
        <v>4091</v>
      </c>
      <c r="EC18" s="6">
        <v>4215</v>
      </c>
      <c r="ED18" s="6">
        <v>4330.5</v>
      </c>
      <c r="EE18" s="172">
        <v>5138</v>
      </c>
      <c r="EF18" s="171">
        <v>5440</v>
      </c>
      <c r="EG18" s="171">
        <v>5871</v>
      </c>
      <c r="EH18" s="171">
        <v>6143</v>
      </c>
      <c r="EI18" s="171">
        <v>6143</v>
      </c>
      <c r="EJ18" s="6">
        <f>+'[1]Summary Medians'!$D$174</f>
        <v>6580</v>
      </c>
      <c r="EK18" s="6">
        <v>6997</v>
      </c>
      <c r="EL18" s="6">
        <v>6973</v>
      </c>
      <c r="EM18" s="6">
        <v>7188</v>
      </c>
      <c r="EN18" s="6">
        <v>7238</v>
      </c>
      <c r="EO18" s="37">
        <v>8124</v>
      </c>
      <c r="EP18" s="10">
        <v>8759</v>
      </c>
      <c r="EQ18" s="33">
        <v>9291</v>
      </c>
      <c r="ER18" s="33">
        <v>9824</v>
      </c>
      <c r="ES18" s="33">
        <v>10261</v>
      </c>
      <c r="ET18" s="33">
        <v>10307</v>
      </c>
      <c r="EU18" s="33">
        <v>10493</v>
      </c>
      <c r="EV18" s="33">
        <v>10590</v>
      </c>
      <c r="EW18" s="33">
        <v>10763</v>
      </c>
      <c r="EX18" s="6">
        <v>11815</v>
      </c>
      <c r="EY18" s="6">
        <v>13367</v>
      </c>
      <c r="EZ18" s="6">
        <v>14017</v>
      </c>
      <c r="FA18" s="6">
        <v>14403</v>
      </c>
      <c r="FB18" s="6">
        <v>14735</v>
      </c>
      <c r="FC18" s="6">
        <v>15081</v>
      </c>
      <c r="FD18" s="6">
        <v>14931</v>
      </c>
      <c r="FE18" s="6">
        <v>15168</v>
      </c>
      <c r="FF18" s="6">
        <v>15517</v>
      </c>
      <c r="FG18" s="172">
        <v>16185</v>
      </c>
      <c r="FH18" s="171">
        <v>17205</v>
      </c>
      <c r="FI18" s="171">
        <v>19042.5</v>
      </c>
      <c r="FJ18" s="171">
        <v>20256</v>
      </c>
      <c r="FK18" s="171">
        <v>21340</v>
      </c>
      <c r="FL18" s="6">
        <f>+'[1]Summary Medians'!$G$174</f>
        <v>22154</v>
      </c>
      <c r="FM18" s="6">
        <v>22955</v>
      </c>
      <c r="FN18" s="6">
        <v>23250</v>
      </c>
      <c r="FO18" s="6">
        <v>23465</v>
      </c>
      <c r="FP18" s="6">
        <v>23515</v>
      </c>
      <c r="FQ18" s="37">
        <v>1255</v>
      </c>
      <c r="FR18" s="10">
        <v>1375</v>
      </c>
      <c r="FS18" s="10">
        <v>1447</v>
      </c>
      <c r="FT18" s="10">
        <v>1604</v>
      </c>
      <c r="FU18" s="10">
        <v>1663.5</v>
      </c>
      <c r="FV18" s="33">
        <v>1730</v>
      </c>
      <c r="FW18" s="33">
        <v>1793</v>
      </c>
      <c r="FX18" s="33">
        <v>1901.5</v>
      </c>
      <c r="FY18" s="33">
        <v>2045</v>
      </c>
      <c r="FZ18" s="6">
        <v>2329</v>
      </c>
      <c r="GA18" s="6">
        <v>2734.5</v>
      </c>
      <c r="GB18" s="6">
        <v>2927</v>
      </c>
      <c r="GC18" s="6">
        <v>3273</v>
      </c>
      <c r="GD18" s="6">
        <v>3410</v>
      </c>
      <c r="GE18" s="6">
        <v>3895</v>
      </c>
      <c r="GF18" s="6">
        <v>4151</v>
      </c>
      <c r="GG18" s="6">
        <v>4191</v>
      </c>
      <c r="GH18" s="6">
        <v>4403.5</v>
      </c>
      <c r="GI18" s="172">
        <v>4960.5</v>
      </c>
      <c r="GJ18" s="171">
        <v>5375.5</v>
      </c>
      <c r="GK18" s="171">
        <v>5925</v>
      </c>
      <c r="GL18" s="171">
        <v>6265</v>
      </c>
      <c r="GM18" s="171">
        <v>6305</v>
      </c>
      <c r="GN18" s="6">
        <f>+'[1]Summary Medians'!$D$175</f>
        <v>6623</v>
      </c>
      <c r="GO18" s="6">
        <v>6737</v>
      </c>
      <c r="GP18" s="6">
        <v>6897</v>
      </c>
      <c r="GQ18" s="6">
        <v>6612</v>
      </c>
      <c r="GR18" s="6">
        <v>6657</v>
      </c>
      <c r="GS18" s="37">
        <v>6927</v>
      </c>
      <c r="GT18" s="10">
        <v>7441</v>
      </c>
      <c r="GU18" s="10">
        <v>7931</v>
      </c>
      <c r="GV18" s="33">
        <v>8446</v>
      </c>
      <c r="GW18" s="33">
        <v>8818</v>
      </c>
      <c r="GX18" s="33">
        <v>8858</v>
      </c>
      <c r="GY18" s="33">
        <v>9063</v>
      </c>
      <c r="GZ18" s="33">
        <v>9171.5</v>
      </c>
      <c r="HA18" s="33">
        <v>9315</v>
      </c>
      <c r="HB18" s="6">
        <v>10251</v>
      </c>
      <c r="HC18" s="6">
        <v>11656.5</v>
      </c>
      <c r="HD18" s="6">
        <v>12294</v>
      </c>
      <c r="HE18" s="6">
        <v>12709</v>
      </c>
      <c r="HF18" s="6">
        <v>13022</v>
      </c>
      <c r="HG18" s="6">
        <v>13765</v>
      </c>
      <c r="HH18" s="6">
        <v>13813.5</v>
      </c>
      <c r="HI18" s="6">
        <v>14085.5</v>
      </c>
      <c r="HJ18" s="6">
        <v>14551.5</v>
      </c>
      <c r="HK18" s="172">
        <v>15777.5</v>
      </c>
      <c r="HL18" s="171">
        <v>16433.5</v>
      </c>
      <c r="HM18" s="171">
        <v>15773</v>
      </c>
      <c r="HN18" s="171">
        <v>16503</v>
      </c>
      <c r="HO18" s="6">
        <f>+'[1]Summary Medians'!$F$175</f>
        <v>18402</v>
      </c>
      <c r="HP18" s="6">
        <f>+'[1]Summary Medians'!$G$175</f>
        <v>18732</v>
      </c>
      <c r="HQ18" s="6">
        <v>19132</v>
      </c>
      <c r="HR18" s="6">
        <v>19416</v>
      </c>
      <c r="HS18" s="6">
        <v>19822</v>
      </c>
      <c r="HT18" s="6">
        <v>20167</v>
      </c>
      <c r="HU18" s="35">
        <v>1344</v>
      </c>
      <c r="HV18" s="10">
        <v>1492</v>
      </c>
      <c r="HW18" s="10">
        <v>1528</v>
      </c>
      <c r="HX18" s="10">
        <v>1664</v>
      </c>
      <c r="HY18" s="10">
        <v>1561</v>
      </c>
      <c r="HZ18" s="33">
        <v>1621</v>
      </c>
      <c r="IA18" s="33">
        <v>1709</v>
      </c>
      <c r="IB18" s="33">
        <v>1798</v>
      </c>
      <c r="IC18" s="33">
        <v>1990</v>
      </c>
      <c r="ID18" s="6">
        <v>2198.5</v>
      </c>
      <c r="IE18" s="6">
        <v>2563</v>
      </c>
      <c r="IF18" s="6">
        <v>2237</v>
      </c>
      <c r="IG18" s="6">
        <v>2521</v>
      </c>
      <c r="IH18" s="6">
        <v>2521</v>
      </c>
      <c r="II18" s="6">
        <v>2867</v>
      </c>
      <c r="IJ18" s="6">
        <v>3044</v>
      </c>
      <c r="IK18" s="6">
        <v>3044</v>
      </c>
      <c r="IL18" s="6">
        <v>3177</v>
      </c>
      <c r="IM18" s="172">
        <v>3476</v>
      </c>
      <c r="IN18" s="171">
        <v>4109</v>
      </c>
      <c r="IO18" s="171">
        <v>4324</v>
      </c>
      <c r="IP18" s="171">
        <v>4605</v>
      </c>
      <c r="IQ18" s="6">
        <f>+'[1]Summary Medians'!$C$176</f>
        <v>4655</v>
      </c>
      <c r="IR18" s="6">
        <f>+'[1]Summary Medians'!$D$176</f>
        <v>4885</v>
      </c>
      <c r="IS18" s="6">
        <v>5085</v>
      </c>
      <c r="IT18" s="6">
        <v>5183</v>
      </c>
      <c r="IU18" s="6">
        <v>5249</v>
      </c>
      <c r="IV18" s="6">
        <v>5274</v>
      </c>
      <c r="IW18" s="35">
        <v>7016</v>
      </c>
      <c r="IX18" s="10">
        <v>7558</v>
      </c>
      <c r="IY18" s="10">
        <v>8012</v>
      </c>
      <c r="IZ18" s="33">
        <v>8506</v>
      </c>
      <c r="JA18" s="33">
        <v>8715</v>
      </c>
      <c r="JB18" s="33">
        <v>8749</v>
      </c>
      <c r="JC18" s="33">
        <v>8979</v>
      </c>
      <c r="JD18" s="33">
        <v>9068</v>
      </c>
      <c r="JE18" s="33">
        <v>9300</v>
      </c>
      <c r="JF18" s="6">
        <v>10207</v>
      </c>
      <c r="JG18" s="6">
        <v>11580</v>
      </c>
      <c r="JH18" s="6">
        <v>11598</v>
      </c>
      <c r="JI18" s="6">
        <v>11957</v>
      </c>
      <c r="JJ18" s="6">
        <v>12257</v>
      </c>
      <c r="JK18" s="6">
        <v>12603</v>
      </c>
      <c r="JL18" s="6">
        <v>13226</v>
      </c>
      <c r="JM18" s="6">
        <v>13226</v>
      </c>
      <c r="JN18" s="6">
        <v>13520</v>
      </c>
      <c r="JO18" s="172">
        <v>13940</v>
      </c>
      <c r="JP18" s="171">
        <v>14721</v>
      </c>
      <c r="JQ18" s="171">
        <v>15028</v>
      </c>
      <c r="JR18" s="171">
        <v>15401</v>
      </c>
      <c r="JS18" s="6">
        <f>+'[1]Summary Medians'!$F$176</f>
        <v>16263</v>
      </c>
      <c r="JT18" s="6">
        <f>+'[1]Summary Medians'!$G$176</f>
        <v>16493</v>
      </c>
      <c r="JU18" s="6">
        <v>16693</v>
      </c>
      <c r="JV18" s="6">
        <v>16791</v>
      </c>
      <c r="JW18" s="6">
        <v>16857</v>
      </c>
      <c r="JX18" s="6">
        <v>16882</v>
      </c>
      <c r="JY18" s="37">
        <v>1043</v>
      </c>
      <c r="JZ18" s="10">
        <v>1119</v>
      </c>
      <c r="KA18" s="33">
        <v>1165</v>
      </c>
      <c r="KB18" s="10">
        <v>1330</v>
      </c>
      <c r="KC18" s="10">
        <v>1467</v>
      </c>
      <c r="KD18" s="33">
        <v>1536</v>
      </c>
      <c r="KE18" s="33">
        <v>1613</v>
      </c>
      <c r="KF18" s="33">
        <v>1706</v>
      </c>
      <c r="KG18" s="6">
        <v>1860</v>
      </c>
      <c r="KH18" s="6">
        <v>2069</v>
      </c>
      <c r="KI18" s="6">
        <v>2365</v>
      </c>
      <c r="KJ18" s="6">
        <v>2565</v>
      </c>
      <c r="KK18" s="6">
        <v>2825</v>
      </c>
      <c r="KL18" s="6">
        <v>2980</v>
      </c>
      <c r="KM18" s="6">
        <v>3322</v>
      </c>
      <c r="KN18" s="6">
        <v>3403.5</v>
      </c>
      <c r="KO18" s="6">
        <v>3498.5</v>
      </c>
      <c r="KP18" s="6">
        <v>3629</v>
      </c>
      <c r="KQ18" s="172">
        <v>4114</v>
      </c>
      <c r="KR18" s="171">
        <v>4613.5</v>
      </c>
      <c r="KS18" s="171">
        <v>4899</v>
      </c>
      <c r="KT18" s="171">
        <v>5306</v>
      </c>
      <c r="KU18" s="6">
        <f>+'[1]Summary Medians'!$C$177</f>
        <v>5435</v>
      </c>
      <c r="KV18" s="6">
        <f>+'[1]Summary Medians'!$D$177</f>
        <v>5635.5</v>
      </c>
      <c r="KW18" s="6">
        <v>5810</v>
      </c>
      <c r="KX18" s="6">
        <v>5948</v>
      </c>
      <c r="KY18" s="6">
        <v>4661</v>
      </c>
      <c r="KZ18" s="6">
        <v>4715.5</v>
      </c>
      <c r="LA18" s="37">
        <v>6388</v>
      </c>
      <c r="LB18" s="10">
        <v>6834</v>
      </c>
      <c r="LC18" s="33">
        <v>7273</v>
      </c>
      <c r="LD18" s="33">
        <v>7970.5</v>
      </c>
      <c r="LE18" s="33">
        <v>8621</v>
      </c>
      <c r="LF18" s="33">
        <v>8664</v>
      </c>
      <c r="LG18" s="33">
        <v>8883</v>
      </c>
      <c r="LH18" s="33">
        <v>8976</v>
      </c>
      <c r="LI18" s="33">
        <v>9130</v>
      </c>
      <c r="LJ18" s="6">
        <v>9991</v>
      </c>
      <c r="LK18" s="6">
        <v>11284</v>
      </c>
      <c r="LL18" s="6">
        <v>11930</v>
      </c>
      <c r="LM18" s="6">
        <v>12265</v>
      </c>
      <c r="LN18" s="6">
        <v>12420</v>
      </c>
      <c r="LO18" s="6">
        <v>12582</v>
      </c>
      <c r="LP18" s="6">
        <v>12353.5</v>
      </c>
      <c r="LQ18" s="6">
        <v>12448.5</v>
      </c>
      <c r="LR18" s="6">
        <v>12725.5</v>
      </c>
      <c r="LS18" s="172">
        <v>13290.5</v>
      </c>
      <c r="LT18" s="171">
        <v>13773.5</v>
      </c>
      <c r="LU18" s="171">
        <v>14077.5</v>
      </c>
      <c r="LV18" s="171">
        <v>14316</v>
      </c>
      <c r="LW18" s="6">
        <f>+'[1]Summary Medians'!$F$177</f>
        <v>15176</v>
      </c>
      <c r="LX18" s="6">
        <f>+'[1]Summary Medians'!$G$177</f>
        <v>15767.5</v>
      </c>
      <c r="LY18" s="6">
        <v>16337.5</v>
      </c>
      <c r="LZ18" s="6">
        <v>16867</v>
      </c>
      <c r="MA18" s="6">
        <v>11784.5</v>
      </c>
      <c r="MB18" s="6">
        <v>11839</v>
      </c>
      <c r="MC18" s="37">
        <v>1150</v>
      </c>
      <c r="MD18" s="10">
        <v>1242</v>
      </c>
      <c r="ME18" s="33">
        <v>1326</v>
      </c>
      <c r="MF18" s="10">
        <v>1410</v>
      </c>
      <c r="MG18" s="10">
        <v>1468</v>
      </c>
      <c r="MH18" s="33">
        <v>1522</v>
      </c>
      <c r="MI18" s="33">
        <v>1572</v>
      </c>
      <c r="MJ18" s="33">
        <v>1664</v>
      </c>
      <c r="MK18" s="33">
        <v>1805</v>
      </c>
      <c r="ML18" s="6">
        <v>2043</v>
      </c>
      <c r="MM18" s="6">
        <v>2326</v>
      </c>
      <c r="MN18" s="6">
        <v>2394</v>
      </c>
      <c r="MO18" s="6">
        <v>2675</v>
      </c>
      <c r="MP18" s="6">
        <v>2805</v>
      </c>
      <c r="MQ18" s="6">
        <v>3108</v>
      </c>
      <c r="MR18" s="6">
        <v>3471.5</v>
      </c>
      <c r="MS18" s="6">
        <v>3548</v>
      </c>
      <c r="MT18" s="6">
        <v>3681</v>
      </c>
      <c r="MU18" s="172">
        <v>4184.5</v>
      </c>
      <c r="MV18" s="171">
        <v>4603.5</v>
      </c>
      <c r="MW18" s="171">
        <v>5033</v>
      </c>
      <c r="MX18" s="171">
        <v>5335</v>
      </c>
      <c r="MY18" s="6">
        <f>+'[1]Summary Medians'!$C$178</f>
        <v>5445</v>
      </c>
      <c r="MZ18" s="6">
        <f>+'[1]Summary Medians'!$D$178</f>
        <v>5631</v>
      </c>
      <c r="NA18" s="6">
        <v>5933</v>
      </c>
      <c r="NB18" s="6">
        <v>6065.5</v>
      </c>
      <c r="NC18" s="6">
        <v>5169.5</v>
      </c>
      <c r="ND18" s="6">
        <v>5245.5</v>
      </c>
      <c r="NE18" s="37">
        <v>6168</v>
      </c>
      <c r="NF18" s="10">
        <v>6606</v>
      </c>
      <c r="NG18" s="33">
        <v>7058</v>
      </c>
      <c r="NH18" s="33">
        <v>7450</v>
      </c>
      <c r="NI18" s="33">
        <v>7784</v>
      </c>
      <c r="NJ18" s="33">
        <v>7816</v>
      </c>
      <c r="NK18" s="33">
        <v>7990</v>
      </c>
      <c r="NL18" s="33">
        <v>8082</v>
      </c>
      <c r="NM18" s="33">
        <v>8223</v>
      </c>
      <c r="NN18" s="6">
        <v>9039</v>
      </c>
      <c r="NO18" s="6">
        <v>10197</v>
      </c>
      <c r="NP18" s="6">
        <v>10659</v>
      </c>
      <c r="NQ18" s="6">
        <v>11015</v>
      </c>
      <c r="NR18" s="6">
        <v>11445</v>
      </c>
      <c r="NS18" s="6">
        <v>11748</v>
      </c>
      <c r="NT18" s="6">
        <v>13407</v>
      </c>
      <c r="NU18" s="6">
        <v>13720</v>
      </c>
      <c r="NV18" s="6">
        <v>14064</v>
      </c>
      <c r="NW18" s="6">
        <v>15389</v>
      </c>
      <c r="NX18" s="171">
        <v>16291</v>
      </c>
      <c r="NY18" s="171">
        <v>17303</v>
      </c>
      <c r="NZ18" s="171">
        <v>17674.5</v>
      </c>
      <c r="OA18" s="6">
        <f>+'[1]Summary Medians'!$F$178</f>
        <v>18718</v>
      </c>
      <c r="OB18" s="6">
        <f>+'[1]Summary Medians'!$G$178</f>
        <v>19614.5</v>
      </c>
      <c r="OC18" s="6">
        <v>20616</v>
      </c>
      <c r="OD18" s="6">
        <v>20999</v>
      </c>
      <c r="OE18" s="6">
        <v>15531</v>
      </c>
      <c r="OF18" s="6">
        <v>15919.5</v>
      </c>
    </row>
    <row r="19" spans="1:396">
      <c r="A19" s="4" t="s">
        <v>33</v>
      </c>
      <c r="C19" s="10">
        <v>615</v>
      </c>
      <c r="D19" s="10">
        <v>1379</v>
      </c>
      <c r="E19" s="10">
        <v>1504</v>
      </c>
      <c r="F19" s="10">
        <v>1523</v>
      </c>
      <c r="G19" s="10">
        <v>1666</v>
      </c>
      <c r="H19" s="10">
        <v>1687.5</v>
      </c>
      <c r="I19" s="40">
        <v>1850.25</v>
      </c>
      <c r="J19" s="40">
        <v>1871</v>
      </c>
      <c r="K19" s="40">
        <v>1977</v>
      </c>
      <c r="L19" s="40">
        <v>1993</v>
      </c>
      <c r="M19" s="6">
        <v>2179.625</v>
      </c>
      <c r="N19" s="6">
        <v>2345.75</v>
      </c>
      <c r="O19" s="6">
        <v>2763.25</v>
      </c>
      <c r="P19" s="6">
        <v>3007</v>
      </c>
      <c r="Q19" s="6">
        <v>3270</v>
      </c>
      <c r="R19" s="6">
        <v>3492.75</v>
      </c>
      <c r="S19" s="6">
        <v>3841.2</v>
      </c>
      <c r="T19" s="6">
        <v>4221</v>
      </c>
      <c r="U19" s="6">
        <v>4221</v>
      </c>
      <c r="V19" s="171">
        <v>4431.8999999999996</v>
      </c>
      <c r="W19" s="171">
        <v>4717.5</v>
      </c>
      <c r="X19" s="171">
        <v>5046</v>
      </c>
      <c r="Y19" s="171">
        <v>5315</v>
      </c>
      <c r="Z19" s="6">
        <f>+'[1]Summary Medians'!$C$196</f>
        <v>5688</v>
      </c>
      <c r="AA19" s="6">
        <f>+'[1]Summary Medians'!$D$196</f>
        <v>5974.5</v>
      </c>
      <c r="AB19" s="6">
        <v>6690</v>
      </c>
      <c r="AC19" s="180">
        <v>7005</v>
      </c>
      <c r="AD19" s="180">
        <v>7200</v>
      </c>
      <c r="AE19" s="180">
        <v>7470</v>
      </c>
      <c r="AF19" s="10">
        <v>1647</v>
      </c>
      <c r="AG19" s="10">
        <v>3408</v>
      </c>
      <c r="AH19" s="10">
        <v>3669</v>
      </c>
      <c r="AI19" s="10">
        <v>3686</v>
      </c>
      <c r="AJ19" s="10">
        <v>3871</v>
      </c>
      <c r="AK19" s="10">
        <v>3941</v>
      </c>
      <c r="AL19" s="10">
        <v>4333.25</v>
      </c>
      <c r="AM19" s="10">
        <v>4366</v>
      </c>
      <c r="AN19" s="10">
        <v>4632</v>
      </c>
      <c r="AO19" s="10">
        <v>4648</v>
      </c>
      <c r="AP19" s="6">
        <v>5073.125</v>
      </c>
      <c r="AQ19" s="6">
        <v>5474.5</v>
      </c>
      <c r="AR19" s="6">
        <v>6647.5</v>
      </c>
      <c r="AS19" s="6">
        <v>7380</v>
      </c>
      <c r="AT19" s="6">
        <v>8070</v>
      </c>
      <c r="AU19" s="6">
        <v>8569.5</v>
      </c>
      <c r="AV19" s="6">
        <v>9314.1</v>
      </c>
      <c r="AW19" s="6">
        <v>10236</v>
      </c>
      <c r="AX19" s="6">
        <v>10236</v>
      </c>
      <c r="AY19" s="171">
        <v>10722</v>
      </c>
      <c r="AZ19" s="171">
        <v>11197.5</v>
      </c>
      <c r="BA19" s="171">
        <v>11745</v>
      </c>
      <c r="BB19" s="171">
        <v>12495</v>
      </c>
      <c r="BC19" s="6">
        <f>+'[1]Summary Medians'!$F$196</f>
        <v>13380</v>
      </c>
      <c r="BD19" s="6">
        <f>+'[1]Summary Medians'!$G$196</f>
        <v>14131.7</v>
      </c>
      <c r="BE19" s="6">
        <v>15210</v>
      </c>
      <c r="BF19" s="6">
        <v>15390</v>
      </c>
      <c r="BG19" s="6">
        <v>15540</v>
      </c>
      <c r="BH19" s="6">
        <v>15810</v>
      </c>
      <c r="BI19" s="37">
        <v>1767.5</v>
      </c>
      <c r="BJ19" s="10">
        <v>1891.5</v>
      </c>
      <c r="BK19" s="33">
        <v>2083</v>
      </c>
      <c r="BL19" s="10">
        <v>2234</v>
      </c>
      <c r="BM19" s="10">
        <v>2188.4</v>
      </c>
      <c r="BN19" s="33">
        <v>2398.4</v>
      </c>
      <c r="BO19" s="33">
        <v>2513.5</v>
      </c>
      <c r="BP19" s="33">
        <v>2617</v>
      </c>
      <c r="BQ19" s="33">
        <v>2764.2</v>
      </c>
      <c r="BR19" s="6">
        <v>2886.8</v>
      </c>
      <c r="BS19" s="6">
        <v>2977</v>
      </c>
      <c r="BT19" s="6">
        <v>3737.2</v>
      </c>
      <c r="BU19" s="6">
        <v>4110</v>
      </c>
      <c r="BV19" s="6">
        <v>4386.5</v>
      </c>
      <c r="BW19" s="6">
        <v>5053.2</v>
      </c>
      <c r="BX19" s="6">
        <v>5549.1</v>
      </c>
      <c r="BY19" s="6">
        <v>6346.9500000000007</v>
      </c>
      <c r="BZ19" s="6">
        <v>6347</v>
      </c>
      <c r="CA19" s="6">
        <v>6781.2</v>
      </c>
      <c r="CB19" s="171">
        <v>7115.7</v>
      </c>
      <c r="CC19" s="171">
        <v>7391</v>
      </c>
      <c r="CD19" s="171">
        <v>7391.5</v>
      </c>
      <c r="CE19" s="6">
        <f>+'[1]Summary Medians'!$C$190</f>
        <v>7568.25</v>
      </c>
      <c r="CF19" s="6">
        <f>+'[1]Summary Medians'!$D$190</f>
        <v>7921.25</v>
      </c>
      <c r="CG19" s="6">
        <v>8476</v>
      </c>
      <c r="CH19" s="6">
        <v>8900.5</v>
      </c>
      <c r="CI19" s="6">
        <v>9045.5</v>
      </c>
      <c r="CJ19" s="6">
        <v>9045.5</v>
      </c>
      <c r="CK19" s="37">
        <v>4958.5</v>
      </c>
      <c r="CL19" s="10">
        <v>5338</v>
      </c>
      <c r="CM19" s="33">
        <v>5539</v>
      </c>
      <c r="CN19" s="33">
        <v>5923.9</v>
      </c>
      <c r="CO19" s="33">
        <v>5766</v>
      </c>
      <c r="CP19" s="33">
        <v>6418.4</v>
      </c>
      <c r="CQ19" s="33">
        <v>6533.5</v>
      </c>
      <c r="CR19" s="33">
        <v>6952</v>
      </c>
      <c r="CS19" s="33">
        <v>7099.2</v>
      </c>
      <c r="CT19" s="6">
        <v>7611</v>
      </c>
      <c r="CU19" s="6">
        <v>8078.45</v>
      </c>
      <c r="CV19" s="6">
        <v>9774.7000000000007</v>
      </c>
      <c r="CW19" s="6">
        <v>11520</v>
      </c>
      <c r="CX19" s="6">
        <v>12345</v>
      </c>
      <c r="CY19" s="6">
        <v>13483.95</v>
      </c>
      <c r="CZ19" s="6">
        <v>14818.35</v>
      </c>
      <c r="DA19" s="6">
        <v>16514.7</v>
      </c>
      <c r="DB19" s="6">
        <v>16515</v>
      </c>
      <c r="DC19" s="6">
        <v>17407.95</v>
      </c>
      <c r="DD19" s="171">
        <v>18265.95</v>
      </c>
      <c r="DE19" s="171">
        <v>19217</v>
      </c>
      <c r="DF19" s="171">
        <v>19778.5</v>
      </c>
      <c r="DG19" s="6">
        <f>+'[1]Summary Medians'!$F$190</f>
        <v>20247.5</v>
      </c>
      <c r="DH19" s="6">
        <f>+'[1]Summary Medians'!$G$190</f>
        <v>21214.25</v>
      </c>
      <c r="DI19" s="6">
        <v>22698</v>
      </c>
      <c r="DJ19" s="6">
        <v>24110</v>
      </c>
      <c r="DK19" s="6">
        <v>24491.5</v>
      </c>
      <c r="DL19" s="6">
        <v>24491.5</v>
      </c>
      <c r="DM19" s="35" t="s">
        <v>154</v>
      </c>
      <c r="DN19" s="10" t="s">
        <v>154</v>
      </c>
      <c r="DO19" s="10" t="s">
        <v>154</v>
      </c>
      <c r="DP19" s="10" t="s">
        <v>154</v>
      </c>
      <c r="DQ19" s="10" t="s">
        <v>154</v>
      </c>
      <c r="DR19" s="10" t="s">
        <v>154</v>
      </c>
      <c r="DS19" s="10" t="s">
        <v>154</v>
      </c>
      <c r="DT19" s="10" t="s">
        <v>154</v>
      </c>
      <c r="DU19" s="10" t="s">
        <v>154</v>
      </c>
      <c r="DV19" s="10" t="s">
        <v>154</v>
      </c>
      <c r="DW19" s="10" t="s">
        <v>154</v>
      </c>
      <c r="DX19" s="10" t="s">
        <v>154</v>
      </c>
      <c r="DY19" s="10" t="s">
        <v>154</v>
      </c>
      <c r="DZ19" s="10" t="s">
        <v>154</v>
      </c>
      <c r="EA19" s="10" t="s">
        <v>154</v>
      </c>
      <c r="EB19" s="10" t="s">
        <v>154</v>
      </c>
      <c r="EC19" s="10" t="s">
        <v>154</v>
      </c>
      <c r="ED19" s="10" t="s">
        <v>154</v>
      </c>
      <c r="EE19" s="10" t="s">
        <v>154</v>
      </c>
      <c r="EF19" s="10" t="s">
        <v>154</v>
      </c>
      <c r="EG19" s="10" t="s">
        <v>154</v>
      </c>
      <c r="EH19" s="10" t="s">
        <v>154</v>
      </c>
      <c r="EI19" s="10" t="s">
        <v>154</v>
      </c>
      <c r="EJ19" s="10" t="s">
        <v>154</v>
      </c>
      <c r="EK19" s="10" t="s">
        <v>154</v>
      </c>
      <c r="EL19" s="10" t="s">
        <v>154</v>
      </c>
      <c r="EM19" s="10" t="s">
        <v>154</v>
      </c>
      <c r="EN19" s="10" t="s">
        <v>154</v>
      </c>
      <c r="EO19" s="35" t="s">
        <v>154</v>
      </c>
      <c r="EP19" s="10" t="s">
        <v>154</v>
      </c>
      <c r="EQ19" s="10" t="s">
        <v>154</v>
      </c>
      <c r="ER19" s="10" t="s">
        <v>154</v>
      </c>
      <c r="ES19" s="10" t="s">
        <v>154</v>
      </c>
      <c r="ET19" s="10" t="s">
        <v>154</v>
      </c>
      <c r="EU19" s="10" t="s">
        <v>154</v>
      </c>
      <c r="EV19" s="10" t="s">
        <v>154</v>
      </c>
      <c r="EW19" s="10" t="s">
        <v>154</v>
      </c>
      <c r="EX19" s="10" t="s">
        <v>154</v>
      </c>
      <c r="EY19" s="10" t="s">
        <v>154</v>
      </c>
      <c r="EZ19" s="6" t="s">
        <v>154</v>
      </c>
      <c r="FA19" s="6" t="s">
        <v>154</v>
      </c>
      <c r="FB19" s="6" t="s">
        <v>154</v>
      </c>
      <c r="FC19" s="6" t="s">
        <v>154</v>
      </c>
      <c r="FD19" s="6" t="s">
        <v>154</v>
      </c>
      <c r="FE19" s="6" t="s">
        <v>154</v>
      </c>
      <c r="FF19" s="6" t="s">
        <v>154</v>
      </c>
      <c r="FG19" s="6" t="s">
        <v>154</v>
      </c>
      <c r="FH19" s="6" t="s">
        <v>154</v>
      </c>
      <c r="FI19" s="6" t="s">
        <v>154</v>
      </c>
      <c r="FJ19" s="6" t="s">
        <v>154</v>
      </c>
      <c r="FK19" s="6" t="s">
        <v>154</v>
      </c>
      <c r="FL19" s="6" t="s">
        <v>154</v>
      </c>
      <c r="FM19" s="6" t="s">
        <v>154</v>
      </c>
      <c r="FN19" s="6" t="s">
        <v>154</v>
      </c>
      <c r="FO19" s="6" t="s">
        <v>154</v>
      </c>
      <c r="FP19" s="6" t="s">
        <v>154</v>
      </c>
      <c r="FQ19" s="37">
        <v>1369</v>
      </c>
      <c r="FR19" s="10">
        <v>1509</v>
      </c>
      <c r="FS19" s="33">
        <v>1513</v>
      </c>
      <c r="FT19" s="10">
        <v>1731</v>
      </c>
      <c r="FU19" s="10">
        <v>1716</v>
      </c>
      <c r="FV19" s="33">
        <v>1871</v>
      </c>
      <c r="FW19" s="33">
        <v>1871</v>
      </c>
      <c r="FX19" s="33">
        <v>2001</v>
      </c>
      <c r="FY19" s="33">
        <v>2036</v>
      </c>
      <c r="FZ19" s="6">
        <v>2106.5</v>
      </c>
      <c r="GA19" s="6">
        <v>2298</v>
      </c>
      <c r="GB19" s="6">
        <v>2713.5</v>
      </c>
      <c r="GC19" s="6">
        <v>3011</v>
      </c>
      <c r="GD19" s="6">
        <v>3293</v>
      </c>
      <c r="GE19" s="6">
        <v>3513.75</v>
      </c>
      <c r="GF19" s="6">
        <v>3827.25</v>
      </c>
      <c r="GG19" s="6">
        <v>4188.75</v>
      </c>
      <c r="GH19" s="6">
        <v>4189</v>
      </c>
      <c r="GI19" s="172">
        <v>4419.75</v>
      </c>
      <c r="GJ19" s="171">
        <v>4659.75</v>
      </c>
      <c r="GK19" s="171">
        <v>4974</v>
      </c>
      <c r="GL19" s="171">
        <v>5214</v>
      </c>
      <c r="GM19" s="171">
        <v>5546</v>
      </c>
      <c r="GN19" s="6">
        <f>+'[1]Summary Medians'!$D$192</f>
        <v>5821.5</v>
      </c>
      <c r="GO19" s="6">
        <v>6453</v>
      </c>
      <c r="GP19" s="6">
        <v>6713.5</v>
      </c>
      <c r="GQ19" s="6">
        <v>7069.5</v>
      </c>
      <c r="GR19" s="6">
        <v>7334</v>
      </c>
      <c r="GS19" s="37">
        <v>3398</v>
      </c>
      <c r="GT19" s="10">
        <v>3680</v>
      </c>
      <c r="GU19" s="33">
        <v>3684</v>
      </c>
      <c r="GV19" s="33">
        <v>3936</v>
      </c>
      <c r="GW19" s="33">
        <v>3921</v>
      </c>
      <c r="GX19" s="33">
        <v>4354</v>
      </c>
      <c r="GY19" s="33">
        <v>4354</v>
      </c>
      <c r="GZ19" s="33">
        <v>4656</v>
      </c>
      <c r="HA19" s="33">
        <v>4691</v>
      </c>
      <c r="HB19" s="6">
        <v>5000</v>
      </c>
      <c r="HC19" s="6">
        <v>5451</v>
      </c>
      <c r="HD19" s="6">
        <v>6613.5</v>
      </c>
      <c r="HE19" s="6">
        <v>7590</v>
      </c>
      <c r="HF19" s="6">
        <v>8303</v>
      </c>
      <c r="HG19" s="6">
        <v>8756.25</v>
      </c>
      <c r="HH19" s="6">
        <v>9523.5</v>
      </c>
      <c r="HI19" s="6">
        <v>10448.25</v>
      </c>
      <c r="HJ19" s="6">
        <v>10448.5</v>
      </c>
      <c r="HK19" s="172">
        <v>10981.5</v>
      </c>
      <c r="HL19" s="171">
        <v>11515.5</v>
      </c>
      <c r="HM19" s="171">
        <v>12186.75</v>
      </c>
      <c r="HN19" s="171">
        <v>12781.5</v>
      </c>
      <c r="HO19" s="6">
        <f>+'[1]Summary Medians'!$F$192</f>
        <v>13460.25</v>
      </c>
      <c r="HP19" s="6">
        <f>+'[1]Summary Medians'!$G$192</f>
        <v>13934.25</v>
      </c>
      <c r="HQ19" s="6">
        <v>15083</v>
      </c>
      <c r="HR19" s="6">
        <v>15734.5</v>
      </c>
      <c r="HS19" s="6">
        <v>16548</v>
      </c>
      <c r="HT19" s="6">
        <v>16977.5</v>
      </c>
      <c r="HU19" s="37">
        <v>1331.5</v>
      </c>
      <c r="HV19" s="10">
        <v>1409</v>
      </c>
      <c r="HW19" s="33">
        <v>1462</v>
      </c>
      <c r="HX19" s="10">
        <v>1613</v>
      </c>
      <c r="HY19" s="10">
        <v>1641.75</v>
      </c>
      <c r="HZ19" s="33">
        <v>1784.25</v>
      </c>
      <c r="IA19" s="33">
        <v>1807</v>
      </c>
      <c r="IB19" s="33">
        <v>1903</v>
      </c>
      <c r="IC19" s="33">
        <v>1980.75</v>
      </c>
      <c r="ID19" s="6">
        <v>2154.8000000000002</v>
      </c>
      <c r="IE19" s="6">
        <v>2303.5</v>
      </c>
      <c r="IF19" s="6">
        <v>2700</v>
      </c>
      <c r="IG19" s="6">
        <v>3000</v>
      </c>
      <c r="IH19" s="6">
        <v>3270</v>
      </c>
      <c r="II19" s="6" t="s">
        <v>154</v>
      </c>
      <c r="IJ19" s="6" t="s">
        <v>154</v>
      </c>
      <c r="IK19" s="6" t="s">
        <v>154</v>
      </c>
      <c r="IL19" s="6" t="s">
        <v>154</v>
      </c>
      <c r="IM19" s="6" t="s">
        <v>154</v>
      </c>
      <c r="IN19" s="6" t="s">
        <v>154</v>
      </c>
      <c r="IO19" s="6">
        <v>5059.5</v>
      </c>
      <c r="IP19" s="6">
        <v>5315</v>
      </c>
      <c r="IQ19" s="6">
        <f>+'[1]Summary Medians'!$C$193</f>
        <v>5688</v>
      </c>
      <c r="IR19" s="6">
        <f>+'[1]Summary Medians'!$D$193</f>
        <v>5974.5</v>
      </c>
      <c r="IS19" s="6">
        <v>6450</v>
      </c>
      <c r="IT19" s="6">
        <v>6877.5</v>
      </c>
      <c r="IU19" s="6">
        <v>7042.5</v>
      </c>
      <c r="IV19" s="6">
        <v>7222.5</v>
      </c>
      <c r="IW19" s="37">
        <v>3361</v>
      </c>
      <c r="IX19" s="10">
        <v>3580</v>
      </c>
      <c r="IY19" s="33">
        <v>3600</v>
      </c>
      <c r="IZ19" s="33">
        <v>3818</v>
      </c>
      <c r="JA19" s="33">
        <v>3967</v>
      </c>
      <c r="JB19" s="33">
        <v>4267.25</v>
      </c>
      <c r="JC19" s="33">
        <v>4290</v>
      </c>
      <c r="JD19" s="33">
        <v>4558</v>
      </c>
      <c r="JE19" s="33">
        <v>4635.75</v>
      </c>
      <c r="JF19" s="6">
        <v>5048.3</v>
      </c>
      <c r="JG19" s="6">
        <v>5456.5</v>
      </c>
      <c r="JH19" s="6">
        <v>6600</v>
      </c>
      <c r="JI19" s="6">
        <v>7350</v>
      </c>
      <c r="JJ19" s="6">
        <v>8040</v>
      </c>
      <c r="JK19" s="6" t="s">
        <v>154</v>
      </c>
      <c r="JL19" s="6" t="s">
        <v>154</v>
      </c>
      <c r="JM19" s="6" t="s">
        <v>154</v>
      </c>
      <c r="JN19" s="6" t="s">
        <v>154</v>
      </c>
      <c r="JO19" s="6" t="s">
        <v>154</v>
      </c>
      <c r="JP19" s="6" t="s">
        <v>154</v>
      </c>
      <c r="JQ19" s="6">
        <v>12795</v>
      </c>
      <c r="JR19" s="6">
        <v>13440</v>
      </c>
      <c r="JS19" s="6">
        <f>+'[1]Summary Medians'!$F$193</f>
        <v>13992</v>
      </c>
      <c r="JT19" s="6">
        <f>+'[1]Summary Medians'!$G$193</f>
        <v>14613</v>
      </c>
      <c r="JU19" s="6">
        <v>15720</v>
      </c>
      <c r="JV19" s="6">
        <v>14647.5</v>
      </c>
      <c r="JW19" s="6">
        <v>14812.5</v>
      </c>
      <c r="JX19" s="6">
        <v>14992.5</v>
      </c>
      <c r="JY19" s="35">
        <v>1340</v>
      </c>
      <c r="JZ19" s="10">
        <v>1503</v>
      </c>
      <c r="KA19" s="10">
        <v>1531</v>
      </c>
      <c r="KB19" s="10">
        <v>1666</v>
      </c>
      <c r="KC19" s="10">
        <v>1658.5</v>
      </c>
      <c r="KD19" s="33">
        <v>1846.75</v>
      </c>
      <c r="KE19" s="33">
        <v>1872</v>
      </c>
      <c r="KF19" s="33">
        <v>1977</v>
      </c>
      <c r="KG19" s="6">
        <v>2000</v>
      </c>
      <c r="KH19" s="6">
        <v>2186.9899999999998</v>
      </c>
      <c r="KI19" s="6">
        <v>2352</v>
      </c>
      <c r="KJ19" s="6">
        <v>2764.5</v>
      </c>
      <c r="KK19" s="6">
        <v>3000</v>
      </c>
      <c r="KL19" s="6">
        <v>3249</v>
      </c>
      <c r="KM19" s="6">
        <v>3450</v>
      </c>
      <c r="KN19" s="6">
        <v>3753</v>
      </c>
      <c r="KO19" s="6">
        <v>4110</v>
      </c>
      <c r="KP19" s="6">
        <v>4110</v>
      </c>
      <c r="KQ19" s="172">
        <v>4369.5</v>
      </c>
      <c r="KR19" s="171">
        <v>4590</v>
      </c>
      <c r="KS19" s="171">
        <v>4905</v>
      </c>
      <c r="KT19" s="171">
        <v>5190</v>
      </c>
      <c r="KU19" s="6">
        <f>+'[1]Summary Medians'!$C$194</f>
        <v>5549</v>
      </c>
      <c r="KV19" s="6">
        <f>+'[1]Summary Medians'!$D$194</f>
        <v>5820</v>
      </c>
      <c r="KW19" s="6">
        <v>6279</v>
      </c>
      <c r="KX19" s="6">
        <v>6390</v>
      </c>
      <c r="KY19" s="6">
        <v>6630</v>
      </c>
      <c r="KZ19" s="6">
        <v>6751</v>
      </c>
      <c r="LA19" s="35">
        <v>3369</v>
      </c>
      <c r="LB19" s="10">
        <v>3664</v>
      </c>
      <c r="LC19" s="10">
        <v>3793</v>
      </c>
      <c r="LD19" s="33">
        <v>3871.25</v>
      </c>
      <c r="LE19" s="33">
        <v>4004</v>
      </c>
      <c r="LF19" s="33">
        <v>4329.75</v>
      </c>
      <c r="LG19" s="33">
        <v>4355</v>
      </c>
      <c r="LH19" s="33">
        <v>4632</v>
      </c>
      <c r="LI19" s="33">
        <v>4655</v>
      </c>
      <c r="LJ19" s="6">
        <v>5080.45</v>
      </c>
      <c r="LK19" s="6">
        <v>5505</v>
      </c>
      <c r="LL19" s="6">
        <v>6664.5</v>
      </c>
      <c r="LM19" s="6">
        <v>7320</v>
      </c>
      <c r="LN19" s="6">
        <v>7859.5</v>
      </c>
      <c r="LO19" s="6">
        <v>8393.25</v>
      </c>
      <c r="LP19" s="6">
        <v>9202.5</v>
      </c>
      <c r="LQ19" s="6">
        <v>10057.5</v>
      </c>
      <c r="LR19" s="6">
        <v>10057.5</v>
      </c>
      <c r="LS19" s="172">
        <v>10346.25</v>
      </c>
      <c r="LT19" s="171">
        <v>10923.75</v>
      </c>
      <c r="LU19" s="171">
        <v>11265</v>
      </c>
      <c r="LV19" s="171">
        <v>11550</v>
      </c>
      <c r="LW19" s="6">
        <f>+'[1]Summary Medians'!$F$194</f>
        <v>12000</v>
      </c>
      <c r="LX19" s="6">
        <f>+'[1]Summary Medians'!$G$194</f>
        <v>12371</v>
      </c>
      <c r="LY19" s="6">
        <v>13538</v>
      </c>
      <c r="LZ19" s="6">
        <v>14846.5</v>
      </c>
      <c r="MA19" s="6">
        <v>15191.5</v>
      </c>
      <c r="MB19" s="6">
        <v>15326.5</v>
      </c>
      <c r="MC19" s="37">
        <v>1393.5</v>
      </c>
      <c r="MD19" s="10">
        <v>1479.5</v>
      </c>
      <c r="ME19" s="33">
        <v>1522.5</v>
      </c>
      <c r="MF19" s="10">
        <v>1618</v>
      </c>
      <c r="MG19" s="10">
        <v>1686</v>
      </c>
      <c r="MH19" s="33">
        <v>1836</v>
      </c>
      <c r="MI19" s="33">
        <v>1907</v>
      </c>
      <c r="MJ19" s="33">
        <v>1966</v>
      </c>
      <c r="MK19" s="33">
        <v>1928</v>
      </c>
      <c r="ML19" s="6">
        <v>2185.25</v>
      </c>
      <c r="MM19" s="6">
        <v>2245</v>
      </c>
      <c r="MN19" s="6">
        <v>2762</v>
      </c>
      <c r="MO19" s="6">
        <v>3003</v>
      </c>
      <c r="MP19" s="6">
        <v>3218</v>
      </c>
      <c r="MQ19" s="6">
        <v>3340.95</v>
      </c>
      <c r="MR19" s="6">
        <v>3892.5</v>
      </c>
      <c r="MS19" s="6">
        <v>4276.5</v>
      </c>
      <c r="MT19" s="171">
        <v>4221</v>
      </c>
      <c r="MU19" s="171">
        <v>4512</v>
      </c>
      <c r="MV19" s="171">
        <v>5040</v>
      </c>
      <c r="MW19" s="171">
        <v>5400</v>
      </c>
      <c r="MX19" s="171">
        <v>5790</v>
      </c>
      <c r="MY19" s="6">
        <f>+'[1]Summary Medians'!$C$195</f>
        <v>6270</v>
      </c>
      <c r="MZ19" s="6">
        <f>+'[1]Summary Medians'!$D$195</f>
        <v>6570</v>
      </c>
      <c r="NA19" s="6">
        <v>7200</v>
      </c>
      <c r="NB19" s="6">
        <v>7200</v>
      </c>
      <c r="NC19" s="6">
        <v>7200</v>
      </c>
      <c r="ND19" s="6">
        <v>7470</v>
      </c>
      <c r="NE19" s="37">
        <v>3422.5</v>
      </c>
      <c r="NF19" s="10">
        <v>3650.5</v>
      </c>
      <c r="NG19" s="33">
        <v>3619.5</v>
      </c>
      <c r="NH19" s="33">
        <v>3822.5</v>
      </c>
      <c r="NI19" s="33">
        <v>3891</v>
      </c>
      <c r="NJ19" s="33">
        <v>4319</v>
      </c>
      <c r="NK19" s="33">
        <v>4390</v>
      </c>
      <c r="NL19" s="33">
        <v>4621</v>
      </c>
      <c r="NM19" s="33">
        <v>4583</v>
      </c>
      <c r="NN19" s="6">
        <v>5078.75</v>
      </c>
      <c r="NO19" s="6">
        <v>5398</v>
      </c>
      <c r="NP19" s="6">
        <v>6374</v>
      </c>
      <c r="NQ19" s="6">
        <v>7080</v>
      </c>
      <c r="NR19" s="6">
        <v>7838</v>
      </c>
      <c r="NS19" s="6">
        <v>8140.95</v>
      </c>
      <c r="NT19" s="6">
        <v>8856.6</v>
      </c>
      <c r="NU19" s="6">
        <v>9733.5</v>
      </c>
      <c r="NV19" s="6">
        <v>9734</v>
      </c>
      <c r="NW19" s="6">
        <v>10269</v>
      </c>
      <c r="NX19" s="171">
        <v>10821</v>
      </c>
      <c r="NY19" s="171">
        <v>11571</v>
      </c>
      <c r="NZ19" s="171">
        <v>12005</v>
      </c>
      <c r="OA19" s="6">
        <f>+'[1]Summary Medians'!$F$195</f>
        <v>12765</v>
      </c>
      <c r="OB19" s="6">
        <f>+'[1]Summary Medians'!$G$195</f>
        <v>13299</v>
      </c>
      <c r="OC19" s="6">
        <v>14460</v>
      </c>
      <c r="OD19" s="6">
        <v>15210</v>
      </c>
      <c r="OE19" s="6">
        <v>15540</v>
      </c>
      <c r="OF19" s="6">
        <v>15810</v>
      </c>
    </row>
    <row r="20" spans="1:396">
      <c r="A20" s="4" t="s">
        <v>34</v>
      </c>
      <c r="B20" s="3">
        <v>1270</v>
      </c>
      <c r="C20" s="10">
        <v>1270</v>
      </c>
      <c r="D20" s="10">
        <v>2650</v>
      </c>
      <c r="E20" s="10">
        <v>2950</v>
      </c>
      <c r="F20" s="10">
        <v>3036</v>
      </c>
      <c r="G20" s="10">
        <v>3060</v>
      </c>
      <c r="H20" s="10">
        <v>3112</v>
      </c>
      <c r="I20" s="40">
        <v>3270</v>
      </c>
      <c r="J20" s="40">
        <v>3350</v>
      </c>
      <c r="K20" s="40">
        <v>3410</v>
      </c>
      <c r="L20" s="40">
        <v>3624</v>
      </c>
      <c r="M20" s="6">
        <v>3868</v>
      </c>
      <c r="N20" s="6">
        <v>4704</v>
      </c>
      <c r="O20" s="6">
        <v>5460</v>
      </c>
      <c r="P20" s="6">
        <v>6100</v>
      </c>
      <c r="Q20" s="6">
        <v>6668</v>
      </c>
      <c r="R20" s="6">
        <v>7234</v>
      </c>
      <c r="S20" s="6">
        <v>7735</v>
      </c>
      <c r="T20" s="6">
        <v>8400</v>
      </c>
      <c r="U20" s="6">
        <v>8747.5</v>
      </c>
      <c r="V20" s="6">
        <v>9267</v>
      </c>
      <c r="W20" s="6">
        <v>9560</v>
      </c>
      <c r="X20" s="6">
        <v>9776</v>
      </c>
      <c r="Y20" s="6">
        <v>10064</v>
      </c>
      <c r="Z20" s="6">
        <f>+'[1]Summary Medians'!$C$213</f>
        <v>10383</v>
      </c>
      <c r="AA20" s="6">
        <f>+'[1]Summary Medians'!$D$213</f>
        <v>10735</v>
      </c>
      <c r="AB20" s="6">
        <v>11195</v>
      </c>
      <c r="AC20" s="180">
        <v>11610</v>
      </c>
      <c r="AD20" s="180">
        <v>11694</v>
      </c>
      <c r="AE20" s="180">
        <v>11670</v>
      </c>
      <c r="AF20" s="10">
        <v>2540</v>
      </c>
      <c r="AG20" s="10">
        <v>5300</v>
      </c>
      <c r="AH20" s="10">
        <v>5900</v>
      </c>
      <c r="AI20" s="10">
        <v>6250</v>
      </c>
      <c r="AJ20" s="10">
        <v>6446</v>
      </c>
      <c r="AK20" s="10">
        <v>6770</v>
      </c>
      <c r="AL20" s="10">
        <v>7284</v>
      </c>
      <c r="AM20" s="10">
        <v>7644</v>
      </c>
      <c r="AN20" s="10">
        <v>7844</v>
      </c>
      <c r="AO20" s="10">
        <v>8084</v>
      </c>
      <c r="AP20" s="6">
        <v>8756</v>
      </c>
      <c r="AQ20" s="6">
        <v>10310</v>
      </c>
      <c r="AR20" s="6">
        <v>12258</v>
      </c>
      <c r="AS20" s="6">
        <v>14140</v>
      </c>
      <c r="AT20" s="6">
        <v>15100</v>
      </c>
      <c r="AU20" s="6">
        <v>16190</v>
      </c>
      <c r="AV20" s="6">
        <v>16590</v>
      </c>
      <c r="AW20" s="6">
        <v>18091</v>
      </c>
      <c r="AX20" s="6">
        <v>18770</v>
      </c>
      <c r="AY20" s="171">
        <v>19207</v>
      </c>
      <c r="AZ20" s="6">
        <v>20206</v>
      </c>
      <c r="BA20" s="6">
        <v>20747</v>
      </c>
      <c r="BB20" s="6">
        <v>21413</v>
      </c>
      <c r="BC20" s="6">
        <f>+'[1]Summary Medians'!$F$213</f>
        <v>22129</v>
      </c>
      <c r="BD20" s="6">
        <f>+'[1]Summary Medians'!$G$213</f>
        <v>22844</v>
      </c>
      <c r="BE20" s="6">
        <v>23654</v>
      </c>
      <c r="BF20" s="6">
        <v>24360</v>
      </c>
      <c r="BG20" s="6">
        <v>24919</v>
      </c>
      <c r="BH20" s="6">
        <v>25227</v>
      </c>
      <c r="BI20" s="37">
        <v>2818</v>
      </c>
      <c r="BJ20" s="10">
        <v>3090</v>
      </c>
      <c r="BK20" s="33">
        <v>3196</v>
      </c>
      <c r="BL20" s="10">
        <v>3280</v>
      </c>
      <c r="BM20" s="10">
        <v>3362</v>
      </c>
      <c r="BN20" s="33">
        <v>3534</v>
      </c>
      <c r="BO20" s="33">
        <v>3630</v>
      </c>
      <c r="BP20" s="33">
        <v>3740</v>
      </c>
      <c r="BQ20" s="33">
        <v>3729</v>
      </c>
      <c r="BR20" s="6">
        <v>4577</v>
      </c>
      <c r="BS20" s="6">
        <v>5409</v>
      </c>
      <c r="BT20" s="6">
        <v>6356</v>
      </c>
      <c r="BU20" s="6">
        <v>7128</v>
      </c>
      <c r="BV20" s="6">
        <v>8065</v>
      </c>
      <c r="BW20" s="6">
        <v>8604</v>
      </c>
      <c r="BX20" s="6">
        <v>9108</v>
      </c>
      <c r="BY20" s="6">
        <v>9608</v>
      </c>
      <c r="BZ20" s="6">
        <v>10117</v>
      </c>
      <c r="CA20" s="6">
        <v>10820</v>
      </c>
      <c r="CB20" s="6">
        <v>11236</v>
      </c>
      <c r="CC20" s="6">
        <v>11581</v>
      </c>
      <c r="CD20" s="6">
        <v>11935</v>
      </c>
      <c r="CE20" s="6">
        <f>+'[1]Summary Medians'!$C$207</f>
        <v>12302</v>
      </c>
      <c r="CF20" s="6">
        <f>+'[1]Summary Medians'!$D$207</f>
        <v>12682</v>
      </c>
      <c r="CG20" s="6">
        <v>13081</v>
      </c>
      <c r="CH20" s="6">
        <v>13489</v>
      </c>
      <c r="CI20" s="6">
        <v>13995</v>
      </c>
      <c r="CJ20" s="6">
        <v>14123</v>
      </c>
      <c r="CK20" s="37">
        <v>7046</v>
      </c>
      <c r="CL20" s="10">
        <v>7808</v>
      </c>
      <c r="CM20" s="33">
        <v>8074</v>
      </c>
      <c r="CN20" s="33">
        <v>8324</v>
      </c>
      <c r="CO20" s="33">
        <v>8574</v>
      </c>
      <c r="CP20" s="33">
        <v>8940</v>
      </c>
      <c r="CQ20" s="33">
        <v>9342</v>
      </c>
      <c r="CR20" s="33">
        <v>9814</v>
      </c>
      <c r="CS20" s="33">
        <v>9969</v>
      </c>
      <c r="CT20" s="6">
        <v>11144</v>
      </c>
      <c r="CU20" s="6">
        <v>13018</v>
      </c>
      <c r="CV20" s="6">
        <v>14824</v>
      </c>
      <c r="CW20" s="6">
        <v>16594</v>
      </c>
      <c r="CX20" s="6">
        <v>18698</v>
      </c>
      <c r="CY20" s="6">
        <v>20030</v>
      </c>
      <c r="CZ20" s="6">
        <v>21716</v>
      </c>
      <c r="DA20" s="6">
        <v>23154</v>
      </c>
      <c r="DB20" s="6">
        <v>24560</v>
      </c>
      <c r="DC20" s="6">
        <v>26391</v>
      </c>
      <c r="DD20" s="6">
        <v>27407</v>
      </c>
      <c r="DE20" s="6">
        <v>28622</v>
      </c>
      <c r="DF20" s="6">
        <v>29508</v>
      </c>
      <c r="DG20" s="6">
        <f>+'[1]Summary Medians'!$F$207</f>
        <v>30451</v>
      </c>
      <c r="DH20" s="6">
        <f>+'[1]Summary Medians'!$G$207</f>
        <v>31549</v>
      </c>
      <c r="DI20" s="6">
        <v>32736</v>
      </c>
      <c r="DJ20" s="6">
        <v>34010</v>
      </c>
      <c r="DK20" s="6">
        <v>35213</v>
      </c>
      <c r="DL20" s="6">
        <v>36239</v>
      </c>
      <c r="DM20" s="37">
        <v>2762</v>
      </c>
      <c r="DN20" s="10">
        <v>2954</v>
      </c>
      <c r="DO20" s="33">
        <v>3036</v>
      </c>
      <c r="DP20" s="10">
        <v>3112</v>
      </c>
      <c r="DQ20" s="10">
        <v>3112</v>
      </c>
      <c r="DR20" s="33">
        <v>3252</v>
      </c>
      <c r="DS20" s="33">
        <v>3344</v>
      </c>
      <c r="DT20" s="33">
        <v>3470</v>
      </c>
      <c r="DU20" s="10" t="s">
        <v>154</v>
      </c>
      <c r="DV20" s="10" t="s">
        <v>154</v>
      </c>
      <c r="DW20" s="10" t="s">
        <v>154</v>
      </c>
      <c r="DX20" s="10" t="s">
        <v>154</v>
      </c>
      <c r="DY20" s="6">
        <v>7816</v>
      </c>
      <c r="DZ20" s="10" t="s">
        <v>154</v>
      </c>
      <c r="EA20" s="10" t="s">
        <v>154</v>
      </c>
      <c r="EB20" s="10" t="s">
        <v>154</v>
      </c>
      <c r="EC20" s="10" t="s">
        <v>154</v>
      </c>
      <c r="ED20" s="10" t="s">
        <v>154</v>
      </c>
      <c r="EE20" s="10" t="s">
        <v>154</v>
      </c>
      <c r="EF20" s="10" t="s">
        <v>154</v>
      </c>
      <c r="EG20" s="10" t="s">
        <v>154</v>
      </c>
      <c r="EH20" s="10" t="s">
        <v>154</v>
      </c>
      <c r="EI20" s="10" t="s">
        <v>154</v>
      </c>
      <c r="EJ20" s="10" t="s">
        <v>154</v>
      </c>
      <c r="EK20" s="10" t="s">
        <v>154</v>
      </c>
      <c r="EL20" s="10" t="s">
        <v>154</v>
      </c>
      <c r="EM20" s="10" t="s">
        <v>154</v>
      </c>
      <c r="EN20" s="10" t="s">
        <v>154</v>
      </c>
      <c r="EO20" s="37">
        <v>7380</v>
      </c>
      <c r="EP20" s="10">
        <v>7896</v>
      </c>
      <c r="EQ20" s="33">
        <v>6958</v>
      </c>
      <c r="ER20" s="33">
        <v>8316</v>
      </c>
      <c r="ES20" s="33">
        <v>8316</v>
      </c>
      <c r="ET20" s="33">
        <v>8676</v>
      </c>
      <c r="EU20" s="33">
        <v>9100</v>
      </c>
      <c r="EV20" s="33">
        <v>9456</v>
      </c>
      <c r="EW20" s="10" t="s">
        <v>154</v>
      </c>
      <c r="EX20" s="10" t="s">
        <v>154</v>
      </c>
      <c r="EY20" s="10" t="s">
        <v>154</v>
      </c>
      <c r="EZ20" s="6" t="s">
        <v>154</v>
      </c>
      <c r="FA20" s="6">
        <v>14410</v>
      </c>
      <c r="FB20" s="6" t="s">
        <v>154</v>
      </c>
      <c r="FC20" s="6" t="s">
        <v>154</v>
      </c>
      <c r="FD20" s="6" t="s">
        <v>154</v>
      </c>
      <c r="FE20" s="6" t="s">
        <v>154</v>
      </c>
      <c r="FF20" s="6" t="s">
        <v>154</v>
      </c>
      <c r="FG20" s="6" t="s">
        <v>154</v>
      </c>
      <c r="FH20" s="6" t="s">
        <v>154</v>
      </c>
      <c r="FI20" s="6" t="s">
        <v>154</v>
      </c>
      <c r="FJ20" s="6" t="s">
        <v>154</v>
      </c>
      <c r="FK20" s="6" t="s">
        <v>154</v>
      </c>
      <c r="FL20" s="6" t="s">
        <v>154</v>
      </c>
      <c r="FM20" s="6" t="s">
        <v>154</v>
      </c>
      <c r="FN20" s="6" t="s">
        <v>154</v>
      </c>
      <c r="FO20" s="6" t="s">
        <v>154</v>
      </c>
      <c r="FP20" s="6" t="s">
        <v>154</v>
      </c>
      <c r="FQ20" s="37">
        <v>3112</v>
      </c>
      <c r="FR20" s="10">
        <v>3470</v>
      </c>
      <c r="FS20" s="33">
        <v>3620</v>
      </c>
      <c r="FT20" s="10">
        <v>3716</v>
      </c>
      <c r="FU20" s="10">
        <v>3818</v>
      </c>
      <c r="FV20" s="33">
        <v>3918</v>
      </c>
      <c r="FW20" s="33">
        <v>4032</v>
      </c>
      <c r="FX20" s="33">
        <v>4126</v>
      </c>
      <c r="FY20" s="33">
        <v>4262</v>
      </c>
      <c r="FZ20" s="6">
        <v>4668</v>
      </c>
      <c r="GA20" s="6">
        <v>5600</v>
      </c>
      <c r="GB20" s="6">
        <v>6652</v>
      </c>
      <c r="GC20" s="6">
        <v>6051</v>
      </c>
      <c r="GD20" s="6">
        <v>7712</v>
      </c>
      <c r="GE20" s="6">
        <v>8367</v>
      </c>
      <c r="GF20" s="6">
        <v>8994</v>
      </c>
      <c r="GG20" s="6">
        <v>9780</v>
      </c>
      <c r="GH20" s="6">
        <v>10297</v>
      </c>
      <c r="GI20" s="172">
        <v>10893</v>
      </c>
      <c r="GJ20" s="6">
        <v>11136</v>
      </c>
      <c r="GK20" s="6">
        <v>10523</v>
      </c>
      <c r="GL20" s="6">
        <v>10838</v>
      </c>
      <c r="GM20" s="6">
        <f>+'[1]Summary Medians'!$C$209</f>
        <v>11098</v>
      </c>
      <c r="GN20" s="6">
        <f>+'[1]Summary Medians'!$D$209</f>
        <v>11364</v>
      </c>
      <c r="GO20" s="6">
        <v>11805</v>
      </c>
      <c r="GP20" s="6">
        <v>12422</v>
      </c>
      <c r="GQ20" s="6">
        <v>12838</v>
      </c>
      <c r="GR20" s="6">
        <v>12939</v>
      </c>
      <c r="GS20" s="37">
        <v>5512</v>
      </c>
      <c r="GT20" s="10">
        <v>6110</v>
      </c>
      <c r="GU20" s="33">
        <v>6400</v>
      </c>
      <c r="GV20" s="33">
        <v>6672</v>
      </c>
      <c r="GW20" s="33">
        <v>6860</v>
      </c>
      <c r="GX20" s="33">
        <v>7046</v>
      </c>
      <c r="GY20" s="33">
        <v>7250</v>
      </c>
      <c r="GZ20" s="33">
        <v>7434</v>
      </c>
      <c r="HA20" s="33">
        <v>7680</v>
      </c>
      <c r="HB20" s="6">
        <v>8756</v>
      </c>
      <c r="HC20" s="6">
        <v>10310</v>
      </c>
      <c r="HD20" s="6">
        <v>12258</v>
      </c>
      <c r="HE20" s="6">
        <v>14329</v>
      </c>
      <c r="HF20" s="6">
        <v>15746</v>
      </c>
      <c r="HG20" s="6">
        <v>17182</v>
      </c>
      <c r="HH20" s="6">
        <v>18883</v>
      </c>
      <c r="HI20" s="6">
        <v>20564</v>
      </c>
      <c r="HJ20" s="6">
        <v>21721</v>
      </c>
      <c r="HK20" s="172">
        <v>23032</v>
      </c>
      <c r="HL20" s="6">
        <v>24063</v>
      </c>
      <c r="HM20" s="6">
        <v>25305</v>
      </c>
      <c r="HN20" s="6">
        <v>26694</v>
      </c>
      <c r="HO20" s="6">
        <f>+'[1]Summary Medians'!$F$209</f>
        <v>27548</v>
      </c>
      <c r="HP20" s="6">
        <f>+'[1]Summary Medians'!$G$209</f>
        <v>28444</v>
      </c>
      <c r="HQ20" s="6">
        <v>29963</v>
      </c>
      <c r="HR20" s="6">
        <v>30810</v>
      </c>
      <c r="HS20" s="6">
        <v>32020</v>
      </c>
      <c r="HT20" s="6">
        <v>33269</v>
      </c>
      <c r="HU20" s="35" t="s">
        <v>154</v>
      </c>
      <c r="HV20" s="10" t="s">
        <v>154</v>
      </c>
      <c r="HW20" s="10" t="s">
        <v>154</v>
      </c>
      <c r="HX20" s="10">
        <v>3060</v>
      </c>
      <c r="HY20" s="10">
        <v>3243.5</v>
      </c>
      <c r="HZ20" s="33">
        <v>3394</v>
      </c>
      <c r="IA20" s="33">
        <v>3510.5</v>
      </c>
      <c r="IB20" s="33">
        <v>3458</v>
      </c>
      <c r="IC20" s="33">
        <v>3517</v>
      </c>
      <c r="ID20" s="6">
        <v>3753.5</v>
      </c>
      <c r="IE20" s="6">
        <v>4462.5</v>
      </c>
      <c r="IF20" s="6">
        <v>5384.5</v>
      </c>
      <c r="IG20" s="6">
        <v>6051</v>
      </c>
      <c r="IH20" s="6">
        <v>6522</v>
      </c>
      <c r="II20" s="6">
        <v>7168</v>
      </c>
      <c r="IJ20" s="6">
        <v>7735</v>
      </c>
      <c r="IK20" s="6">
        <v>8428</v>
      </c>
      <c r="IL20" s="6">
        <v>8735</v>
      </c>
      <c r="IM20" s="172">
        <v>9871</v>
      </c>
      <c r="IN20" s="6">
        <v>10216</v>
      </c>
      <c r="IO20" s="6" t="s">
        <v>154</v>
      </c>
      <c r="IP20" s="6" t="s">
        <v>154</v>
      </c>
      <c r="IQ20" s="6" t="s">
        <v>154</v>
      </c>
      <c r="IR20" s="6" t="s">
        <v>154</v>
      </c>
      <c r="IS20" s="6" t="s">
        <v>154</v>
      </c>
      <c r="IT20" s="6" t="s">
        <v>154</v>
      </c>
      <c r="IU20" s="6">
        <v>11536</v>
      </c>
      <c r="IV20" s="6">
        <v>11640</v>
      </c>
      <c r="IW20" s="35" t="s">
        <v>154</v>
      </c>
      <c r="IX20" s="10" t="s">
        <v>154</v>
      </c>
      <c r="IY20" s="10" t="s">
        <v>154</v>
      </c>
      <c r="IZ20" s="33">
        <v>6120</v>
      </c>
      <c r="JA20" s="33">
        <v>6858</v>
      </c>
      <c r="JB20" s="33">
        <v>7361</v>
      </c>
      <c r="JC20" s="33">
        <v>7797</v>
      </c>
      <c r="JD20" s="33">
        <v>8101.5</v>
      </c>
      <c r="JE20" s="33">
        <v>7345</v>
      </c>
      <c r="JF20" s="6">
        <v>9471</v>
      </c>
      <c r="JG20" s="6">
        <v>11256</v>
      </c>
      <c r="JH20" s="6">
        <v>13221</v>
      </c>
      <c r="JI20" s="6">
        <v>14329</v>
      </c>
      <c r="JJ20" s="6">
        <v>15918</v>
      </c>
      <c r="JK20" s="6">
        <v>17487</v>
      </c>
      <c r="JL20" s="6">
        <v>19291</v>
      </c>
      <c r="JM20" s="6">
        <v>21031</v>
      </c>
      <c r="JN20" s="6">
        <v>22545</v>
      </c>
      <c r="JO20" s="172">
        <v>24800</v>
      </c>
      <c r="JP20" s="6">
        <v>27033</v>
      </c>
      <c r="JQ20" s="6" t="s">
        <v>154</v>
      </c>
      <c r="JR20" s="6" t="s">
        <v>154</v>
      </c>
      <c r="JS20" s="6" t="s">
        <v>154</v>
      </c>
      <c r="JT20" s="6" t="s">
        <v>154</v>
      </c>
      <c r="JU20" s="6" t="s">
        <v>154</v>
      </c>
      <c r="JV20" s="6" t="s">
        <v>154</v>
      </c>
      <c r="JW20" s="6">
        <v>26648</v>
      </c>
      <c r="JX20" s="6">
        <v>27394</v>
      </c>
      <c r="JY20" s="35">
        <v>2545</v>
      </c>
      <c r="JZ20" s="10">
        <v>2875</v>
      </c>
      <c r="KA20" s="10">
        <v>2990</v>
      </c>
      <c r="KB20" s="10">
        <v>3010</v>
      </c>
      <c r="KC20" s="10">
        <v>2870</v>
      </c>
      <c r="KD20" s="33">
        <v>3122</v>
      </c>
      <c r="KE20" s="33">
        <v>3267</v>
      </c>
      <c r="KF20" s="33">
        <v>3380</v>
      </c>
      <c r="KG20" s="6">
        <v>3724</v>
      </c>
      <c r="KH20" s="6">
        <v>4096</v>
      </c>
      <c r="KI20" s="6">
        <v>4556</v>
      </c>
      <c r="KJ20" s="6">
        <v>5400</v>
      </c>
      <c r="KK20" s="6">
        <v>5866</v>
      </c>
      <c r="KL20" s="6">
        <v>6480</v>
      </c>
      <c r="KM20" s="6">
        <v>7220</v>
      </c>
      <c r="KN20" s="6">
        <v>7459</v>
      </c>
      <c r="KO20" s="6">
        <v>8093</v>
      </c>
      <c r="KP20" s="6">
        <v>8462</v>
      </c>
      <c r="KQ20" s="172">
        <v>8898</v>
      </c>
      <c r="KR20" s="6">
        <v>9258</v>
      </c>
      <c r="KS20" s="6">
        <v>9258</v>
      </c>
      <c r="KT20" s="6">
        <v>9760</v>
      </c>
      <c r="KU20" s="6">
        <f>+'[1]Summary Medians'!$C$211</f>
        <v>10089</v>
      </c>
      <c r="KV20" s="6">
        <f>+'[1]Summary Medians'!$D$211</f>
        <v>10100</v>
      </c>
      <c r="KW20" s="6">
        <v>10428</v>
      </c>
      <c r="KX20" s="6">
        <v>10742</v>
      </c>
      <c r="KY20" s="6">
        <v>11110</v>
      </c>
      <c r="KZ20" s="6">
        <v>11110</v>
      </c>
      <c r="LA20" s="35">
        <v>4990</v>
      </c>
      <c r="LB20" s="10">
        <v>5750</v>
      </c>
      <c r="LC20" s="10">
        <v>5980</v>
      </c>
      <c r="LD20" s="33">
        <v>6020</v>
      </c>
      <c r="LE20" s="33">
        <v>5705</v>
      </c>
      <c r="LF20" s="33">
        <v>6139</v>
      </c>
      <c r="LG20" s="33">
        <v>6429</v>
      </c>
      <c r="LH20" s="33">
        <v>6656</v>
      </c>
      <c r="LI20" s="33">
        <v>7262</v>
      </c>
      <c r="LJ20" s="6">
        <v>7902</v>
      </c>
      <c r="LK20" s="6">
        <v>8820</v>
      </c>
      <c r="LL20" s="6">
        <v>10850</v>
      </c>
      <c r="LM20" s="6">
        <v>12034</v>
      </c>
      <c r="LN20" s="6">
        <v>13288</v>
      </c>
      <c r="LO20" s="6">
        <v>13930</v>
      </c>
      <c r="LP20" s="6">
        <v>14489</v>
      </c>
      <c r="LQ20" s="6">
        <v>15569</v>
      </c>
      <c r="LR20" s="6">
        <v>16626</v>
      </c>
      <c r="LS20" s="172">
        <v>17470</v>
      </c>
      <c r="LT20" s="6">
        <v>18170</v>
      </c>
      <c r="LU20" s="6">
        <v>18170</v>
      </c>
      <c r="LV20" s="6">
        <v>18910</v>
      </c>
      <c r="LW20" s="6">
        <f>+'[1]Summary Medians'!$F$211</f>
        <v>19856</v>
      </c>
      <c r="LX20" s="6">
        <f>+'[1]Summary Medians'!$G$211</f>
        <v>19856</v>
      </c>
      <c r="LY20" s="6">
        <v>20500</v>
      </c>
      <c r="LZ20" s="6">
        <v>21120</v>
      </c>
      <c r="MA20" s="6">
        <v>21647</v>
      </c>
      <c r="MB20" s="6">
        <v>21647</v>
      </c>
      <c r="MC20" s="35">
        <v>2145</v>
      </c>
      <c r="MD20" s="10">
        <v>2470</v>
      </c>
      <c r="ME20" s="10">
        <v>2605</v>
      </c>
      <c r="MF20" s="10">
        <v>2689</v>
      </c>
      <c r="MG20" s="10">
        <v>2809</v>
      </c>
      <c r="MH20" s="33">
        <v>3037</v>
      </c>
      <c r="MI20" s="33">
        <v>3134</v>
      </c>
      <c r="MJ20" s="33">
        <v>3350</v>
      </c>
      <c r="MK20" s="33">
        <v>3558</v>
      </c>
      <c r="ML20" s="6">
        <v>3770</v>
      </c>
      <c r="MM20" s="6">
        <v>4374</v>
      </c>
      <c r="MN20" s="6">
        <v>5190</v>
      </c>
      <c r="MO20" s="6">
        <v>6060</v>
      </c>
      <c r="MP20" s="6">
        <v>6636</v>
      </c>
      <c r="MQ20" s="6">
        <v>6944</v>
      </c>
      <c r="MR20" s="6">
        <v>7383</v>
      </c>
      <c r="MS20" s="6">
        <v>7937</v>
      </c>
      <c r="MT20" s="172">
        <v>8271</v>
      </c>
      <c r="MU20" s="172">
        <v>8723</v>
      </c>
      <c r="MV20" s="6">
        <v>9063</v>
      </c>
      <c r="MW20" s="6">
        <v>9348</v>
      </c>
      <c r="MX20" s="6">
        <v>9643</v>
      </c>
      <c r="MY20" s="6">
        <f>+'[1]Summary Medians'!$C$212</f>
        <v>9950</v>
      </c>
      <c r="MZ20" s="6">
        <f>+'[1]Summary Medians'!$D$212</f>
        <v>10298</v>
      </c>
      <c r="NA20" s="6">
        <v>10693</v>
      </c>
      <c r="NB20" s="6">
        <v>11011</v>
      </c>
      <c r="NC20" s="6">
        <v>11224</v>
      </c>
      <c r="ND20" s="6">
        <v>11159</v>
      </c>
      <c r="NE20" s="37">
        <v>5300</v>
      </c>
      <c r="NF20" s="10">
        <v>5800</v>
      </c>
      <c r="NG20" s="33">
        <v>5594</v>
      </c>
      <c r="NH20" s="33">
        <v>6446</v>
      </c>
      <c r="NI20" s="33">
        <v>6770</v>
      </c>
      <c r="NJ20" s="33">
        <v>7284</v>
      </c>
      <c r="NK20" s="33">
        <v>7644</v>
      </c>
      <c r="NL20" s="33">
        <v>7865</v>
      </c>
      <c r="NM20" s="33">
        <v>8416</v>
      </c>
      <c r="NN20" s="6">
        <v>8760</v>
      </c>
      <c r="NO20" s="6">
        <v>9640</v>
      </c>
      <c r="NP20" s="6">
        <v>11086</v>
      </c>
      <c r="NQ20" s="6">
        <v>12304</v>
      </c>
      <c r="NR20" s="6">
        <v>13474</v>
      </c>
      <c r="NS20" s="6">
        <v>13953</v>
      </c>
      <c r="NT20" s="6">
        <v>14837</v>
      </c>
      <c r="NU20" s="6">
        <v>15790</v>
      </c>
      <c r="NV20" s="172">
        <v>16096</v>
      </c>
      <c r="NW20" s="172">
        <v>16923</v>
      </c>
      <c r="NX20" s="6">
        <v>17598</v>
      </c>
      <c r="NY20" s="6">
        <v>18229</v>
      </c>
      <c r="NZ20" s="6">
        <v>18955</v>
      </c>
      <c r="OA20" s="6">
        <f>+'[1]Summary Medians'!$F$212</f>
        <v>19556</v>
      </c>
      <c r="OB20" s="6">
        <f>+'[1]Summary Medians'!$G$212</f>
        <v>20176</v>
      </c>
      <c r="OC20" s="6">
        <v>20715</v>
      </c>
      <c r="OD20" s="6">
        <v>21274</v>
      </c>
      <c r="OE20" s="6">
        <v>21538</v>
      </c>
      <c r="OF20" s="6">
        <v>21538</v>
      </c>
    </row>
    <row r="21" spans="1:396">
      <c r="A21" s="4" t="s">
        <v>35</v>
      </c>
      <c r="B21" s="3">
        <v>878</v>
      </c>
      <c r="C21" s="10">
        <v>990</v>
      </c>
      <c r="D21" s="10">
        <v>1670</v>
      </c>
      <c r="E21" s="10">
        <v>1770</v>
      </c>
      <c r="F21" s="10">
        <v>1697</v>
      </c>
      <c r="G21" s="10">
        <v>1932</v>
      </c>
      <c r="H21" s="10">
        <v>2014</v>
      </c>
      <c r="I21" s="40">
        <v>2200</v>
      </c>
      <c r="J21" s="40">
        <v>2384</v>
      </c>
      <c r="K21" s="40">
        <v>2566</v>
      </c>
      <c r="L21" s="40">
        <v>2813</v>
      </c>
      <c r="M21" s="6">
        <v>3190</v>
      </c>
      <c r="N21" s="6">
        <v>3454</v>
      </c>
      <c r="O21" s="6">
        <v>3852</v>
      </c>
      <c r="P21" s="6">
        <v>4134</v>
      </c>
      <c r="Q21" s="6">
        <v>4500</v>
      </c>
      <c r="R21" s="6">
        <v>4688</v>
      </c>
      <c r="S21" s="6">
        <v>5062</v>
      </c>
      <c r="T21" s="6">
        <v>5310</v>
      </c>
      <c r="U21" s="6">
        <v>5769</v>
      </c>
      <c r="V21" s="171">
        <v>6190</v>
      </c>
      <c r="W21" s="171">
        <v>6718</v>
      </c>
      <c r="X21" s="171">
        <v>7056</v>
      </c>
      <c r="Y21" s="171">
        <v>7543</v>
      </c>
      <c r="Z21" s="6">
        <f>+'[1]Summary Medians'!$C$230</f>
        <v>8024</v>
      </c>
      <c r="AA21" s="6">
        <f>+'[1]Summary Medians'!$D$230</f>
        <v>8356</v>
      </c>
      <c r="AB21" s="6">
        <v>8341</v>
      </c>
      <c r="AC21" s="180">
        <v>8664</v>
      </c>
      <c r="AD21" s="180">
        <v>8858</v>
      </c>
      <c r="AE21" s="180">
        <v>9259</v>
      </c>
      <c r="AF21" s="10">
        <v>3138</v>
      </c>
      <c r="AG21" s="10">
        <v>5270</v>
      </c>
      <c r="AH21" s="10">
        <v>5550</v>
      </c>
      <c r="AI21" s="10">
        <v>5631</v>
      </c>
      <c r="AJ21" s="10">
        <v>6062</v>
      </c>
      <c r="AK21" s="10">
        <v>6350</v>
      </c>
      <c r="AL21" s="10">
        <v>6796</v>
      </c>
      <c r="AM21" s="10">
        <v>7210</v>
      </c>
      <c r="AN21" s="10">
        <v>7682</v>
      </c>
      <c r="AO21" s="10">
        <v>8441</v>
      </c>
      <c r="AP21" s="6">
        <v>9662</v>
      </c>
      <c r="AQ21" s="6">
        <v>10412</v>
      </c>
      <c r="AR21" s="6">
        <v>11771</v>
      </c>
      <c r="AS21" s="6">
        <v>12547</v>
      </c>
      <c r="AT21" s="6">
        <v>13799</v>
      </c>
      <c r="AU21" s="6">
        <v>14331</v>
      </c>
      <c r="AV21" s="6">
        <v>15256</v>
      </c>
      <c r="AW21" s="6">
        <v>16136</v>
      </c>
      <c r="AX21" s="6">
        <v>17671</v>
      </c>
      <c r="AY21" s="171">
        <v>19032</v>
      </c>
      <c r="AZ21" s="171">
        <v>20928</v>
      </c>
      <c r="BA21" s="171">
        <v>21816</v>
      </c>
      <c r="BB21" s="171">
        <v>23133</v>
      </c>
      <c r="BC21" s="6">
        <f>+'[1]Summary Medians'!$F$230</f>
        <v>23735</v>
      </c>
      <c r="BD21" s="6">
        <f>+'[1]Summary Medians'!$G$230</f>
        <v>24474</v>
      </c>
      <c r="BE21" s="6">
        <v>24067</v>
      </c>
      <c r="BF21" s="6">
        <v>24377</v>
      </c>
      <c r="BG21" s="6">
        <v>24595</v>
      </c>
      <c r="BH21" s="6">
        <v>24798</v>
      </c>
      <c r="BI21" s="37">
        <v>1898</v>
      </c>
      <c r="BJ21" s="10">
        <v>2018</v>
      </c>
      <c r="BK21" s="33">
        <v>2016</v>
      </c>
      <c r="BL21" s="10">
        <v>2164</v>
      </c>
      <c r="BM21" s="10">
        <v>2236</v>
      </c>
      <c r="BN21" s="33">
        <v>2576</v>
      </c>
      <c r="BO21" s="33">
        <v>2744</v>
      </c>
      <c r="BP21" s="33">
        <v>3104</v>
      </c>
      <c r="BQ21" s="33">
        <v>3662</v>
      </c>
      <c r="BR21" s="6">
        <v>3784</v>
      </c>
      <c r="BS21" s="6">
        <v>4056</v>
      </c>
      <c r="BT21" s="6">
        <v>4450</v>
      </c>
      <c r="BU21" s="6">
        <v>4749</v>
      </c>
      <c r="BV21" s="6">
        <v>5290</v>
      </c>
      <c r="BW21" s="6">
        <v>5622</v>
      </c>
      <c r="BX21" s="6">
        <v>5932</v>
      </c>
      <c r="BY21" s="6">
        <v>6250</v>
      </c>
      <c r="BZ21" s="6">
        <v>6687</v>
      </c>
      <c r="CA21" s="6">
        <v>7186</v>
      </c>
      <c r="CB21" s="171">
        <v>8046</v>
      </c>
      <c r="CC21" s="171">
        <v>8663</v>
      </c>
      <c r="CD21" s="171">
        <v>9930</v>
      </c>
      <c r="CE21" s="6">
        <f>+'[1]Summary Medians'!$C$224</f>
        <v>10424.5</v>
      </c>
      <c r="CF21" s="6">
        <f>+'[1]Summary Medians'!$D$224</f>
        <v>10852.5</v>
      </c>
      <c r="CG21" s="6">
        <v>10896.5</v>
      </c>
      <c r="CH21" s="6">
        <v>11143.5</v>
      </c>
      <c r="CI21" s="6">
        <v>11161.5</v>
      </c>
      <c r="CJ21" s="6">
        <v>11588</v>
      </c>
      <c r="CK21" s="37">
        <v>5498</v>
      </c>
      <c r="CL21" s="10">
        <v>5798</v>
      </c>
      <c r="CM21" s="33">
        <v>5950</v>
      </c>
      <c r="CN21" s="33">
        <v>6294</v>
      </c>
      <c r="CO21" s="33">
        <v>6572</v>
      </c>
      <c r="CP21" s="33">
        <v>7258</v>
      </c>
      <c r="CQ21" s="33">
        <v>7800</v>
      </c>
      <c r="CR21" s="33">
        <v>9172</v>
      </c>
      <c r="CS21" s="33">
        <v>10216</v>
      </c>
      <c r="CT21" s="6">
        <v>11570</v>
      </c>
      <c r="CU21" s="6">
        <v>12408</v>
      </c>
      <c r="CV21" s="6">
        <v>13532</v>
      </c>
      <c r="CW21" s="6">
        <v>14529</v>
      </c>
      <c r="CX21" s="6">
        <v>16360</v>
      </c>
      <c r="CY21" s="6">
        <v>17188</v>
      </c>
      <c r="CZ21" s="6">
        <v>18174</v>
      </c>
      <c r="DA21" s="6">
        <v>19208</v>
      </c>
      <c r="DB21" s="6">
        <v>20176</v>
      </c>
      <c r="DC21" s="6">
        <v>21788</v>
      </c>
      <c r="DD21" s="171">
        <v>24342</v>
      </c>
      <c r="DE21" s="171">
        <v>25633</v>
      </c>
      <c r="DF21" s="171">
        <v>26900</v>
      </c>
      <c r="DG21" s="6">
        <f>+'[1]Summary Medians'!$F$224</f>
        <v>25505.5</v>
      </c>
      <c r="DH21" s="6">
        <f>+'[1]Summary Medians'!$G$224</f>
        <v>25918.5</v>
      </c>
      <c r="DI21" s="6">
        <v>25962.5</v>
      </c>
      <c r="DJ21" s="6">
        <v>26209.5</v>
      </c>
      <c r="DK21" s="6">
        <v>26227.5</v>
      </c>
      <c r="DL21" s="6">
        <v>22218</v>
      </c>
      <c r="DM21" s="37">
        <v>1748</v>
      </c>
      <c r="DN21" s="10">
        <v>1843</v>
      </c>
      <c r="DO21" s="33">
        <v>1972</v>
      </c>
      <c r="DP21" s="10">
        <v>2094</v>
      </c>
      <c r="DQ21" s="10">
        <v>2180</v>
      </c>
      <c r="DR21" s="33">
        <v>2412</v>
      </c>
      <c r="DS21" s="33">
        <v>2630</v>
      </c>
      <c r="DT21" s="33">
        <v>2818</v>
      </c>
      <c r="DU21" s="33">
        <v>3087</v>
      </c>
      <c r="DV21" s="6">
        <v>3472</v>
      </c>
      <c r="DW21" s="6">
        <v>3704</v>
      </c>
      <c r="DX21" s="6">
        <v>4234</v>
      </c>
      <c r="DY21" s="6">
        <v>4480</v>
      </c>
      <c r="DZ21" s="6">
        <v>5084</v>
      </c>
      <c r="EA21" s="6">
        <v>5256</v>
      </c>
      <c r="EB21" s="6">
        <v>5802</v>
      </c>
      <c r="EC21" s="6">
        <v>6128</v>
      </c>
      <c r="ED21" s="10" t="s">
        <v>154</v>
      </c>
      <c r="EE21" s="10">
        <v>5854</v>
      </c>
      <c r="EF21" s="171">
        <v>6346</v>
      </c>
      <c r="EG21" s="171">
        <v>6702</v>
      </c>
      <c r="EH21" s="171">
        <v>6774</v>
      </c>
      <c r="EI21" s="6">
        <f>+'[1]Summary Medians'!$C$225</f>
        <v>7604.5</v>
      </c>
      <c r="EJ21" s="6">
        <f>+'[1]Summary Medians'!$D$225</f>
        <v>7947</v>
      </c>
      <c r="EK21" s="6">
        <v>7798.5</v>
      </c>
      <c r="EL21" s="6">
        <v>8612</v>
      </c>
      <c r="EM21" s="6">
        <v>8858</v>
      </c>
      <c r="EN21" s="6">
        <v>9070</v>
      </c>
      <c r="EO21" s="37">
        <v>5350</v>
      </c>
      <c r="EP21" s="10">
        <v>5625</v>
      </c>
      <c r="EQ21" s="33">
        <v>5906</v>
      </c>
      <c r="ER21" s="33">
        <v>6224</v>
      </c>
      <c r="ES21" s="33">
        <v>6516</v>
      </c>
      <c r="ET21" s="33">
        <v>7008</v>
      </c>
      <c r="EU21" s="33">
        <v>7502</v>
      </c>
      <c r="EV21" s="33">
        <v>8078</v>
      </c>
      <c r="EW21" s="33">
        <v>8873</v>
      </c>
      <c r="EX21" s="6">
        <v>10126</v>
      </c>
      <c r="EY21" s="6">
        <v>10858</v>
      </c>
      <c r="EZ21" s="6">
        <v>12388</v>
      </c>
      <c r="FA21" s="6">
        <v>13204</v>
      </c>
      <c r="FB21" s="6">
        <v>14898</v>
      </c>
      <c r="FC21" s="6">
        <v>15472</v>
      </c>
      <c r="FD21" s="6">
        <v>16630</v>
      </c>
      <c r="FE21" s="6">
        <v>17714</v>
      </c>
      <c r="FF21" s="6" t="s">
        <v>154</v>
      </c>
      <c r="FG21" s="6">
        <v>18850</v>
      </c>
      <c r="FH21" s="171">
        <v>19498</v>
      </c>
      <c r="FI21" s="171">
        <v>19854</v>
      </c>
      <c r="FJ21" s="171">
        <v>20130</v>
      </c>
      <c r="FK21" s="6">
        <f>+'[1]Summary Medians'!$F$225</f>
        <v>22865.5</v>
      </c>
      <c r="FL21" s="6">
        <f>+'[1]Summary Medians'!$G$225</f>
        <v>23460</v>
      </c>
      <c r="FM21" s="6">
        <v>22774.5</v>
      </c>
      <c r="FN21" s="6">
        <v>26348</v>
      </c>
      <c r="FO21" s="6">
        <v>27098</v>
      </c>
      <c r="FP21" s="6">
        <v>27406</v>
      </c>
      <c r="FQ21" s="35">
        <v>1586</v>
      </c>
      <c r="FR21" s="10">
        <v>1660</v>
      </c>
      <c r="FS21" s="10">
        <v>1697</v>
      </c>
      <c r="FT21" s="10">
        <v>1878</v>
      </c>
      <c r="FU21" s="10">
        <v>1928</v>
      </c>
      <c r="FV21" s="33">
        <v>2100</v>
      </c>
      <c r="FW21" s="33">
        <v>2376</v>
      </c>
      <c r="FX21" s="33">
        <v>2500</v>
      </c>
      <c r="FY21" s="33">
        <v>2775</v>
      </c>
      <c r="FZ21" s="6">
        <v>3148.5</v>
      </c>
      <c r="GA21" s="6">
        <v>3368.5</v>
      </c>
      <c r="GB21" s="6">
        <v>3845.5</v>
      </c>
      <c r="GC21" s="6">
        <v>4076</v>
      </c>
      <c r="GD21" s="6">
        <v>4493.5</v>
      </c>
      <c r="GE21" s="6">
        <v>4662.5</v>
      </c>
      <c r="GF21" s="6">
        <v>4974.5</v>
      </c>
      <c r="GG21" s="6">
        <v>5255.5</v>
      </c>
      <c r="GH21" s="6">
        <v>5593</v>
      </c>
      <c r="GI21" s="172">
        <v>6062</v>
      </c>
      <c r="GJ21" s="171">
        <v>6698</v>
      </c>
      <c r="GK21" s="171">
        <v>6997</v>
      </c>
      <c r="GL21" s="171">
        <v>7543</v>
      </c>
      <c r="GM21" s="6">
        <f>+'[1]Summary Medians'!$C$226</f>
        <v>8061.5</v>
      </c>
      <c r="GN21" s="6">
        <f>+'[1]Summary Medians'!$D$226</f>
        <v>8354.5</v>
      </c>
      <c r="GO21" s="6">
        <v>8241.5</v>
      </c>
      <c r="GP21" s="6">
        <v>8513</v>
      </c>
      <c r="GQ21" s="6">
        <v>8664</v>
      </c>
      <c r="GR21" s="6">
        <v>8934</v>
      </c>
      <c r="GS21" s="37">
        <v>5188</v>
      </c>
      <c r="GT21" s="10">
        <v>5442</v>
      </c>
      <c r="GU21" s="10">
        <v>5631</v>
      </c>
      <c r="GV21" s="33">
        <v>6008</v>
      </c>
      <c r="GW21" s="33">
        <v>6264</v>
      </c>
      <c r="GX21" s="33">
        <v>6696</v>
      </c>
      <c r="GY21" s="33">
        <v>7202</v>
      </c>
      <c r="GZ21" s="33">
        <v>7616</v>
      </c>
      <c r="HA21" s="33">
        <v>8403</v>
      </c>
      <c r="HB21" s="6">
        <v>9620.5</v>
      </c>
      <c r="HC21" s="6">
        <v>10326.5</v>
      </c>
      <c r="HD21" s="6">
        <v>11745.5</v>
      </c>
      <c r="HE21" s="6">
        <v>12521.5</v>
      </c>
      <c r="HF21" s="6">
        <v>13747.5</v>
      </c>
      <c r="HG21" s="6">
        <v>14279.5</v>
      </c>
      <c r="HH21" s="6">
        <v>15147.5</v>
      </c>
      <c r="HI21" s="6">
        <v>16043.5</v>
      </c>
      <c r="HJ21" s="172">
        <v>17667.5</v>
      </c>
      <c r="HK21" s="172">
        <v>19032</v>
      </c>
      <c r="HL21" s="171">
        <v>20928</v>
      </c>
      <c r="HM21" s="171">
        <v>21816</v>
      </c>
      <c r="HN21" s="171">
        <v>23133</v>
      </c>
      <c r="HO21" s="6">
        <f>+'[1]Summary Medians'!$F$226</f>
        <v>23995.5</v>
      </c>
      <c r="HP21" s="6">
        <f>+'[1]Summary Medians'!$G$226</f>
        <v>24516.5</v>
      </c>
      <c r="HQ21" s="6">
        <v>24364.5</v>
      </c>
      <c r="HR21" s="6">
        <v>24377</v>
      </c>
      <c r="HS21" s="6">
        <v>24595</v>
      </c>
      <c r="HT21" s="6">
        <v>24798</v>
      </c>
      <c r="HU21" s="37">
        <v>1670</v>
      </c>
      <c r="HV21" s="10">
        <v>1770</v>
      </c>
      <c r="HW21" s="33">
        <v>1721.5</v>
      </c>
      <c r="HX21" s="10">
        <v>1928</v>
      </c>
      <c r="HY21" s="10">
        <v>2064</v>
      </c>
      <c r="HZ21" s="33">
        <v>2200</v>
      </c>
      <c r="IA21" s="33">
        <v>2452</v>
      </c>
      <c r="IB21" s="33">
        <v>2566</v>
      </c>
      <c r="IC21" s="33">
        <v>2740</v>
      </c>
      <c r="ID21" s="6">
        <v>3128</v>
      </c>
      <c r="IE21" s="6">
        <v>3360</v>
      </c>
      <c r="IF21" s="6">
        <v>3877</v>
      </c>
      <c r="IG21" s="6">
        <v>4097</v>
      </c>
      <c r="IH21" s="6">
        <v>4515.5</v>
      </c>
      <c r="II21" s="6">
        <v>4699.5</v>
      </c>
      <c r="IJ21" s="6">
        <v>5109</v>
      </c>
      <c r="IK21" s="6">
        <v>5385</v>
      </c>
      <c r="IL21" s="6">
        <v>5868</v>
      </c>
      <c r="IM21" s="6" t="s">
        <v>154</v>
      </c>
      <c r="IN21" s="6" t="s">
        <v>154</v>
      </c>
      <c r="IO21" s="6" t="s">
        <v>154</v>
      </c>
      <c r="IP21" s="6" t="s">
        <v>154</v>
      </c>
      <c r="IQ21" s="6" t="s">
        <v>154</v>
      </c>
      <c r="IR21" s="6" t="s">
        <v>154</v>
      </c>
      <c r="IS21" s="6" t="s">
        <v>154</v>
      </c>
      <c r="IT21" s="6" t="s">
        <v>154</v>
      </c>
      <c r="IU21" s="6" t="s">
        <v>154</v>
      </c>
      <c r="IV21" s="6" t="s">
        <v>154</v>
      </c>
      <c r="IW21" s="37">
        <v>5270</v>
      </c>
      <c r="IX21" s="10">
        <v>5550</v>
      </c>
      <c r="IY21" s="33">
        <v>5655.5</v>
      </c>
      <c r="IZ21" s="33">
        <v>6058</v>
      </c>
      <c r="JA21" s="33">
        <v>6400</v>
      </c>
      <c r="JB21" s="33">
        <v>6796</v>
      </c>
      <c r="JC21" s="33">
        <v>7278</v>
      </c>
      <c r="JD21" s="33">
        <v>7682</v>
      </c>
      <c r="JE21" s="33">
        <v>8368</v>
      </c>
      <c r="JF21" s="6">
        <v>9600</v>
      </c>
      <c r="JG21" s="6">
        <v>10318</v>
      </c>
      <c r="JH21" s="6">
        <v>11809</v>
      </c>
      <c r="JI21" s="6">
        <v>12585</v>
      </c>
      <c r="JJ21" s="6">
        <v>13827.5</v>
      </c>
      <c r="JK21" s="6">
        <v>14393.5</v>
      </c>
      <c r="JL21" s="6">
        <v>15385</v>
      </c>
      <c r="JM21" s="6">
        <v>16277</v>
      </c>
      <c r="JN21" s="6">
        <v>17946</v>
      </c>
      <c r="JO21" s="6" t="s">
        <v>154</v>
      </c>
      <c r="JP21" s="6" t="s">
        <v>154</v>
      </c>
      <c r="JQ21" s="6" t="s">
        <v>154</v>
      </c>
      <c r="JR21" s="6" t="s">
        <v>154</v>
      </c>
      <c r="JS21" s="171" t="s">
        <v>154</v>
      </c>
      <c r="JT21" s="171" t="s">
        <v>154</v>
      </c>
      <c r="JU21" s="171" t="s">
        <v>154</v>
      </c>
      <c r="JV21" s="6" t="s">
        <v>154</v>
      </c>
      <c r="JW21" s="6" t="s">
        <v>154</v>
      </c>
      <c r="JX21" s="6" t="s">
        <v>154</v>
      </c>
      <c r="JY21" s="37">
        <v>1728</v>
      </c>
      <c r="JZ21" s="10">
        <v>1810</v>
      </c>
      <c r="KA21" s="33">
        <v>1810</v>
      </c>
      <c r="KB21" s="10">
        <v>1958</v>
      </c>
      <c r="KC21" s="10">
        <v>2014</v>
      </c>
      <c r="KD21" s="33">
        <v>2240</v>
      </c>
      <c r="KE21" s="33">
        <v>2342</v>
      </c>
      <c r="KF21" s="33">
        <v>2656</v>
      </c>
      <c r="KG21" s="6">
        <v>2830</v>
      </c>
      <c r="KH21" s="6">
        <v>3280</v>
      </c>
      <c r="KI21" s="6">
        <v>3498</v>
      </c>
      <c r="KJ21" s="6">
        <v>3830</v>
      </c>
      <c r="KK21" s="6">
        <v>4134</v>
      </c>
      <c r="KL21" s="6">
        <v>4493</v>
      </c>
      <c r="KM21" s="6">
        <v>4665</v>
      </c>
      <c r="KN21" s="6">
        <v>5005</v>
      </c>
      <c r="KO21" s="6">
        <v>5255</v>
      </c>
      <c r="KP21" s="6">
        <v>5769</v>
      </c>
      <c r="KQ21" s="172">
        <v>6190</v>
      </c>
      <c r="KR21" s="171">
        <v>6718</v>
      </c>
      <c r="KS21" s="171">
        <v>7056</v>
      </c>
      <c r="KT21" s="171">
        <v>7514</v>
      </c>
      <c r="KU21" s="6">
        <f>+'[1]Summary Medians'!$C$228</f>
        <v>8024</v>
      </c>
      <c r="KV21" s="6">
        <f>+'[1]Summary Medians'!$D$228</f>
        <v>8326</v>
      </c>
      <c r="KW21" s="6">
        <v>9088</v>
      </c>
      <c r="KX21" s="6">
        <v>9236</v>
      </c>
      <c r="KY21" s="6">
        <v>9512</v>
      </c>
      <c r="KZ21" s="6">
        <v>9748</v>
      </c>
      <c r="LA21" s="37">
        <v>5328</v>
      </c>
      <c r="LB21" s="10">
        <v>5590</v>
      </c>
      <c r="LC21" s="33">
        <v>5744</v>
      </c>
      <c r="LD21" s="33">
        <v>6088</v>
      </c>
      <c r="LE21" s="33">
        <v>6350</v>
      </c>
      <c r="LF21" s="33">
        <v>6836</v>
      </c>
      <c r="LG21" s="33">
        <v>7168</v>
      </c>
      <c r="LH21" s="33">
        <v>7916</v>
      </c>
      <c r="LI21" s="33">
        <v>8510</v>
      </c>
      <c r="LJ21" s="6">
        <v>9810</v>
      </c>
      <c r="LK21" s="6">
        <v>10518</v>
      </c>
      <c r="LL21" s="6">
        <v>11480</v>
      </c>
      <c r="LM21" s="6">
        <v>12388</v>
      </c>
      <c r="LN21" s="6">
        <v>13547</v>
      </c>
      <c r="LO21" s="6">
        <v>14137</v>
      </c>
      <c r="LP21" s="6">
        <v>15045</v>
      </c>
      <c r="LQ21" s="6">
        <v>15897</v>
      </c>
      <c r="LR21" s="6">
        <v>17155</v>
      </c>
      <c r="LS21" s="172">
        <v>18600</v>
      </c>
      <c r="LT21" s="171">
        <v>19128</v>
      </c>
      <c r="LU21" s="171">
        <v>20212</v>
      </c>
      <c r="LV21" s="171">
        <v>21458</v>
      </c>
      <c r="LW21" s="6">
        <f>+'[1]Summary Medians'!$F$228</f>
        <v>21968</v>
      </c>
      <c r="LX21" s="6">
        <f>+'[1]Summary Medians'!$G$228</f>
        <v>22270</v>
      </c>
      <c r="LY21" s="6">
        <v>14848</v>
      </c>
      <c r="LZ21" s="6">
        <v>14996</v>
      </c>
      <c r="MA21" s="6">
        <v>15552</v>
      </c>
      <c r="MB21" s="6">
        <v>15788</v>
      </c>
      <c r="MC21" s="35" t="s">
        <v>154</v>
      </c>
      <c r="MD21" s="10" t="s">
        <v>154</v>
      </c>
      <c r="ME21" s="10" t="s">
        <v>154</v>
      </c>
      <c r="MF21" s="10" t="s">
        <v>154</v>
      </c>
      <c r="MG21" s="10" t="s">
        <v>154</v>
      </c>
      <c r="MH21" s="10" t="s">
        <v>154</v>
      </c>
      <c r="MI21" s="10" t="s">
        <v>154</v>
      </c>
      <c r="MJ21" s="10" t="s">
        <v>154</v>
      </c>
      <c r="MK21" s="10" t="s">
        <v>154</v>
      </c>
      <c r="ML21" s="10" t="s">
        <v>154</v>
      </c>
      <c r="MM21" s="10" t="s">
        <v>154</v>
      </c>
      <c r="MN21" s="6" t="s">
        <v>154</v>
      </c>
      <c r="MO21" s="6" t="s">
        <v>154</v>
      </c>
      <c r="MP21" s="6" t="s">
        <v>154</v>
      </c>
      <c r="MQ21" s="6" t="s">
        <v>154</v>
      </c>
      <c r="MR21" s="6" t="s">
        <v>154</v>
      </c>
      <c r="MS21" s="6" t="s">
        <v>154</v>
      </c>
      <c r="MT21" s="6" t="s">
        <v>154</v>
      </c>
      <c r="MU21" s="6" t="s">
        <v>154</v>
      </c>
      <c r="MV21" s="6" t="s">
        <v>154</v>
      </c>
      <c r="MW21" s="6" t="s">
        <v>154</v>
      </c>
      <c r="MX21" s="6" t="s">
        <v>154</v>
      </c>
      <c r="MY21" s="6" t="s">
        <v>154</v>
      </c>
      <c r="MZ21" s="6" t="s">
        <v>154</v>
      </c>
      <c r="NA21" s="6" t="s">
        <v>154</v>
      </c>
      <c r="NB21" s="6" t="s">
        <v>154</v>
      </c>
      <c r="NC21" s="6" t="s">
        <v>154</v>
      </c>
      <c r="ND21" s="6" t="s">
        <v>154</v>
      </c>
      <c r="NE21" s="35" t="s">
        <v>154</v>
      </c>
      <c r="NF21" s="10" t="s">
        <v>154</v>
      </c>
      <c r="NG21" s="10" t="s">
        <v>154</v>
      </c>
      <c r="NH21" s="10" t="s">
        <v>154</v>
      </c>
      <c r="NI21" s="10" t="s">
        <v>154</v>
      </c>
      <c r="NJ21" s="10" t="s">
        <v>154</v>
      </c>
      <c r="NK21" s="10" t="s">
        <v>154</v>
      </c>
      <c r="NL21" s="10" t="s">
        <v>154</v>
      </c>
      <c r="NM21" s="10" t="s">
        <v>154</v>
      </c>
      <c r="NN21" s="10" t="s">
        <v>154</v>
      </c>
      <c r="NO21" s="10" t="s">
        <v>154</v>
      </c>
      <c r="NP21" s="6" t="s">
        <v>154</v>
      </c>
      <c r="NQ21" s="6" t="s">
        <v>154</v>
      </c>
      <c r="NR21" s="6" t="s">
        <v>154</v>
      </c>
      <c r="NS21" s="6" t="s">
        <v>154</v>
      </c>
      <c r="NT21" s="6" t="s">
        <v>154</v>
      </c>
      <c r="NU21" s="6" t="s">
        <v>154</v>
      </c>
      <c r="NV21" s="6" t="s">
        <v>154</v>
      </c>
      <c r="NW21" s="6" t="s">
        <v>154</v>
      </c>
      <c r="NX21" s="6" t="s">
        <v>154</v>
      </c>
      <c r="NY21" s="6" t="s">
        <v>154</v>
      </c>
      <c r="NZ21" s="6" t="s">
        <v>154</v>
      </c>
      <c r="OA21" s="6" t="s">
        <v>154</v>
      </c>
      <c r="OB21" s="6" t="s">
        <v>154</v>
      </c>
      <c r="OC21" s="6" t="s">
        <v>154</v>
      </c>
      <c r="OD21" s="6" t="s">
        <v>154</v>
      </c>
      <c r="OE21" s="6" t="s">
        <v>154</v>
      </c>
      <c r="OF21" s="6" t="s">
        <v>154</v>
      </c>
    </row>
    <row r="22" spans="1:396">
      <c r="A22" s="4" t="s">
        <v>36</v>
      </c>
      <c r="B22" s="3">
        <v>480</v>
      </c>
      <c r="C22" s="10">
        <v>720</v>
      </c>
      <c r="D22" s="10">
        <v>1322</v>
      </c>
      <c r="E22" s="10">
        <v>1534</v>
      </c>
      <c r="F22" s="10">
        <v>1636</v>
      </c>
      <c r="G22" s="10">
        <v>1790</v>
      </c>
      <c r="H22" s="10">
        <v>1992</v>
      </c>
      <c r="I22" s="40">
        <v>2210</v>
      </c>
      <c r="J22" s="40">
        <v>2407</v>
      </c>
      <c r="K22" s="40">
        <v>2534</v>
      </c>
      <c r="L22" s="40">
        <v>2692</v>
      </c>
      <c r="M22" s="6">
        <v>2892</v>
      </c>
      <c r="N22" s="6">
        <v>3277.5</v>
      </c>
      <c r="O22" s="6">
        <v>3830</v>
      </c>
      <c r="P22" s="6">
        <v>4182</v>
      </c>
      <c r="Q22" s="6">
        <v>4788</v>
      </c>
      <c r="R22" s="6">
        <v>4914</v>
      </c>
      <c r="S22" s="6">
        <v>5428</v>
      </c>
      <c r="T22" s="6">
        <v>5992</v>
      </c>
      <c r="U22" s="6">
        <v>6308</v>
      </c>
      <c r="V22" s="171">
        <v>6806</v>
      </c>
      <c r="W22" s="171">
        <v>7198</v>
      </c>
      <c r="X22" s="171">
        <v>7494</v>
      </c>
      <c r="Y22" s="171">
        <v>7494</v>
      </c>
      <c r="Z22" s="6">
        <f>+'[1]Summary Medians'!$C$247</f>
        <v>7648</v>
      </c>
      <c r="AA22" s="6">
        <f>+'[1]Summary Medians'!$D$247</f>
        <v>7864</v>
      </c>
      <c r="AB22" s="6">
        <v>7700</v>
      </c>
      <c r="AC22" s="180">
        <v>8015</v>
      </c>
      <c r="AD22" s="180">
        <v>8344</v>
      </c>
      <c r="AE22" s="180">
        <v>8690</v>
      </c>
      <c r="AF22" s="10">
        <v>3960</v>
      </c>
      <c r="AG22" s="10">
        <v>5462</v>
      </c>
      <c r="AH22" s="10">
        <v>5614</v>
      </c>
      <c r="AI22" s="10">
        <v>5926</v>
      </c>
      <c r="AJ22" s="10">
        <v>7549</v>
      </c>
      <c r="AK22" s="10">
        <v>8407</v>
      </c>
      <c r="AL22" s="10">
        <v>8630</v>
      </c>
      <c r="AM22" s="10">
        <v>8832</v>
      </c>
      <c r="AN22" s="10">
        <v>9014</v>
      </c>
      <c r="AO22" s="10">
        <v>9196</v>
      </c>
      <c r="AP22" s="6">
        <v>9276</v>
      </c>
      <c r="AQ22" s="6">
        <v>9817.5</v>
      </c>
      <c r="AR22" s="6">
        <v>10117</v>
      </c>
      <c r="AS22" s="6">
        <v>12032</v>
      </c>
      <c r="AT22" s="6">
        <v>12998</v>
      </c>
      <c r="AU22" s="6">
        <v>13266</v>
      </c>
      <c r="AV22" s="6">
        <v>13900</v>
      </c>
      <c r="AW22" s="6">
        <v>14172</v>
      </c>
      <c r="AX22" s="6">
        <v>14711</v>
      </c>
      <c r="AY22" s="171">
        <v>15699</v>
      </c>
      <c r="AZ22" s="171">
        <v>16260</v>
      </c>
      <c r="BA22" s="171">
        <v>17470</v>
      </c>
      <c r="BB22" s="171">
        <v>17560</v>
      </c>
      <c r="BC22" s="6">
        <f>+'[1]Summary Medians'!$F$247</f>
        <v>18502</v>
      </c>
      <c r="BD22" s="6">
        <f>+'[1]Summary Medians'!$G$247</f>
        <v>19894</v>
      </c>
      <c r="BE22" s="6">
        <v>17938</v>
      </c>
      <c r="BF22" s="6">
        <v>18788.5</v>
      </c>
      <c r="BG22" s="6">
        <v>19427</v>
      </c>
      <c r="BH22" s="6">
        <v>20182</v>
      </c>
      <c r="BI22" s="35">
        <v>1396</v>
      </c>
      <c r="BJ22" s="10">
        <v>1596</v>
      </c>
      <c r="BK22" s="10">
        <v>1790.5</v>
      </c>
      <c r="BL22" s="10">
        <v>1967</v>
      </c>
      <c r="BM22" s="10">
        <v>2379</v>
      </c>
      <c r="BN22" s="33">
        <v>2800</v>
      </c>
      <c r="BO22" s="33">
        <v>2893</v>
      </c>
      <c r="BP22" s="33">
        <v>3134</v>
      </c>
      <c r="BQ22" s="33">
        <v>3420</v>
      </c>
      <c r="BR22" s="6">
        <v>3710</v>
      </c>
      <c r="BS22" s="6">
        <v>3950</v>
      </c>
      <c r="BT22" s="6">
        <v>4911.6000000000004</v>
      </c>
      <c r="BU22" s="6">
        <v>5848</v>
      </c>
      <c r="BV22" s="6">
        <v>6465</v>
      </c>
      <c r="BW22" s="6">
        <v>6762</v>
      </c>
      <c r="BX22" s="6">
        <v>7516</v>
      </c>
      <c r="BY22" s="6">
        <v>7962</v>
      </c>
      <c r="BZ22" s="6">
        <v>8186</v>
      </c>
      <c r="CA22" s="6">
        <v>8600</v>
      </c>
      <c r="CB22" s="171">
        <v>9292</v>
      </c>
      <c r="CC22" s="171">
        <v>9352</v>
      </c>
      <c r="CD22" s="171">
        <v>9798</v>
      </c>
      <c r="CE22" s="6">
        <f>+'[1]Summary Medians'!$C$241</f>
        <v>10158</v>
      </c>
      <c r="CF22" s="6">
        <f>+'[1]Summary Medians'!$D$241</f>
        <v>10512</v>
      </c>
      <c r="CG22" s="6">
        <v>9854</v>
      </c>
      <c r="CH22" s="6">
        <v>10123</v>
      </c>
      <c r="CI22" s="6">
        <v>10553</v>
      </c>
      <c r="CJ22" s="6">
        <v>10932</v>
      </c>
      <c r="CK22" s="35">
        <v>5536</v>
      </c>
      <c r="CL22" s="10">
        <v>5676</v>
      </c>
      <c r="CM22" s="10">
        <v>6080.5</v>
      </c>
      <c r="CN22" s="33">
        <v>7727</v>
      </c>
      <c r="CO22" s="33">
        <v>8799</v>
      </c>
      <c r="CP22" s="33">
        <v>9220</v>
      </c>
      <c r="CQ22" s="33">
        <v>9283</v>
      </c>
      <c r="CR22" s="33">
        <v>9614</v>
      </c>
      <c r="CS22" s="33">
        <v>9870</v>
      </c>
      <c r="CT22" s="6">
        <v>10040</v>
      </c>
      <c r="CU22" s="6">
        <v>10598</v>
      </c>
      <c r="CV22" s="6">
        <v>10532</v>
      </c>
      <c r="CW22" s="6">
        <v>13634</v>
      </c>
      <c r="CX22" s="6">
        <v>14508</v>
      </c>
      <c r="CY22" s="6">
        <v>15012</v>
      </c>
      <c r="CZ22" s="6">
        <v>15856</v>
      </c>
      <c r="DA22" s="6">
        <v>16598</v>
      </c>
      <c r="DB22" s="6">
        <v>16598</v>
      </c>
      <c r="DC22" s="6">
        <v>17860</v>
      </c>
      <c r="DD22" s="171">
        <v>18454</v>
      </c>
      <c r="DE22" s="171">
        <v>19772</v>
      </c>
      <c r="DF22" s="171">
        <v>19956</v>
      </c>
      <c r="DG22" s="6">
        <f>+'[1]Summary Medians'!$F$241</f>
        <v>24378</v>
      </c>
      <c r="DH22" s="6">
        <f>+'[1]Summary Medians'!$G$241</f>
        <v>24378</v>
      </c>
      <c r="DI22" s="6">
        <v>22315.5</v>
      </c>
      <c r="DJ22" s="6">
        <v>23609</v>
      </c>
      <c r="DK22" s="6">
        <v>23903</v>
      </c>
      <c r="DL22" s="6">
        <v>24939</v>
      </c>
      <c r="DM22" s="37">
        <v>1243</v>
      </c>
      <c r="DN22" s="10">
        <v>1564</v>
      </c>
      <c r="DO22" s="10">
        <v>1624</v>
      </c>
      <c r="DP22" s="10">
        <v>2004</v>
      </c>
      <c r="DQ22" s="10">
        <v>2312</v>
      </c>
      <c r="DR22" s="33">
        <v>2435</v>
      </c>
      <c r="DS22" s="33">
        <v>2976</v>
      </c>
      <c r="DT22" s="33">
        <v>3576</v>
      </c>
      <c r="DU22" s="33">
        <v>3758</v>
      </c>
      <c r="DV22" s="6">
        <v>3994</v>
      </c>
      <c r="DW22" s="6">
        <v>4243</v>
      </c>
      <c r="DX22" s="6">
        <v>4723.3999999999996</v>
      </c>
      <c r="DY22" s="6">
        <v>5300</v>
      </c>
      <c r="DZ22" s="6">
        <v>5910</v>
      </c>
      <c r="EA22" s="6">
        <v>6384</v>
      </c>
      <c r="EB22" s="6">
        <v>6436</v>
      </c>
      <c r="EC22" s="6">
        <v>6202</v>
      </c>
      <c r="ED22" s="6">
        <v>6308</v>
      </c>
      <c r="EE22" s="172">
        <v>7768</v>
      </c>
      <c r="EF22" s="171">
        <v>7572</v>
      </c>
      <c r="EG22" s="171">
        <v>7688</v>
      </c>
      <c r="EH22" s="171">
        <v>7678</v>
      </c>
      <c r="EI22" s="6">
        <f>+'[1]Summary Medians'!$C$242</f>
        <v>7940</v>
      </c>
      <c r="EJ22" s="6">
        <f>+'[1]Summary Medians'!$D$242</f>
        <v>8628</v>
      </c>
      <c r="EK22" s="6">
        <v>7348</v>
      </c>
      <c r="EL22" s="6">
        <v>7651</v>
      </c>
      <c r="EM22" s="6">
        <v>7998</v>
      </c>
      <c r="EN22" s="6">
        <v>8961</v>
      </c>
      <c r="EO22" s="37">
        <v>5383</v>
      </c>
      <c r="EP22" s="10">
        <v>5644</v>
      </c>
      <c r="EQ22" s="33">
        <v>5914</v>
      </c>
      <c r="ER22" s="33">
        <v>7763.5</v>
      </c>
      <c r="ES22" s="33">
        <v>8732</v>
      </c>
      <c r="ET22" s="33">
        <v>8855</v>
      </c>
      <c r="EU22" s="33">
        <v>9369</v>
      </c>
      <c r="EV22" s="33">
        <v>10056</v>
      </c>
      <c r="EW22" s="33">
        <v>10280</v>
      </c>
      <c r="EX22" s="6">
        <v>10324</v>
      </c>
      <c r="EY22" s="6">
        <v>10783</v>
      </c>
      <c r="EZ22" s="6">
        <v>10948</v>
      </c>
      <c r="FA22" s="6">
        <v>14070</v>
      </c>
      <c r="FB22" s="6">
        <v>14350</v>
      </c>
      <c r="FC22" s="6">
        <v>14650</v>
      </c>
      <c r="FD22" s="6">
        <v>14686</v>
      </c>
      <c r="FE22" s="6">
        <v>12248</v>
      </c>
      <c r="FF22" s="6">
        <v>14970</v>
      </c>
      <c r="FG22" s="172">
        <v>16260</v>
      </c>
      <c r="FH22" s="171">
        <v>16260</v>
      </c>
      <c r="FI22" s="171">
        <v>17644</v>
      </c>
      <c r="FJ22" s="171">
        <v>17910</v>
      </c>
      <c r="FK22" s="6">
        <f>+'[1]Summary Medians'!$F$242</f>
        <v>18420</v>
      </c>
      <c r="FL22" s="6">
        <f>+'[1]Summary Medians'!$G$242</f>
        <v>20222</v>
      </c>
      <c r="FM22" s="6">
        <v>20323</v>
      </c>
      <c r="FN22" s="6">
        <v>21396</v>
      </c>
      <c r="FO22" s="6">
        <v>21900</v>
      </c>
      <c r="FP22" s="6">
        <v>22397</v>
      </c>
      <c r="FQ22" s="35">
        <v>1336.5</v>
      </c>
      <c r="FR22" s="10">
        <v>1542</v>
      </c>
      <c r="FS22" s="10">
        <v>1629.5</v>
      </c>
      <c r="FT22" s="10">
        <v>1892</v>
      </c>
      <c r="FU22" s="10">
        <v>2062</v>
      </c>
      <c r="FV22" s="33">
        <v>2247</v>
      </c>
      <c r="FW22" s="33">
        <v>2399</v>
      </c>
      <c r="FX22" s="33">
        <v>2546</v>
      </c>
      <c r="FY22" s="33">
        <v>2719</v>
      </c>
      <c r="FZ22" s="6">
        <v>2877</v>
      </c>
      <c r="GA22" s="6">
        <v>3232</v>
      </c>
      <c r="GB22" s="6">
        <v>3702</v>
      </c>
      <c r="GC22" s="6">
        <v>4182</v>
      </c>
      <c r="GD22" s="6">
        <v>4671</v>
      </c>
      <c r="GE22" s="6">
        <v>4884</v>
      </c>
      <c r="GF22" s="6">
        <v>5412</v>
      </c>
      <c r="GG22" s="6">
        <v>5891</v>
      </c>
      <c r="GH22" s="172">
        <v>6134</v>
      </c>
      <c r="GI22" s="172">
        <v>6511</v>
      </c>
      <c r="GJ22" s="171">
        <v>6941</v>
      </c>
      <c r="GK22" s="171">
        <v>7168</v>
      </c>
      <c r="GL22" s="171">
        <v>7168</v>
      </c>
      <c r="GM22" s="6">
        <f>+'[1]Summary Medians'!$C$243</f>
        <v>7511</v>
      </c>
      <c r="GN22" s="6">
        <f>+'[1]Summary Medians'!$D$243</f>
        <v>7626</v>
      </c>
      <c r="GO22" s="6">
        <v>7552</v>
      </c>
      <c r="GP22" s="6">
        <v>7769</v>
      </c>
      <c r="GQ22" s="6">
        <v>8306</v>
      </c>
      <c r="GR22" s="6">
        <v>8587</v>
      </c>
      <c r="GS22" s="35">
        <v>5476.5</v>
      </c>
      <c r="GT22" s="10">
        <v>5622</v>
      </c>
      <c r="GU22" s="10">
        <v>5919.5</v>
      </c>
      <c r="GV22" s="33">
        <v>7652</v>
      </c>
      <c r="GW22" s="33">
        <v>8482</v>
      </c>
      <c r="GX22" s="33">
        <v>8667</v>
      </c>
      <c r="GY22" s="33">
        <v>8823</v>
      </c>
      <c r="GZ22" s="33">
        <v>9026</v>
      </c>
      <c r="HA22" s="33">
        <v>9201</v>
      </c>
      <c r="HB22" s="6">
        <v>9221</v>
      </c>
      <c r="HC22" s="6">
        <v>9772</v>
      </c>
      <c r="HD22" s="6">
        <v>10086</v>
      </c>
      <c r="HE22" s="6">
        <v>12019</v>
      </c>
      <c r="HF22" s="6">
        <v>12942</v>
      </c>
      <c r="HG22" s="6">
        <v>13134</v>
      </c>
      <c r="HH22" s="6">
        <v>13768</v>
      </c>
      <c r="HI22" s="6">
        <v>14169.5</v>
      </c>
      <c r="HJ22" s="172">
        <v>14472</v>
      </c>
      <c r="HK22" s="172">
        <v>15479</v>
      </c>
      <c r="HL22" s="171">
        <v>15914</v>
      </c>
      <c r="HM22" s="171">
        <v>17314</v>
      </c>
      <c r="HN22" s="171">
        <v>17424.5</v>
      </c>
      <c r="HO22" s="6">
        <f>+'[1]Summary Medians'!$F$243</f>
        <v>18568.5</v>
      </c>
      <c r="HP22" s="6">
        <f>+'[1]Summary Medians'!$G$243</f>
        <v>19565</v>
      </c>
      <c r="HQ22" s="6">
        <v>17508</v>
      </c>
      <c r="HR22" s="6">
        <v>18148</v>
      </c>
      <c r="HS22" s="6">
        <v>18266</v>
      </c>
      <c r="HT22" s="6">
        <v>18819</v>
      </c>
      <c r="HU22" s="35">
        <v>1258</v>
      </c>
      <c r="HV22" s="10">
        <v>1447.5</v>
      </c>
      <c r="HW22" s="10">
        <v>1618</v>
      </c>
      <c r="HX22" s="10">
        <v>1701</v>
      </c>
      <c r="HY22" s="10">
        <v>1946.5</v>
      </c>
      <c r="HZ22" s="33">
        <v>2140</v>
      </c>
      <c r="IA22" s="33">
        <v>2242</v>
      </c>
      <c r="IB22" s="33">
        <v>2369</v>
      </c>
      <c r="IC22" s="33">
        <v>2561.5</v>
      </c>
      <c r="ID22" s="6">
        <v>2615.6</v>
      </c>
      <c r="IE22" s="6">
        <v>3090.5</v>
      </c>
      <c r="IF22" s="6">
        <v>3182.06</v>
      </c>
      <c r="IG22" s="6">
        <v>3633</v>
      </c>
      <c r="IH22" s="6">
        <v>4140</v>
      </c>
      <c r="II22" s="6">
        <v>4634</v>
      </c>
      <c r="IJ22" s="6">
        <v>4657.5</v>
      </c>
      <c r="IK22" s="6">
        <v>5416</v>
      </c>
      <c r="IL22" s="172">
        <v>5494</v>
      </c>
      <c r="IM22" s="172">
        <v>5392</v>
      </c>
      <c r="IN22" s="171">
        <v>5561</v>
      </c>
      <c r="IO22" s="171">
        <v>6320</v>
      </c>
      <c r="IP22" s="171">
        <v>6540</v>
      </c>
      <c r="IQ22" s="6">
        <f>+'[1]Summary Medians'!$C$244</f>
        <v>6748</v>
      </c>
      <c r="IR22" s="6">
        <f>+'[1]Summary Medians'!$D$244</f>
        <v>7086</v>
      </c>
      <c r="IS22" s="6">
        <v>6260</v>
      </c>
      <c r="IT22" s="6">
        <v>6387</v>
      </c>
      <c r="IU22" s="6">
        <v>6867</v>
      </c>
      <c r="IV22" s="6">
        <v>6905</v>
      </c>
      <c r="IW22" s="35">
        <v>5398</v>
      </c>
      <c r="IX22" s="10">
        <v>5527.5</v>
      </c>
      <c r="IY22" s="10">
        <v>5908</v>
      </c>
      <c r="IZ22" s="33">
        <v>7461</v>
      </c>
      <c r="JA22" s="33">
        <v>8367</v>
      </c>
      <c r="JB22" s="33">
        <v>8560</v>
      </c>
      <c r="JC22" s="33">
        <v>8750</v>
      </c>
      <c r="JD22" s="33">
        <v>8849</v>
      </c>
      <c r="JE22" s="33">
        <v>9026.5</v>
      </c>
      <c r="JF22" s="6">
        <v>9005.6</v>
      </c>
      <c r="JG22" s="6">
        <v>9495.5</v>
      </c>
      <c r="JH22" s="6">
        <v>9611.5</v>
      </c>
      <c r="JI22" s="6">
        <v>11383</v>
      </c>
      <c r="JJ22" s="6">
        <v>12216.5</v>
      </c>
      <c r="JK22" s="6">
        <v>12924</v>
      </c>
      <c r="JL22" s="6">
        <v>12862.5</v>
      </c>
      <c r="JM22" s="6">
        <v>13279</v>
      </c>
      <c r="JN22" s="172">
        <v>13710</v>
      </c>
      <c r="JO22" s="172">
        <v>14535</v>
      </c>
      <c r="JP22" s="171">
        <v>14733</v>
      </c>
      <c r="JQ22" s="171">
        <v>15638</v>
      </c>
      <c r="JR22" s="171">
        <v>16868</v>
      </c>
      <c r="JS22" s="6">
        <f>+'[1]Summary Medians'!$F$244</f>
        <v>17608</v>
      </c>
      <c r="JT22" s="6">
        <f>+'[1]Summary Medians'!$G$244</f>
        <v>18786</v>
      </c>
      <c r="JU22" s="6">
        <v>16872</v>
      </c>
      <c r="JV22" s="6">
        <v>17440</v>
      </c>
      <c r="JW22" s="6">
        <v>16827</v>
      </c>
      <c r="JX22" s="6">
        <v>17033</v>
      </c>
      <c r="JY22" s="35">
        <v>1261</v>
      </c>
      <c r="JZ22" s="10">
        <v>1480.5</v>
      </c>
      <c r="KA22" s="10">
        <v>1550</v>
      </c>
      <c r="KB22" s="10">
        <v>1690</v>
      </c>
      <c r="KC22" s="10">
        <v>1900</v>
      </c>
      <c r="KD22" s="33">
        <v>1967</v>
      </c>
      <c r="KE22" s="33">
        <v>2032</v>
      </c>
      <c r="KF22" s="33">
        <v>2112</v>
      </c>
      <c r="KG22" s="6">
        <v>2307</v>
      </c>
      <c r="KH22" s="6">
        <v>2406</v>
      </c>
      <c r="KI22" s="6">
        <v>2986</v>
      </c>
      <c r="KJ22" s="6">
        <v>3763</v>
      </c>
      <c r="KK22" s="6">
        <v>4005</v>
      </c>
      <c r="KL22" s="6">
        <v>4833.5</v>
      </c>
      <c r="KM22" s="6">
        <v>4484</v>
      </c>
      <c r="KN22" s="6">
        <v>4934</v>
      </c>
      <c r="KO22" s="6">
        <v>5090</v>
      </c>
      <c r="KP22" s="6">
        <v>5291</v>
      </c>
      <c r="KQ22" s="172">
        <v>5527</v>
      </c>
      <c r="KR22" s="171">
        <v>5786</v>
      </c>
      <c r="KS22" s="171">
        <v>6092</v>
      </c>
      <c r="KT22" s="171">
        <v>6632</v>
      </c>
      <c r="KU22" s="6">
        <f>+'[1]Summary Medians'!$C$245</f>
        <v>6932</v>
      </c>
      <c r="KV22" s="6">
        <f>+'[1]Summary Medians'!$D$245</f>
        <v>7242</v>
      </c>
      <c r="KW22" s="6">
        <v>6164.5</v>
      </c>
      <c r="KX22" s="6">
        <v>7189</v>
      </c>
      <c r="KY22" s="6">
        <v>7501.5</v>
      </c>
      <c r="KZ22" s="6">
        <v>8442</v>
      </c>
      <c r="LA22" s="35">
        <v>5403</v>
      </c>
      <c r="LB22" s="10">
        <v>5560.5</v>
      </c>
      <c r="LC22" s="10">
        <v>5840</v>
      </c>
      <c r="LD22" s="33">
        <v>7450</v>
      </c>
      <c r="LE22" s="33">
        <v>8320</v>
      </c>
      <c r="LF22" s="33">
        <v>8386</v>
      </c>
      <c r="LG22" s="33">
        <v>8422</v>
      </c>
      <c r="LH22" s="33">
        <v>8592</v>
      </c>
      <c r="LI22" s="33">
        <v>8757</v>
      </c>
      <c r="LJ22" s="6">
        <v>8736</v>
      </c>
      <c r="LK22" s="6">
        <v>9526</v>
      </c>
      <c r="LL22" s="6">
        <v>10058</v>
      </c>
      <c r="LM22" s="6">
        <v>13065</v>
      </c>
      <c r="LN22" s="6">
        <v>13732.5</v>
      </c>
      <c r="LO22" s="6">
        <v>12734</v>
      </c>
      <c r="LP22" s="6">
        <v>13184</v>
      </c>
      <c r="LQ22" s="6">
        <v>13398</v>
      </c>
      <c r="LR22" s="6">
        <v>13581</v>
      </c>
      <c r="LS22" s="172">
        <v>14804</v>
      </c>
      <c r="LT22" s="171">
        <v>14926</v>
      </c>
      <c r="LU22" s="171">
        <v>16527</v>
      </c>
      <c r="LV22" s="171">
        <v>17220</v>
      </c>
      <c r="LW22" s="6">
        <f>+'[1]Summary Medians'!$F$245</f>
        <v>17760</v>
      </c>
      <c r="LX22" s="6">
        <f>+'[1]Summary Medians'!$G$245</f>
        <v>18709</v>
      </c>
      <c r="LY22" s="6">
        <v>15738</v>
      </c>
      <c r="LZ22" s="6">
        <v>18093</v>
      </c>
      <c r="MA22" s="6">
        <v>18608.5</v>
      </c>
      <c r="MB22" s="6">
        <v>21877</v>
      </c>
      <c r="MC22" s="37">
        <v>1334</v>
      </c>
      <c r="MD22" s="10">
        <v>1511</v>
      </c>
      <c r="ME22" s="33">
        <v>1745</v>
      </c>
      <c r="MF22" s="10">
        <v>1790</v>
      </c>
      <c r="MG22" s="10">
        <v>1413</v>
      </c>
      <c r="MH22" s="33">
        <v>2305.5</v>
      </c>
      <c r="MI22" s="33">
        <v>2416.5</v>
      </c>
      <c r="MJ22" s="33">
        <v>2510.5</v>
      </c>
      <c r="MK22" s="33">
        <v>2793.5</v>
      </c>
      <c r="ML22" s="6">
        <v>2883.3</v>
      </c>
      <c r="MM22" s="6">
        <v>3002.5</v>
      </c>
      <c r="MN22" s="6">
        <v>3639.95</v>
      </c>
      <c r="MO22" s="6">
        <v>4278.45</v>
      </c>
      <c r="MP22" s="6">
        <v>3630.5</v>
      </c>
      <c r="MQ22" s="6">
        <v>5188</v>
      </c>
      <c r="MR22" s="6">
        <v>5645</v>
      </c>
      <c r="MS22" s="6">
        <v>6870</v>
      </c>
      <c r="MT22" s="6">
        <v>7186</v>
      </c>
      <c r="MU22" s="172">
        <v>7528</v>
      </c>
      <c r="MV22" s="171">
        <v>7848</v>
      </c>
      <c r="MW22" s="171">
        <v>8142</v>
      </c>
      <c r="MX22" s="171">
        <v>8486</v>
      </c>
      <c r="MY22" s="6">
        <f>+'[1]Summary Medians'!$C$246</f>
        <v>9258</v>
      </c>
      <c r="MZ22" s="6">
        <f>+'[1]Summary Medians'!$D$246</f>
        <v>9542</v>
      </c>
      <c r="NA22" s="6" t="s">
        <v>154</v>
      </c>
      <c r="NB22" s="6" t="s">
        <v>154</v>
      </c>
      <c r="NC22" s="6" t="s">
        <v>154</v>
      </c>
      <c r="ND22" s="6" t="s">
        <v>154</v>
      </c>
      <c r="NE22" s="37">
        <v>5474</v>
      </c>
      <c r="NF22" s="10">
        <v>5591</v>
      </c>
      <c r="NG22" s="33">
        <v>6035</v>
      </c>
      <c r="NH22" s="33">
        <v>7549.5</v>
      </c>
      <c r="NI22" s="33">
        <v>7833</v>
      </c>
      <c r="NJ22" s="33">
        <v>8725.5</v>
      </c>
      <c r="NK22" s="33">
        <v>8806.5</v>
      </c>
      <c r="NL22" s="33">
        <v>8945.5</v>
      </c>
      <c r="NM22" s="33">
        <v>9243.5</v>
      </c>
      <c r="NN22" s="6">
        <v>9213.2999999999993</v>
      </c>
      <c r="NO22" s="6">
        <v>9437.5</v>
      </c>
      <c r="NP22" s="6">
        <v>10093.5</v>
      </c>
      <c r="NQ22" s="6">
        <v>12773.45</v>
      </c>
      <c r="NR22" s="6">
        <v>12730.5</v>
      </c>
      <c r="NS22" s="6">
        <v>13902</v>
      </c>
      <c r="NT22" s="6">
        <v>13985</v>
      </c>
      <c r="NU22" s="6">
        <v>15148</v>
      </c>
      <c r="NV22" s="6">
        <v>15493</v>
      </c>
      <c r="NW22" s="6">
        <v>17112</v>
      </c>
      <c r="NX22" s="171">
        <v>17378</v>
      </c>
      <c r="NY22" s="171">
        <v>18608</v>
      </c>
      <c r="NZ22" s="171">
        <v>18425</v>
      </c>
      <c r="OA22" s="6">
        <f>+'[1]Summary Medians'!$F$246</f>
        <v>20544</v>
      </c>
      <c r="OB22" s="6">
        <f>+'[1]Summary Medians'!$G$246</f>
        <v>22260</v>
      </c>
      <c r="OC22" s="6" t="s">
        <v>154</v>
      </c>
      <c r="OD22" s="6" t="s">
        <v>154</v>
      </c>
      <c r="OE22" s="6" t="s">
        <v>154</v>
      </c>
      <c r="OF22" s="6" t="s">
        <v>154</v>
      </c>
    </row>
    <row r="23" spans="1:396">
      <c r="A23" s="4" t="s">
        <v>37</v>
      </c>
      <c r="B23" s="3">
        <v>1544</v>
      </c>
      <c r="C23" s="10">
        <v>1762</v>
      </c>
      <c r="D23" s="10">
        <v>3427</v>
      </c>
      <c r="E23" s="10">
        <v>3773</v>
      </c>
      <c r="F23" s="10">
        <v>3907</v>
      </c>
      <c r="G23" s="10">
        <v>4022</v>
      </c>
      <c r="H23" s="10">
        <v>4087.5</v>
      </c>
      <c r="I23" s="40">
        <v>4129</v>
      </c>
      <c r="J23" s="40">
        <v>4219</v>
      </c>
      <c r="K23" s="40">
        <v>3604</v>
      </c>
      <c r="L23" s="40">
        <v>3645</v>
      </c>
      <c r="M23" s="6">
        <v>3669.5</v>
      </c>
      <c r="N23" s="6">
        <v>4277</v>
      </c>
      <c r="O23" s="6">
        <v>4898.5</v>
      </c>
      <c r="P23" s="6">
        <v>5291</v>
      </c>
      <c r="Q23" s="6">
        <v>5730</v>
      </c>
      <c r="R23" s="6">
        <v>6194</v>
      </c>
      <c r="S23" s="6">
        <v>6597</v>
      </c>
      <c r="T23" s="6">
        <v>6941</v>
      </c>
      <c r="U23" s="6">
        <v>7281</v>
      </c>
      <c r="V23" s="171">
        <v>8273</v>
      </c>
      <c r="W23" s="171">
        <v>9036</v>
      </c>
      <c r="X23" s="171">
        <v>9433</v>
      </c>
      <c r="Y23" s="171">
        <v>9784</v>
      </c>
      <c r="Z23" s="6">
        <f>+'[1]Summary Medians'!$C$264</f>
        <v>10317</v>
      </c>
      <c r="AA23" s="6">
        <f>+'[1]Summary Medians'!$D$264</f>
        <v>11011</v>
      </c>
      <c r="AB23" s="6">
        <v>11465</v>
      </c>
      <c r="AC23" s="180">
        <v>12056</v>
      </c>
      <c r="AD23" s="180">
        <v>12618</v>
      </c>
      <c r="AE23" s="180">
        <v>12564</v>
      </c>
      <c r="AF23" s="10">
        <v>3179</v>
      </c>
      <c r="AG23" s="10">
        <v>7615</v>
      </c>
      <c r="AH23" s="10">
        <v>8545</v>
      </c>
      <c r="AI23" s="10">
        <v>8777</v>
      </c>
      <c r="AJ23" s="10">
        <v>9086</v>
      </c>
      <c r="AK23" s="10">
        <v>9211</v>
      </c>
      <c r="AL23" s="10">
        <v>9352</v>
      </c>
      <c r="AM23" s="10">
        <v>9483</v>
      </c>
      <c r="AN23" s="10">
        <v>9583</v>
      </c>
      <c r="AO23" s="10">
        <v>9837</v>
      </c>
      <c r="AP23" s="6">
        <v>10557</v>
      </c>
      <c r="AQ23" s="6">
        <v>11753.5</v>
      </c>
      <c r="AR23" s="6">
        <v>13331.5</v>
      </c>
      <c r="AS23" s="6">
        <v>14337.5</v>
      </c>
      <c r="AT23" s="6">
        <v>15265.5</v>
      </c>
      <c r="AU23" s="6">
        <v>16447</v>
      </c>
      <c r="AV23" s="6">
        <v>17567</v>
      </c>
      <c r="AW23" s="6">
        <v>18385.5</v>
      </c>
      <c r="AX23" s="6">
        <v>19326</v>
      </c>
      <c r="AY23" s="171">
        <v>20639.5</v>
      </c>
      <c r="AZ23" s="171">
        <v>22059</v>
      </c>
      <c r="BA23" s="171">
        <v>23008</v>
      </c>
      <c r="BB23" s="171">
        <v>23932</v>
      </c>
      <c r="BC23" s="6">
        <f>+'[1]Summary Medians'!$F$264</f>
        <v>24936</v>
      </c>
      <c r="BD23" s="6">
        <f>+'[1]Summary Medians'!$G$264</f>
        <v>25762</v>
      </c>
      <c r="BE23" s="6">
        <v>26454.5</v>
      </c>
      <c r="BF23" s="6">
        <v>27547</v>
      </c>
      <c r="BG23" s="6">
        <v>28974</v>
      </c>
      <c r="BH23" s="6">
        <v>29480</v>
      </c>
      <c r="BI23" s="37">
        <v>3714</v>
      </c>
      <c r="BJ23" s="10">
        <v>4081</v>
      </c>
      <c r="BK23" s="33">
        <v>4215.5</v>
      </c>
      <c r="BL23" s="10">
        <v>4351</v>
      </c>
      <c r="BM23" s="10">
        <v>4389.5</v>
      </c>
      <c r="BN23" s="33">
        <v>4466.5</v>
      </c>
      <c r="BO23" s="33">
        <v>4585.5</v>
      </c>
      <c r="BP23" s="33">
        <v>3875</v>
      </c>
      <c r="BQ23" s="33">
        <v>3900</v>
      </c>
      <c r="BR23" s="6">
        <v>3950</v>
      </c>
      <c r="BS23" s="6">
        <v>4658</v>
      </c>
      <c r="BT23" s="6">
        <v>5529.5</v>
      </c>
      <c r="BU23" s="6">
        <v>6219</v>
      </c>
      <c r="BV23" s="6">
        <v>6779</v>
      </c>
      <c r="BW23" s="6">
        <v>7409</v>
      </c>
      <c r="BX23" s="6">
        <v>7948.5</v>
      </c>
      <c r="BY23" s="6">
        <v>8198</v>
      </c>
      <c r="BZ23" s="6">
        <v>8379.5</v>
      </c>
      <c r="CA23" s="6">
        <v>9136.5</v>
      </c>
      <c r="CB23" s="171">
        <v>9887.5</v>
      </c>
      <c r="CC23" s="171">
        <v>10271.5</v>
      </c>
      <c r="CD23" s="171">
        <v>10681.5</v>
      </c>
      <c r="CE23" s="6">
        <f>+'[1]Summary Medians'!$C$258</f>
        <v>12017</v>
      </c>
      <c r="CF23" s="6">
        <f>+'[1]Summary Medians'!$D$258</f>
        <v>12485</v>
      </c>
      <c r="CG23" s="6">
        <v>12852</v>
      </c>
      <c r="CH23" s="6">
        <v>13230</v>
      </c>
      <c r="CI23" s="6">
        <v>13620</v>
      </c>
      <c r="CJ23" s="6">
        <v>13691</v>
      </c>
      <c r="CK23" s="37">
        <v>9906</v>
      </c>
      <c r="CL23" s="10">
        <v>10967</v>
      </c>
      <c r="CM23" s="33">
        <v>11728</v>
      </c>
      <c r="CN23" s="33">
        <v>12372.5</v>
      </c>
      <c r="CO23" s="33">
        <v>12609</v>
      </c>
      <c r="CP23" s="33">
        <v>13070.5</v>
      </c>
      <c r="CQ23" s="33">
        <v>13667.5</v>
      </c>
      <c r="CR23" s="33">
        <v>14223.5</v>
      </c>
      <c r="CS23" s="33">
        <v>14768.5</v>
      </c>
      <c r="CT23" s="6">
        <v>15378</v>
      </c>
      <c r="CU23" s="6">
        <v>17071</v>
      </c>
      <c r="CV23" s="6">
        <v>18506.5</v>
      </c>
      <c r="CW23" s="6">
        <v>19640.5</v>
      </c>
      <c r="CX23" s="6">
        <v>20968.5</v>
      </c>
      <c r="CY23" s="6">
        <v>22497</v>
      </c>
      <c r="CZ23" s="6">
        <v>23762.5</v>
      </c>
      <c r="DA23" s="6">
        <v>21648</v>
      </c>
      <c r="DB23" s="6">
        <v>22943</v>
      </c>
      <c r="DC23" s="6">
        <v>24332.5</v>
      </c>
      <c r="DD23" s="171">
        <v>25612</v>
      </c>
      <c r="DE23" s="171">
        <v>26839.5</v>
      </c>
      <c r="DF23" s="171">
        <v>27901.5</v>
      </c>
      <c r="DG23" s="6">
        <f>+'[1]Summary Medians'!$F$258</f>
        <v>29960</v>
      </c>
      <c r="DH23" s="6">
        <f>+'[1]Summary Medians'!$G$258</f>
        <v>31463</v>
      </c>
      <c r="DI23" s="6">
        <v>32287</v>
      </c>
      <c r="DJ23" s="6">
        <v>32768</v>
      </c>
      <c r="DK23" s="6">
        <v>35798</v>
      </c>
      <c r="DL23" s="6">
        <v>35904</v>
      </c>
      <c r="DM23" s="35">
        <v>3523.5</v>
      </c>
      <c r="DN23" s="10">
        <v>3871</v>
      </c>
      <c r="DO23" s="10">
        <v>4011.5</v>
      </c>
      <c r="DP23" s="10">
        <v>4149</v>
      </c>
      <c r="DQ23" s="10">
        <v>4182</v>
      </c>
      <c r="DR23" s="33">
        <v>4273</v>
      </c>
      <c r="DS23" s="33">
        <v>4327</v>
      </c>
      <c r="DT23" s="33">
        <v>3776</v>
      </c>
      <c r="DU23" s="33">
        <v>3842</v>
      </c>
      <c r="DV23" s="6">
        <v>3907</v>
      </c>
      <c r="DW23" s="6">
        <v>4526</v>
      </c>
      <c r="DX23" s="6">
        <v>5020</v>
      </c>
      <c r="DY23" s="6">
        <v>5358</v>
      </c>
      <c r="DZ23" s="6">
        <v>5747</v>
      </c>
      <c r="EA23" s="6">
        <v>6253</v>
      </c>
      <c r="EB23" s="6">
        <v>6684</v>
      </c>
      <c r="EC23" s="6">
        <v>6918</v>
      </c>
      <c r="ED23" s="172">
        <v>9108.5</v>
      </c>
      <c r="EE23" s="172">
        <v>10502.5</v>
      </c>
      <c r="EF23" s="171">
        <v>11324.5</v>
      </c>
      <c r="EG23" s="171">
        <v>11727.5</v>
      </c>
      <c r="EH23" s="171">
        <v>13732.5</v>
      </c>
      <c r="EI23" s="6">
        <f>+'[1]Summary Medians'!$C$259</f>
        <v>17656</v>
      </c>
      <c r="EJ23" s="6">
        <f>+'[1]Summary Medians'!$D$259</f>
        <v>19372</v>
      </c>
      <c r="EK23" s="6">
        <v>18687</v>
      </c>
      <c r="EL23" s="6">
        <v>20287</v>
      </c>
      <c r="EM23" s="6">
        <v>21830</v>
      </c>
      <c r="EN23" s="6">
        <v>22922</v>
      </c>
      <c r="EO23" s="35">
        <v>9136.5</v>
      </c>
      <c r="EP23" s="10">
        <v>10180.5</v>
      </c>
      <c r="EQ23" s="10">
        <v>10948.5</v>
      </c>
      <c r="ER23" s="33">
        <v>11618.5</v>
      </c>
      <c r="ES23" s="33">
        <v>11974</v>
      </c>
      <c r="ET23" s="33">
        <v>12259.5</v>
      </c>
      <c r="EU23" s="33">
        <v>12585</v>
      </c>
      <c r="EV23" s="33">
        <v>12778.5</v>
      </c>
      <c r="EW23" s="33">
        <v>12977.5</v>
      </c>
      <c r="EX23" s="6">
        <v>13275.5</v>
      </c>
      <c r="EY23" s="6">
        <v>14548</v>
      </c>
      <c r="EZ23" s="6">
        <v>16082.5</v>
      </c>
      <c r="FA23" s="6">
        <v>16559</v>
      </c>
      <c r="FB23" s="6">
        <v>17300</v>
      </c>
      <c r="FC23" s="6">
        <v>18084</v>
      </c>
      <c r="FD23" s="6">
        <v>19234</v>
      </c>
      <c r="FE23" s="6">
        <v>19724</v>
      </c>
      <c r="FF23" s="172">
        <v>26006.5</v>
      </c>
      <c r="FG23" s="172">
        <v>27856.5</v>
      </c>
      <c r="FH23" s="171">
        <v>29455.5</v>
      </c>
      <c r="FI23" s="171">
        <v>30628</v>
      </c>
      <c r="FJ23" s="171">
        <v>33956.5</v>
      </c>
      <c r="FK23" s="6">
        <f>+'[1]Summary Medians'!$F$259</f>
        <v>39916</v>
      </c>
      <c r="FL23" s="6">
        <f>+'[1]Summary Medians'!$G$259</f>
        <v>41072</v>
      </c>
      <c r="FM23" s="6">
        <v>42274</v>
      </c>
      <c r="FN23" s="6">
        <v>43670</v>
      </c>
      <c r="FO23" s="6">
        <v>45272</v>
      </c>
      <c r="FP23" s="6">
        <v>46854</v>
      </c>
      <c r="FQ23" s="37">
        <v>3576</v>
      </c>
      <c r="FR23" s="10">
        <v>3798</v>
      </c>
      <c r="FS23" s="33">
        <v>3900</v>
      </c>
      <c r="FT23" s="10">
        <v>4014</v>
      </c>
      <c r="FU23" s="10">
        <v>3625</v>
      </c>
      <c r="FV23" s="33">
        <v>3664</v>
      </c>
      <c r="FW23" s="33">
        <v>3757</v>
      </c>
      <c r="FX23" s="33">
        <v>3406.5</v>
      </c>
      <c r="FY23" s="33">
        <v>3475</v>
      </c>
      <c r="FZ23" s="6">
        <v>3581.5</v>
      </c>
      <c r="GA23" s="6">
        <v>4026</v>
      </c>
      <c r="GB23" s="6">
        <v>4599</v>
      </c>
      <c r="GC23" s="6">
        <v>5119</v>
      </c>
      <c r="GD23" s="6">
        <v>5508</v>
      </c>
      <c r="GE23" s="6">
        <v>6018</v>
      </c>
      <c r="GF23" s="6">
        <v>6421</v>
      </c>
      <c r="GG23" s="6">
        <v>6750</v>
      </c>
      <c r="GH23" s="172">
        <v>6558</v>
      </c>
      <c r="GI23" s="172">
        <v>7043.5</v>
      </c>
      <c r="GJ23" s="171">
        <v>7569</v>
      </c>
      <c r="GK23" s="171">
        <v>8699</v>
      </c>
      <c r="GL23" s="171">
        <v>9076</v>
      </c>
      <c r="GM23" s="6">
        <f>+'[1]Summary Medians'!$C$260</f>
        <v>9511</v>
      </c>
      <c r="GN23" s="6">
        <f>+'[1]Summary Medians'!$D$260</f>
        <v>9937.5</v>
      </c>
      <c r="GO23" s="6">
        <v>10235.5</v>
      </c>
      <c r="GP23" s="6">
        <v>10728.5</v>
      </c>
      <c r="GQ23" s="6">
        <v>11455.5</v>
      </c>
      <c r="GR23" s="6">
        <v>11778</v>
      </c>
      <c r="GS23" s="37">
        <v>7240</v>
      </c>
      <c r="GT23" s="10">
        <v>7650</v>
      </c>
      <c r="GU23" s="33">
        <v>7994</v>
      </c>
      <c r="GV23" s="33">
        <v>8294</v>
      </c>
      <c r="GW23" s="33">
        <v>8150</v>
      </c>
      <c r="GX23" s="33">
        <v>8384</v>
      </c>
      <c r="GY23" s="33">
        <v>8830</v>
      </c>
      <c r="GZ23" s="33">
        <v>9087</v>
      </c>
      <c r="HA23" s="33">
        <v>9356.5</v>
      </c>
      <c r="HB23" s="6">
        <v>9907</v>
      </c>
      <c r="HC23" s="6">
        <v>10842</v>
      </c>
      <c r="HD23" s="6">
        <v>12241</v>
      </c>
      <c r="HE23" s="6">
        <v>13090</v>
      </c>
      <c r="HF23" s="6">
        <v>13845</v>
      </c>
      <c r="HG23" s="6">
        <v>14865</v>
      </c>
      <c r="HH23" s="6">
        <v>15948</v>
      </c>
      <c r="HI23" s="6">
        <v>17004</v>
      </c>
      <c r="HJ23" s="172">
        <v>18653.5</v>
      </c>
      <c r="HK23" s="172">
        <v>19952</v>
      </c>
      <c r="HL23" s="171">
        <v>21035.5</v>
      </c>
      <c r="HM23" s="171">
        <v>20960</v>
      </c>
      <c r="HN23" s="171">
        <v>21835.5</v>
      </c>
      <c r="HO23" s="6">
        <f>+'[1]Summary Medians'!$F$260</f>
        <v>22792</v>
      </c>
      <c r="HP23" s="6">
        <f>+'[1]Summary Medians'!$G$260</f>
        <v>23646.5</v>
      </c>
      <c r="HQ23" s="6">
        <v>24163</v>
      </c>
      <c r="HR23" s="6">
        <v>24969.5</v>
      </c>
      <c r="HS23" s="6">
        <v>25775</v>
      </c>
      <c r="HT23" s="6">
        <v>26269</v>
      </c>
      <c r="HU23" s="37">
        <v>2746</v>
      </c>
      <c r="HV23" s="10">
        <v>2924</v>
      </c>
      <c r="HW23" s="33">
        <v>3034</v>
      </c>
      <c r="HX23" s="10">
        <v>3114</v>
      </c>
      <c r="HY23" s="10">
        <v>3078</v>
      </c>
      <c r="HZ23" s="33">
        <v>3153.5</v>
      </c>
      <c r="IA23" s="33">
        <v>3387</v>
      </c>
      <c r="IB23" s="33">
        <v>3054.5</v>
      </c>
      <c r="IC23" s="33">
        <v>3148.5</v>
      </c>
      <c r="ID23" s="6">
        <v>3218</v>
      </c>
      <c r="IE23" s="6">
        <v>3550</v>
      </c>
      <c r="IF23" s="6">
        <v>4095</v>
      </c>
      <c r="IG23" s="6">
        <v>4544</v>
      </c>
      <c r="IH23" s="6">
        <v>4834</v>
      </c>
      <c r="II23" s="6">
        <v>5440</v>
      </c>
      <c r="IJ23" s="6">
        <v>5655</v>
      </c>
      <c r="IK23" s="6">
        <v>5903</v>
      </c>
      <c r="IL23" s="172">
        <v>6904</v>
      </c>
      <c r="IM23" s="172">
        <v>7694</v>
      </c>
      <c r="IN23" s="171">
        <v>8320</v>
      </c>
      <c r="IO23" s="171" t="s">
        <v>154</v>
      </c>
      <c r="IP23" s="171" t="s">
        <v>154</v>
      </c>
      <c r="IQ23" s="171" t="s">
        <v>154</v>
      </c>
      <c r="IR23" s="171" t="s">
        <v>154</v>
      </c>
      <c r="IS23" s="171" t="s">
        <v>154</v>
      </c>
      <c r="IT23" s="171" t="s">
        <v>154</v>
      </c>
      <c r="IU23" s="171" t="s">
        <v>154</v>
      </c>
      <c r="IV23" s="171" t="s">
        <v>154</v>
      </c>
      <c r="IW23" s="37">
        <v>6270</v>
      </c>
      <c r="IX23" s="10">
        <v>6684</v>
      </c>
      <c r="IY23" s="33">
        <v>7092</v>
      </c>
      <c r="IZ23" s="33">
        <v>7265</v>
      </c>
      <c r="JA23" s="33">
        <v>6985</v>
      </c>
      <c r="JB23" s="33">
        <v>7294</v>
      </c>
      <c r="JC23" s="33">
        <v>7912</v>
      </c>
      <c r="JD23" s="33">
        <v>8601.5</v>
      </c>
      <c r="JE23" s="33">
        <v>9134.5</v>
      </c>
      <c r="JF23" s="6">
        <v>9840</v>
      </c>
      <c r="JG23" s="6">
        <v>11050.5</v>
      </c>
      <c r="JH23" s="6">
        <v>12260</v>
      </c>
      <c r="JI23" s="6">
        <v>12676</v>
      </c>
      <c r="JJ23" s="6">
        <v>12898</v>
      </c>
      <c r="JK23" s="6">
        <v>13532</v>
      </c>
      <c r="JL23" s="6">
        <v>14150</v>
      </c>
      <c r="JM23" s="6">
        <v>14930</v>
      </c>
      <c r="JN23" s="172">
        <v>16568</v>
      </c>
      <c r="JO23" s="172">
        <v>18158</v>
      </c>
      <c r="JP23" s="171">
        <v>19478</v>
      </c>
      <c r="JQ23" s="171" t="s">
        <v>154</v>
      </c>
      <c r="JR23" s="171" t="s">
        <v>154</v>
      </c>
      <c r="JS23" s="171" t="s">
        <v>154</v>
      </c>
      <c r="JT23" s="6" t="s">
        <v>154</v>
      </c>
      <c r="JU23" s="6" t="s">
        <v>154</v>
      </c>
      <c r="JV23" s="6" t="s">
        <v>154</v>
      </c>
      <c r="JW23" s="6" t="s">
        <v>154</v>
      </c>
      <c r="JX23" s="180" t="s">
        <v>154</v>
      </c>
      <c r="JY23" s="10">
        <v>3664</v>
      </c>
      <c r="JZ23" s="10">
        <v>4106</v>
      </c>
      <c r="KA23" s="10">
        <v>4246</v>
      </c>
      <c r="KB23" s="10">
        <v>4370</v>
      </c>
      <c r="KC23" s="10">
        <v>4370</v>
      </c>
      <c r="KD23" s="33">
        <v>4416</v>
      </c>
      <c r="KE23" s="33">
        <v>4528</v>
      </c>
      <c r="KF23" s="33">
        <v>3924</v>
      </c>
      <c r="KG23" s="6">
        <v>4003</v>
      </c>
      <c r="KH23" s="6">
        <v>4226</v>
      </c>
      <c r="KI23" s="6">
        <v>4983</v>
      </c>
      <c r="KJ23" s="6">
        <v>5238.5</v>
      </c>
      <c r="KK23" s="6">
        <v>6441</v>
      </c>
      <c r="KL23" s="6">
        <v>6327</v>
      </c>
      <c r="KM23" s="6">
        <v>6835.5</v>
      </c>
      <c r="KN23" s="6">
        <v>7276</v>
      </c>
      <c r="KO23" s="6">
        <v>7636.5</v>
      </c>
      <c r="KP23" s="172">
        <v>7731</v>
      </c>
      <c r="KQ23" s="172">
        <v>8556</v>
      </c>
      <c r="KR23" s="171">
        <v>9445</v>
      </c>
      <c r="KS23" s="171">
        <v>10572</v>
      </c>
      <c r="KT23" s="171">
        <v>11092</v>
      </c>
      <c r="KU23" s="6">
        <f>+'[1]Summary Medians'!$C$262</f>
        <v>11646</v>
      </c>
      <c r="KV23" s="6">
        <f>+'[1]Summary Medians'!$D$262</f>
        <v>12526</v>
      </c>
      <c r="KW23" s="6">
        <v>13054</v>
      </c>
      <c r="KX23" s="6">
        <v>13654</v>
      </c>
      <c r="KY23" s="6">
        <v>14754</v>
      </c>
      <c r="KZ23" s="6">
        <v>13137</v>
      </c>
      <c r="LA23" s="35">
        <v>7990</v>
      </c>
      <c r="LB23" s="10">
        <v>9190</v>
      </c>
      <c r="LC23" s="10">
        <v>9560</v>
      </c>
      <c r="LD23" s="33">
        <v>9842</v>
      </c>
      <c r="LE23" s="33">
        <v>9842</v>
      </c>
      <c r="LF23" s="33">
        <v>9888</v>
      </c>
      <c r="LG23" s="33">
        <v>9710</v>
      </c>
      <c r="LH23" s="33">
        <v>9370</v>
      </c>
      <c r="LI23" s="33">
        <v>9474</v>
      </c>
      <c r="LJ23" s="6">
        <v>9946</v>
      </c>
      <c r="LK23" s="6">
        <v>10909</v>
      </c>
      <c r="LL23" s="6">
        <v>12064</v>
      </c>
      <c r="LM23" s="6">
        <v>12951</v>
      </c>
      <c r="LN23" s="6">
        <v>14265</v>
      </c>
      <c r="LO23" s="6">
        <v>15611.5</v>
      </c>
      <c r="LP23" s="6">
        <v>16673</v>
      </c>
      <c r="LQ23" s="6">
        <v>17527</v>
      </c>
      <c r="LR23" s="172">
        <v>17416</v>
      </c>
      <c r="LS23" s="172">
        <v>18791</v>
      </c>
      <c r="LT23" s="171">
        <v>19920</v>
      </c>
      <c r="LU23" s="171">
        <v>20122</v>
      </c>
      <c r="LV23" s="171">
        <v>20992</v>
      </c>
      <c r="LW23" s="6">
        <f>+'[1]Summary Medians'!$F$262</f>
        <v>21974</v>
      </c>
      <c r="LX23" s="6">
        <f>+'[1]Summary Medians'!$G$262</f>
        <v>23824</v>
      </c>
      <c r="LY23" s="6">
        <v>24680</v>
      </c>
      <c r="LZ23" s="6">
        <v>25850</v>
      </c>
      <c r="MA23" s="6">
        <v>27620</v>
      </c>
      <c r="MB23" s="6">
        <v>25611</v>
      </c>
      <c r="MC23" s="37">
        <v>2896</v>
      </c>
      <c r="MD23" s="10">
        <v>3066</v>
      </c>
      <c r="ME23" s="33">
        <v>3236</v>
      </c>
      <c r="MF23" s="10">
        <v>3390</v>
      </c>
      <c r="MG23" s="10">
        <v>3366</v>
      </c>
      <c r="MH23" s="33">
        <v>3466</v>
      </c>
      <c r="MI23" s="33">
        <v>3520</v>
      </c>
      <c r="MJ23" s="33">
        <v>3192</v>
      </c>
      <c r="MK23" s="33">
        <v>3246</v>
      </c>
      <c r="ML23" s="6">
        <v>3340</v>
      </c>
      <c r="MM23" s="6">
        <v>4044</v>
      </c>
      <c r="MN23" s="6">
        <v>4592</v>
      </c>
      <c r="MO23" s="6">
        <v>4954.5</v>
      </c>
      <c r="MP23" s="6">
        <v>5081</v>
      </c>
      <c r="MQ23" s="6">
        <v>5692</v>
      </c>
      <c r="MR23" s="6">
        <v>6151</v>
      </c>
      <c r="MS23" s="6">
        <v>6439</v>
      </c>
      <c r="MT23" s="172">
        <v>6748</v>
      </c>
      <c r="MU23" s="172">
        <v>7194</v>
      </c>
      <c r="MV23" s="171">
        <v>7721</v>
      </c>
      <c r="MW23" s="171">
        <v>8107</v>
      </c>
      <c r="MX23" s="171">
        <v>8509</v>
      </c>
      <c r="MY23" s="6">
        <f>+'[1]Summary Medians'!$C$263</f>
        <v>8868</v>
      </c>
      <c r="MZ23" s="6">
        <f>+'[1]Summary Medians'!$D$263</f>
        <v>9220</v>
      </c>
      <c r="NA23" s="6">
        <v>9539</v>
      </c>
      <c r="NB23" s="6">
        <v>9825</v>
      </c>
      <c r="NC23" s="6">
        <v>10119</v>
      </c>
      <c r="ND23" s="6">
        <v>10252</v>
      </c>
      <c r="NE23" s="37">
        <v>6752</v>
      </c>
      <c r="NF23" s="10">
        <v>7136</v>
      </c>
      <c r="NG23" s="33">
        <v>7810</v>
      </c>
      <c r="NH23" s="33">
        <v>7986</v>
      </c>
      <c r="NI23" s="33">
        <v>7986</v>
      </c>
      <c r="NJ23" s="33">
        <v>8216</v>
      </c>
      <c r="NK23" s="33">
        <v>8750</v>
      </c>
      <c r="NL23" s="33">
        <v>9286</v>
      </c>
      <c r="NM23" s="33">
        <v>9676</v>
      </c>
      <c r="NN23" s="6">
        <v>10010</v>
      </c>
      <c r="NO23" s="6">
        <v>11377</v>
      </c>
      <c r="NP23" s="6">
        <v>12857.5</v>
      </c>
      <c r="NQ23" s="6">
        <v>13867.5</v>
      </c>
      <c r="NR23" s="6">
        <v>15209</v>
      </c>
      <c r="NS23" s="6">
        <v>16728</v>
      </c>
      <c r="NT23" s="6">
        <v>17815</v>
      </c>
      <c r="NU23" s="6">
        <v>18313</v>
      </c>
      <c r="NV23" s="6">
        <v>19276</v>
      </c>
      <c r="NW23" s="6">
        <v>20316</v>
      </c>
      <c r="NX23" s="171">
        <v>21336</v>
      </c>
      <c r="NY23" s="171">
        <v>22475</v>
      </c>
      <c r="NZ23" s="171">
        <v>23565</v>
      </c>
      <c r="OA23" s="6">
        <f>+'[1]Summary Medians'!$F$263</f>
        <v>24502</v>
      </c>
      <c r="OB23" s="6">
        <f>+'[1]Summary Medians'!$G$263</f>
        <v>25454</v>
      </c>
      <c r="OC23" s="6">
        <v>26239</v>
      </c>
      <c r="OD23" s="6">
        <v>27055</v>
      </c>
      <c r="OE23" s="6">
        <v>27846</v>
      </c>
      <c r="OF23" s="6">
        <v>28661</v>
      </c>
    </row>
    <row r="24" spans="1:396" s="15" customFormat="1">
      <c r="A24" s="8" t="s">
        <v>38</v>
      </c>
      <c r="B24" s="15">
        <v>800</v>
      </c>
      <c r="C24" s="26">
        <v>840</v>
      </c>
      <c r="D24" s="26">
        <v>1731</v>
      </c>
      <c r="E24" s="26">
        <v>1888</v>
      </c>
      <c r="F24" s="26">
        <v>1988</v>
      </c>
      <c r="G24" s="26">
        <v>2050</v>
      </c>
      <c r="H24" s="26">
        <v>2116</v>
      </c>
      <c r="I24" s="41">
        <v>2184</v>
      </c>
      <c r="J24" s="41">
        <v>2276</v>
      </c>
      <c r="K24" s="41">
        <v>2408</v>
      </c>
      <c r="L24" s="41">
        <v>2486</v>
      </c>
      <c r="M24" s="7">
        <v>2585</v>
      </c>
      <c r="N24" s="7">
        <v>2816</v>
      </c>
      <c r="O24" s="7">
        <v>3168</v>
      </c>
      <c r="P24" s="7">
        <v>3621</v>
      </c>
      <c r="Q24" s="7">
        <v>3922</v>
      </c>
      <c r="R24" s="7">
        <v>4177</v>
      </c>
      <c r="S24" s="7">
        <v>4462</v>
      </c>
      <c r="T24" s="7">
        <v>4588</v>
      </c>
      <c r="U24" s="7">
        <v>4963</v>
      </c>
      <c r="V24" s="236">
        <v>5069</v>
      </c>
      <c r="W24" s="173">
        <v>5348</v>
      </c>
      <c r="X24" s="236">
        <v>5775</v>
      </c>
      <c r="Y24" s="236">
        <v>6109</v>
      </c>
      <c r="Z24" s="7">
        <f>+'[1]Summary Medians'!$C$281</f>
        <v>6412</v>
      </c>
      <c r="AA24" s="7">
        <f>+'[1]Summary Medians'!$D$281</f>
        <v>6702</v>
      </c>
      <c r="AB24" s="7">
        <v>7096</v>
      </c>
      <c r="AC24" s="74">
        <v>7361</v>
      </c>
      <c r="AD24" s="74">
        <v>7614</v>
      </c>
      <c r="AE24" s="74">
        <v>7887</v>
      </c>
      <c r="AF24" s="26">
        <v>2300</v>
      </c>
      <c r="AG24" s="26">
        <v>3999</v>
      </c>
      <c r="AH24" s="26">
        <v>4266</v>
      </c>
      <c r="AI24" s="26">
        <v>4557</v>
      </c>
      <c r="AJ24" s="26">
        <v>4780</v>
      </c>
      <c r="AK24" s="26">
        <v>5128</v>
      </c>
      <c r="AL24" s="26">
        <v>5367</v>
      </c>
      <c r="AM24" s="26">
        <v>5487</v>
      </c>
      <c r="AN24" s="26">
        <v>5671</v>
      </c>
      <c r="AO24" s="26">
        <v>5811</v>
      </c>
      <c r="AP24" s="7">
        <v>6118</v>
      </c>
      <c r="AQ24" s="7">
        <v>6815</v>
      </c>
      <c r="AR24" s="7">
        <v>7548</v>
      </c>
      <c r="AS24" s="7">
        <v>8181</v>
      </c>
      <c r="AT24" s="7">
        <v>8870</v>
      </c>
      <c r="AU24" s="7">
        <v>9338</v>
      </c>
      <c r="AV24" s="7">
        <v>10091</v>
      </c>
      <c r="AW24" s="7">
        <v>10817</v>
      </c>
      <c r="AX24" s="7">
        <v>11826</v>
      </c>
      <c r="AY24" s="7">
        <v>12375</v>
      </c>
      <c r="AZ24" s="236">
        <v>12808</v>
      </c>
      <c r="BA24" s="236">
        <v>13682</v>
      </c>
      <c r="BB24" s="236">
        <v>13970</v>
      </c>
      <c r="BC24" s="7">
        <f>+'[1]Summary Medians'!$F$281</f>
        <v>14558</v>
      </c>
      <c r="BD24" s="7">
        <f>+'[1]Summary Medians'!$G$281</f>
        <v>15572</v>
      </c>
      <c r="BE24" s="7">
        <v>16052</v>
      </c>
      <c r="BF24" s="7">
        <v>16685</v>
      </c>
      <c r="BG24" s="7">
        <v>17670.5</v>
      </c>
      <c r="BH24" s="7">
        <v>17864</v>
      </c>
      <c r="BI24" s="117">
        <v>1928</v>
      </c>
      <c r="BJ24" s="26">
        <v>2026</v>
      </c>
      <c r="BK24" s="42">
        <v>2128</v>
      </c>
      <c r="BL24" s="26">
        <v>2244</v>
      </c>
      <c r="BM24" s="26">
        <v>2262</v>
      </c>
      <c r="BN24" s="42">
        <v>2336</v>
      </c>
      <c r="BO24" s="42">
        <v>2662</v>
      </c>
      <c r="BP24" s="42">
        <v>2748</v>
      </c>
      <c r="BQ24" s="42">
        <v>2836</v>
      </c>
      <c r="BR24" s="7">
        <v>2948</v>
      </c>
      <c r="BS24" s="7">
        <v>3240</v>
      </c>
      <c r="BT24" s="7">
        <v>3548</v>
      </c>
      <c r="BU24" s="7">
        <v>3938</v>
      </c>
      <c r="BV24" s="7">
        <v>4164</v>
      </c>
      <c r="BW24" s="7">
        <v>4476</v>
      </c>
      <c r="BX24" s="7">
        <v>4722</v>
      </c>
      <c r="BY24" s="7">
        <v>5100</v>
      </c>
      <c r="BZ24" s="7">
        <v>5304</v>
      </c>
      <c r="CA24" s="7">
        <v>5406</v>
      </c>
      <c r="CB24" s="236">
        <v>5674</v>
      </c>
      <c r="CC24" s="236">
        <v>6090</v>
      </c>
      <c r="CD24" s="236">
        <v>6456</v>
      </c>
      <c r="CE24" s="7">
        <f>+'[1]Summary Medians'!$C$275</f>
        <v>6960</v>
      </c>
      <c r="CF24" s="7">
        <f>+'[1]Summary Medians'!$D$275</f>
        <v>7632</v>
      </c>
      <c r="CG24" s="7">
        <v>7992</v>
      </c>
      <c r="CH24" s="7">
        <v>8376</v>
      </c>
      <c r="CI24" s="7">
        <v>8856</v>
      </c>
      <c r="CJ24" s="7">
        <v>8976</v>
      </c>
      <c r="CK24" s="117">
        <v>5486</v>
      </c>
      <c r="CL24" s="26">
        <v>5870</v>
      </c>
      <c r="CM24" s="42">
        <v>6370</v>
      </c>
      <c r="CN24" s="42">
        <v>6351</v>
      </c>
      <c r="CO24" s="42">
        <v>7124</v>
      </c>
      <c r="CP24" s="42">
        <v>7356</v>
      </c>
      <c r="CQ24" s="42">
        <v>7846</v>
      </c>
      <c r="CR24" s="42">
        <v>8100</v>
      </c>
      <c r="CS24" s="42">
        <v>8362</v>
      </c>
      <c r="CT24" s="7">
        <v>8832</v>
      </c>
      <c r="CU24" s="7">
        <v>9710</v>
      </c>
      <c r="CV24" s="7">
        <v>10768</v>
      </c>
      <c r="CW24" s="7">
        <v>12060</v>
      </c>
      <c r="CX24" s="7">
        <v>12874</v>
      </c>
      <c r="CY24" s="7">
        <v>13840</v>
      </c>
      <c r="CZ24" s="7">
        <v>14600</v>
      </c>
      <c r="DA24" s="7">
        <v>15770</v>
      </c>
      <c r="DB24" s="7">
        <v>16402</v>
      </c>
      <c r="DC24" s="7">
        <v>17002</v>
      </c>
      <c r="DD24" s="236">
        <v>17002</v>
      </c>
      <c r="DE24" s="236">
        <v>18868</v>
      </c>
      <c r="DF24" s="236">
        <v>19632</v>
      </c>
      <c r="DG24" s="7">
        <f>+'[1]Summary Medians'!$F$275</f>
        <v>20424</v>
      </c>
      <c r="DH24" s="7">
        <f>+'[1]Summary Medians'!$G$275</f>
        <v>21432</v>
      </c>
      <c r="DI24" s="7">
        <v>22488</v>
      </c>
      <c r="DJ24" s="7">
        <v>23616</v>
      </c>
      <c r="DK24" s="7">
        <v>24950</v>
      </c>
      <c r="DL24" s="7">
        <v>25320</v>
      </c>
      <c r="DM24" s="43" t="s">
        <v>154</v>
      </c>
      <c r="DN24" s="26" t="s">
        <v>154</v>
      </c>
      <c r="DO24" s="26" t="s">
        <v>154</v>
      </c>
      <c r="DP24" s="26" t="s">
        <v>154</v>
      </c>
      <c r="DQ24" s="26" t="s">
        <v>154</v>
      </c>
      <c r="DR24" s="26" t="s">
        <v>154</v>
      </c>
      <c r="DS24" s="26" t="s">
        <v>154</v>
      </c>
      <c r="DT24" s="26" t="s">
        <v>154</v>
      </c>
      <c r="DU24" s="26" t="s">
        <v>154</v>
      </c>
      <c r="DV24" s="26" t="s">
        <v>154</v>
      </c>
      <c r="DW24" s="26" t="s">
        <v>154</v>
      </c>
      <c r="DX24" s="26" t="s">
        <v>154</v>
      </c>
      <c r="DY24" s="26" t="s">
        <v>154</v>
      </c>
      <c r="DZ24" s="26" t="s">
        <v>154</v>
      </c>
      <c r="EA24" s="26" t="s">
        <v>154</v>
      </c>
      <c r="EB24" s="26" t="s">
        <v>154</v>
      </c>
      <c r="EC24" s="26" t="s">
        <v>154</v>
      </c>
      <c r="ED24" s="26" t="s">
        <v>154</v>
      </c>
      <c r="EE24" s="26" t="s">
        <v>154</v>
      </c>
      <c r="EF24" s="236" t="s">
        <v>154</v>
      </c>
      <c r="EG24" s="236" t="s">
        <v>154</v>
      </c>
      <c r="EH24" s="236" t="s">
        <v>154</v>
      </c>
      <c r="EI24" s="236" t="s">
        <v>154</v>
      </c>
      <c r="EJ24" s="273" t="s">
        <v>154</v>
      </c>
      <c r="EK24" s="273" t="s">
        <v>154</v>
      </c>
      <c r="EL24" s="273" t="s">
        <v>154</v>
      </c>
      <c r="EM24" s="26" t="s">
        <v>154</v>
      </c>
      <c r="EN24" s="26" t="s">
        <v>154</v>
      </c>
      <c r="EO24" s="43" t="s">
        <v>154</v>
      </c>
      <c r="EP24" s="26" t="s">
        <v>154</v>
      </c>
      <c r="EQ24" s="26" t="s">
        <v>154</v>
      </c>
      <c r="ER24" s="26" t="s">
        <v>154</v>
      </c>
      <c r="ES24" s="26" t="s">
        <v>154</v>
      </c>
      <c r="ET24" s="26" t="s">
        <v>154</v>
      </c>
      <c r="EU24" s="26" t="s">
        <v>154</v>
      </c>
      <c r="EV24" s="26" t="s">
        <v>154</v>
      </c>
      <c r="EW24" s="26" t="s">
        <v>154</v>
      </c>
      <c r="EX24" s="26" t="s">
        <v>154</v>
      </c>
      <c r="EY24" s="26" t="s">
        <v>154</v>
      </c>
      <c r="EZ24" s="7" t="s">
        <v>154</v>
      </c>
      <c r="FA24" s="7" t="s">
        <v>154</v>
      </c>
      <c r="FB24" s="7" t="s">
        <v>154</v>
      </c>
      <c r="FC24" s="7" t="s">
        <v>154</v>
      </c>
      <c r="FD24" s="7" t="s">
        <v>154</v>
      </c>
      <c r="FE24" s="7" t="s">
        <v>154</v>
      </c>
      <c r="FF24" s="7" t="s">
        <v>154</v>
      </c>
      <c r="FG24" s="7" t="s">
        <v>154</v>
      </c>
      <c r="FH24" s="236" t="s">
        <v>154</v>
      </c>
      <c r="FI24" s="236" t="s">
        <v>154</v>
      </c>
      <c r="FJ24" s="236" t="s">
        <v>154</v>
      </c>
      <c r="FK24" s="236" t="s">
        <v>154</v>
      </c>
      <c r="FL24" s="236" t="s">
        <v>154</v>
      </c>
      <c r="FM24" s="236" t="s">
        <v>154</v>
      </c>
      <c r="FN24" s="236" t="s">
        <v>154</v>
      </c>
      <c r="FO24" s="236" t="s">
        <v>154</v>
      </c>
      <c r="FP24" s="236" t="s">
        <v>154</v>
      </c>
      <c r="FQ24" s="117">
        <v>1992</v>
      </c>
      <c r="FR24" s="26">
        <v>1882</v>
      </c>
      <c r="FS24" s="42">
        <v>1990</v>
      </c>
      <c r="FT24" s="26">
        <v>2004</v>
      </c>
      <c r="FU24" s="26">
        <v>2116</v>
      </c>
      <c r="FV24" s="42">
        <v>2184</v>
      </c>
      <c r="FW24" s="42">
        <v>2348</v>
      </c>
      <c r="FX24" s="42">
        <v>2440</v>
      </c>
      <c r="FY24" s="42">
        <v>2620</v>
      </c>
      <c r="FZ24" s="7">
        <v>2724</v>
      </c>
      <c r="GA24" s="7">
        <v>2984</v>
      </c>
      <c r="GB24" s="7">
        <v>3260</v>
      </c>
      <c r="GC24" s="7">
        <v>3818</v>
      </c>
      <c r="GD24" s="7">
        <v>3932</v>
      </c>
      <c r="GE24" s="7">
        <v>4150</v>
      </c>
      <c r="GF24" s="7">
        <v>4510</v>
      </c>
      <c r="GG24" s="7">
        <v>4598</v>
      </c>
      <c r="GH24" s="7">
        <v>5236</v>
      </c>
      <c r="GI24" s="175">
        <v>5285</v>
      </c>
      <c r="GJ24" s="236">
        <v>5648</v>
      </c>
      <c r="GK24" s="236">
        <v>5930</v>
      </c>
      <c r="GL24" s="236">
        <v>6216</v>
      </c>
      <c r="GM24" s="7">
        <f>+'[1]Summary Medians'!$C$277</f>
        <v>6526</v>
      </c>
      <c r="GN24" s="7">
        <f>+'[1]Summary Medians'!$D$277</f>
        <v>6814</v>
      </c>
      <c r="GO24" s="7">
        <v>7154</v>
      </c>
      <c r="GP24" s="7">
        <v>7798</v>
      </c>
      <c r="GQ24" s="7">
        <v>8128</v>
      </c>
      <c r="GR24" s="7">
        <v>8412</v>
      </c>
      <c r="GS24" s="117">
        <v>5078</v>
      </c>
      <c r="GT24" s="26">
        <v>5146</v>
      </c>
      <c r="GU24" s="42">
        <v>5424</v>
      </c>
      <c r="GV24" s="42">
        <v>6134</v>
      </c>
      <c r="GW24" s="42">
        <v>5878</v>
      </c>
      <c r="GX24" s="42">
        <v>6066</v>
      </c>
      <c r="GY24" s="42">
        <v>6294</v>
      </c>
      <c r="GZ24" s="42">
        <v>6512</v>
      </c>
      <c r="HA24" s="42">
        <v>6824</v>
      </c>
      <c r="HB24" s="7">
        <v>7294</v>
      </c>
      <c r="HC24" s="7">
        <v>7986</v>
      </c>
      <c r="HD24" s="7">
        <v>8944</v>
      </c>
      <c r="HE24" s="7">
        <v>10128</v>
      </c>
      <c r="HF24" s="7">
        <v>10634</v>
      </c>
      <c r="HG24" s="7">
        <v>11054</v>
      </c>
      <c r="HH24" s="7">
        <v>11414</v>
      </c>
      <c r="HI24" s="7">
        <v>11702</v>
      </c>
      <c r="HJ24" s="7">
        <v>12482</v>
      </c>
      <c r="HK24" s="7">
        <v>12896</v>
      </c>
      <c r="HL24" s="236">
        <v>12896</v>
      </c>
      <c r="HM24" s="236">
        <v>13930</v>
      </c>
      <c r="HN24" s="236">
        <v>14446</v>
      </c>
      <c r="HO24" s="236">
        <v>15026</v>
      </c>
      <c r="HP24" s="7">
        <f>+'[1]Summary Medians'!$G$277</f>
        <v>15602</v>
      </c>
      <c r="HQ24" s="7">
        <v>16382</v>
      </c>
      <c r="HR24" s="7">
        <v>17856</v>
      </c>
      <c r="HS24" s="7">
        <v>18614</v>
      </c>
      <c r="HT24" s="7">
        <v>19266</v>
      </c>
      <c r="HU24" s="43" t="s">
        <v>154</v>
      </c>
      <c r="HV24" s="26" t="s">
        <v>154</v>
      </c>
      <c r="HW24" s="26" t="s">
        <v>154</v>
      </c>
      <c r="HX24" s="26" t="s">
        <v>154</v>
      </c>
      <c r="HY24" s="26" t="s">
        <v>154</v>
      </c>
      <c r="HZ24" s="26" t="s">
        <v>154</v>
      </c>
      <c r="IA24" s="26" t="s">
        <v>154</v>
      </c>
      <c r="IB24" s="26" t="s">
        <v>154</v>
      </c>
      <c r="IC24" s="26" t="s">
        <v>154</v>
      </c>
      <c r="ID24" s="26" t="s">
        <v>154</v>
      </c>
      <c r="IE24" s="26" t="s">
        <v>154</v>
      </c>
      <c r="IF24" s="7" t="s">
        <v>154</v>
      </c>
      <c r="IG24" s="7" t="s">
        <v>154</v>
      </c>
      <c r="IH24" s="7" t="s">
        <v>154</v>
      </c>
      <c r="II24" s="7" t="s">
        <v>154</v>
      </c>
      <c r="IJ24" s="7" t="s">
        <v>154</v>
      </c>
      <c r="IK24" s="7" t="s">
        <v>154</v>
      </c>
      <c r="IL24" s="7" t="s">
        <v>154</v>
      </c>
      <c r="IM24" s="7" t="s">
        <v>154</v>
      </c>
      <c r="IN24" s="236" t="s">
        <v>154</v>
      </c>
      <c r="IO24" s="236" t="s">
        <v>154</v>
      </c>
      <c r="IP24" s="236" t="s">
        <v>154</v>
      </c>
      <c r="IQ24" s="236" t="s">
        <v>154</v>
      </c>
      <c r="IR24" s="236" t="s">
        <v>154</v>
      </c>
      <c r="IS24" s="236" t="s">
        <v>154</v>
      </c>
      <c r="IT24" s="236" t="s">
        <v>154</v>
      </c>
      <c r="IU24" s="236" t="s">
        <v>154</v>
      </c>
      <c r="IV24" s="236" t="s">
        <v>154</v>
      </c>
      <c r="IW24" s="43" t="s">
        <v>154</v>
      </c>
      <c r="IX24" s="26" t="s">
        <v>154</v>
      </c>
      <c r="IY24" s="26" t="s">
        <v>154</v>
      </c>
      <c r="IZ24" s="26" t="s">
        <v>154</v>
      </c>
      <c r="JA24" s="26" t="s">
        <v>154</v>
      </c>
      <c r="JB24" s="26" t="s">
        <v>154</v>
      </c>
      <c r="JC24" s="26" t="s">
        <v>154</v>
      </c>
      <c r="JD24" s="26" t="s">
        <v>154</v>
      </c>
      <c r="JE24" s="26" t="s">
        <v>154</v>
      </c>
      <c r="JF24" s="26" t="s">
        <v>154</v>
      </c>
      <c r="JG24" s="26" t="s">
        <v>154</v>
      </c>
      <c r="JH24" s="7" t="s">
        <v>154</v>
      </c>
      <c r="JI24" s="7" t="s">
        <v>154</v>
      </c>
      <c r="JJ24" s="7" t="s">
        <v>154</v>
      </c>
      <c r="JK24" s="7" t="s">
        <v>154</v>
      </c>
      <c r="JL24" s="7" t="s">
        <v>154</v>
      </c>
      <c r="JM24" s="7" t="s">
        <v>154</v>
      </c>
      <c r="JN24" s="7" t="s">
        <v>154</v>
      </c>
      <c r="JO24" s="7" t="s">
        <v>154</v>
      </c>
      <c r="JP24" s="74" t="s">
        <v>154</v>
      </c>
      <c r="JQ24" s="7" t="s">
        <v>154</v>
      </c>
      <c r="JR24" s="7" t="s">
        <v>154</v>
      </c>
      <c r="JS24" s="7" t="s">
        <v>154</v>
      </c>
      <c r="JT24" s="236" t="s">
        <v>154</v>
      </c>
      <c r="JU24" s="26" t="s">
        <v>154</v>
      </c>
      <c r="JV24" s="26" t="s">
        <v>154</v>
      </c>
      <c r="JW24" s="26" t="s">
        <v>154</v>
      </c>
      <c r="JX24" s="273" t="s">
        <v>154</v>
      </c>
      <c r="JY24" s="26" t="s">
        <v>154</v>
      </c>
      <c r="JZ24" s="26" t="s">
        <v>154</v>
      </c>
      <c r="KA24" s="26" t="s">
        <v>154</v>
      </c>
      <c r="KB24" s="26" t="s">
        <v>154</v>
      </c>
      <c r="KC24" s="26" t="s">
        <v>154</v>
      </c>
      <c r="KD24" s="26" t="s">
        <v>154</v>
      </c>
      <c r="KE24" s="26" t="s">
        <v>154</v>
      </c>
      <c r="KF24" s="26" t="s">
        <v>154</v>
      </c>
      <c r="KG24" s="26" t="s">
        <v>154</v>
      </c>
      <c r="KH24" s="26" t="s">
        <v>154</v>
      </c>
      <c r="KI24" s="26" t="s">
        <v>154</v>
      </c>
      <c r="KJ24" s="7" t="s">
        <v>154</v>
      </c>
      <c r="KK24" s="7" t="s">
        <v>154</v>
      </c>
      <c r="KL24" s="7" t="s">
        <v>154</v>
      </c>
      <c r="KM24" s="7" t="s">
        <v>154</v>
      </c>
      <c r="KN24" s="7" t="s">
        <v>154</v>
      </c>
      <c r="KO24" s="7" t="s">
        <v>154</v>
      </c>
      <c r="KP24" s="176">
        <v>5093</v>
      </c>
      <c r="KQ24" s="176">
        <v>5203</v>
      </c>
      <c r="KR24" s="176">
        <v>5440</v>
      </c>
      <c r="KS24" s="176">
        <v>5580</v>
      </c>
      <c r="KT24" s="176">
        <v>6040</v>
      </c>
      <c r="KU24" s="7">
        <f>+'[1]Summary Medians'!$C$279</f>
        <v>6438</v>
      </c>
      <c r="KV24" s="7">
        <f>+'[1]Summary Medians'!$D$279</f>
        <v>6725</v>
      </c>
      <c r="KW24" s="7">
        <v>7104</v>
      </c>
      <c r="KX24" s="7">
        <v>7354</v>
      </c>
      <c r="KY24" s="7">
        <v>7614</v>
      </c>
      <c r="KZ24" s="7">
        <v>7887</v>
      </c>
      <c r="LA24" s="43" t="s">
        <v>154</v>
      </c>
      <c r="LB24" s="26" t="s">
        <v>154</v>
      </c>
      <c r="LC24" s="26" t="s">
        <v>154</v>
      </c>
      <c r="LD24" s="26" t="s">
        <v>154</v>
      </c>
      <c r="LE24" s="26" t="s">
        <v>154</v>
      </c>
      <c r="LF24" s="26" t="s">
        <v>154</v>
      </c>
      <c r="LG24" s="26" t="s">
        <v>154</v>
      </c>
      <c r="LH24" s="26" t="s">
        <v>154</v>
      </c>
      <c r="LI24" s="26" t="s">
        <v>154</v>
      </c>
      <c r="LJ24" s="26" t="s">
        <v>154</v>
      </c>
      <c r="LK24" s="26" t="s">
        <v>154</v>
      </c>
      <c r="LL24" s="7" t="s">
        <v>154</v>
      </c>
      <c r="LM24" s="7" t="s">
        <v>154</v>
      </c>
      <c r="LN24" s="7" t="s">
        <v>154</v>
      </c>
      <c r="LO24" s="7" t="s">
        <v>154</v>
      </c>
      <c r="LP24" s="7" t="s">
        <v>154</v>
      </c>
      <c r="LQ24" s="7" t="s">
        <v>154</v>
      </c>
      <c r="LR24" s="176">
        <v>12129</v>
      </c>
      <c r="LS24" s="176">
        <v>12476</v>
      </c>
      <c r="LT24" s="236">
        <v>12824</v>
      </c>
      <c r="LU24" s="236">
        <v>13183</v>
      </c>
      <c r="LV24" s="236">
        <v>14064</v>
      </c>
      <c r="LW24" s="7">
        <f>+'[1]Summary Medians'!$F$279</f>
        <v>14967</v>
      </c>
      <c r="LX24" s="7">
        <f>+'[1]Summary Medians'!$G$279</f>
        <v>15299</v>
      </c>
      <c r="LY24" s="7">
        <v>15194</v>
      </c>
      <c r="LZ24" s="7">
        <v>15916</v>
      </c>
      <c r="MA24" s="7">
        <v>16999.5</v>
      </c>
      <c r="MB24" s="7">
        <v>17425.5</v>
      </c>
      <c r="MC24" s="117">
        <v>1719</v>
      </c>
      <c r="MD24" s="26">
        <v>1863</v>
      </c>
      <c r="ME24" s="26">
        <v>1944</v>
      </c>
      <c r="MF24" s="26">
        <v>2005</v>
      </c>
      <c r="MG24" s="26">
        <v>2068</v>
      </c>
      <c r="MH24" s="42">
        <v>2152</v>
      </c>
      <c r="MI24" s="42">
        <v>2222</v>
      </c>
      <c r="MJ24" s="42">
        <v>2353</v>
      </c>
      <c r="MK24" s="42">
        <v>2442</v>
      </c>
      <c r="ML24" s="7">
        <v>2539</v>
      </c>
      <c r="MM24" s="7">
        <v>2760</v>
      </c>
      <c r="MN24" s="7">
        <v>3134</v>
      </c>
      <c r="MO24" s="7">
        <v>3484</v>
      </c>
      <c r="MP24" s="7">
        <v>3799</v>
      </c>
      <c r="MQ24" s="7">
        <v>4000</v>
      </c>
      <c r="MR24" s="7">
        <v>4294</v>
      </c>
      <c r="MS24" s="7">
        <v>4532</v>
      </c>
      <c r="MT24" s="176">
        <v>4884</v>
      </c>
      <c r="MU24" s="175">
        <v>4884</v>
      </c>
      <c r="MV24" s="236">
        <v>5305</v>
      </c>
      <c r="MW24" s="236">
        <v>5637</v>
      </c>
      <c r="MX24" s="236">
        <v>5967</v>
      </c>
      <c r="MY24" s="7">
        <f>+'[1]Summary Medians'!$C$280</f>
        <v>6228</v>
      </c>
      <c r="MZ24" s="7">
        <f>+'[1]Summary Medians'!$D$280</f>
        <v>6662</v>
      </c>
      <c r="NA24" s="7">
        <v>6822</v>
      </c>
      <c r="NB24" s="7">
        <v>7151</v>
      </c>
      <c r="NC24" s="7">
        <v>7260</v>
      </c>
      <c r="ND24" s="7">
        <v>7524</v>
      </c>
      <c r="NE24" s="117">
        <v>3975</v>
      </c>
      <c r="NF24" s="26">
        <v>4220</v>
      </c>
      <c r="NG24" s="26">
        <v>4484</v>
      </c>
      <c r="NH24" s="42">
        <v>4672</v>
      </c>
      <c r="NI24" s="42">
        <v>4948</v>
      </c>
      <c r="NJ24" s="42">
        <v>5174</v>
      </c>
      <c r="NK24" s="42">
        <v>5353</v>
      </c>
      <c r="NL24" s="42">
        <v>5584</v>
      </c>
      <c r="NM24" s="42">
        <v>5714</v>
      </c>
      <c r="NN24" s="7">
        <v>6118</v>
      </c>
      <c r="NO24" s="7">
        <v>6564</v>
      </c>
      <c r="NP24" s="7">
        <v>7292</v>
      </c>
      <c r="NQ24" s="7">
        <v>7967</v>
      </c>
      <c r="NR24" s="7">
        <v>8663</v>
      </c>
      <c r="NS24" s="7">
        <v>9316</v>
      </c>
      <c r="NT24" s="7">
        <v>9975</v>
      </c>
      <c r="NU24" s="7">
        <v>10602</v>
      </c>
      <c r="NV24" s="176">
        <v>11376</v>
      </c>
      <c r="NW24" s="176">
        <v>11525</v>
      </c>
      <c r="NX24" s="236">
        <v>12410</v>
      </c>
      <c r="NY24" s="236">
        <v>13130</v>
      </c>
      <c r="NZ24" s="236">
        <v>13436</v>
      </c>
      <c r="OA24" s="7">
        <f>+'[1]Summary Medians'!$F$280</f>
        <v>14118</v>
      </c>
      <c r="OB24" s="7">
        <f>+'[1]Summary Medians'!$G$280</f>
        <v>14824</v>
      </c>
      <c r="OC24" s="7">
        <v>16066</v>
      </c>
      <c r="OD24" s="7">
        <v>16554</v>
      </c>
      <c r="OE24" s="7">
        <v>16623</v>
      </c>
      <c r="OF24" s="7">
        <v>16021.5</v>
      </c>
    </row>
    <row r="25" spans="1:396">
      <c r="A25" s="102" t="s">
        <v>39</v>
      </c>
      <c r="B25" s="102"/>
      <c r="C25" s="102"/>
      <c r="D25" s="102"/>
      <c r="E25" s="102"/>
      <c r="F25" s="102"/>
      <c r="G25" s="102"/>
      <c r="H25" s="102"/>
      <c r="I25" s="102"/>
      <c r="J25" s="102"/>
      <c r="K25" s="102"/>
      <c r="L25" s="102"/>
      <c r="M25" s="102"/>
      <c r="N25" s="102"/>
      <c r="O25" s="102"/>
      <c r="P25" s="102">
        <v>3719</v>
      </c>
      <c r="Q25" s="102"/>
      <c r="R25" s="102"/>
      <c r="S25" s="102"/>
      <c r="T25" s="102"/>
      <c r="U25" s="102">
        <v>5175.5</v>
      </c>
      <c r="V25" s="102">
        <v>5519.5</v>
      </c>
      <c r="W25" s="102">
        <v>6424</v>
      </c>
      <c r="X25" s="102">
        <v>6602</v>
      </c>
      <c r="Y25" s="102">
        <v>6863</v>
      </c>
      <c r="Z25" s="102">
        <v>7170</v>
      </c>
      <c r="AA25" s="102">
        <v>7330</v>
      </c>
      <c r="AB25" s="102">
        <v>7388</v>
      </c>
      <c r="AC25" s="102">
        <v>7599</v>
      </c>
      <c r="AD25" s="102">
        <v>7783</v>
      </c>
      <c r="AE25" s="374">
        <v>8153.5</v>
      </c>
      <c r="AF25" s="102"/>
      <c r="AG25" s="102"/>
      <c r="AH25" s="102"/>
      <c r="AI25" s="102"/>
      <c r="AJ25" s="102"/>
      <c r="AK25" s="102"/>
      <c r="AL25" s="102"/>
      <c r="AM25" s="102"/>
      <c r="AN25" s="102"/>
      <c r="AO25" s="102"/>
      <c r="AP25" s="102"/>
      <c r="AQ25" s="102"/>
      <c r="AR25" s="102"/>
      <c r="AS25" s="102">
        <v>12875</v>
      </c>
      <c r="AT25" s="102"/>
      <c r="AU25" s="102"/>
      <c r="AV25" s="102"/>
      <c r="AW25" s="102"/>
      <c r="AX25" s="102">
        <v>16050.5</v>
      </c>
      <c r="AY25" s="102">
        <v>16468</v>
      </c>
      <c r="AZ25" s="17">
        <v>17735.5</v>
      </c>
      <c r="BA25" s="17">
        <v>18525</v>
      </c>
      <c r="BB25" s="17">
        <v>18411</v>
      </c>
      <c r="BC25" s="17">
        <v>19074</v>
      </c>
      <c r="BD25" s="17">
        <v>20057</v>
      </c>
      <c r="BE25" s="17">
        <v>20400</v>
      </c>
      <c r="BF25" s="102">
        <v>20727</v>
      </c>
      <c r="BG25" s="102">
        <v>21641</v>
      </c>
      <c r="BH25" s="102">
        <v>22221</v>
      </c>
      <c r="BI25" s="118"/>
      <c r="BJ25" s="102"/>
      <c r="BK25" s="102"/>
      <c r="BL25" s="102"/>
      <c r="BM25" s="102"/>
      <c r="BN25" s="102"/>
      <c r="BO25" s="102"/>
      <c r="BP25" s="102"/>
      <c r="BQ25" s="102"/>
      <c r="BR25" s="102"/>
      <c r="BS25" s="102"/>
      <c r="BT25" s="102"/>
      <c r="BU25" s="102">
        <v>5490</v>
      </c>
      <c r="BV25" s="102"/>
      <c r="BW25" s="102"/>
      <c r="BX25" s="102"/>
      <c r="BY25" s="102"/>
      <c r="BZ25" s="102">
        <v>7932</v>
      </c>
      <c r="CA25" s="102">
        <v>8511</v>
      </c>
      <c r="CB25" s="102">
        <v>10147</v>
      </c>
      <c r="CC25" s="102">
        <v>11167.5</v>
      </c>
      <c r="CD25" s="102">
        <v>10347</v>
      </c>
      <c r="CE25" s="102">
        <v>10620</v>
      </c>
      <c r="CF25" s="102">
        <v>11091</v>
      </c>
      <c r="CG25" s="102">
        <v>11052</v>
      </c>
      <c r="CH25" s="102">
        <v>11624</v>
      </c>
      <c r="CI25" s="102">
        <v>11851</v>
      </c>
      <c r="CJ25" s="102">
        <v>12043.5</v>
      </c>
      <c r="CK25" s="118"/>
      <c r="CL25" s="102"/>
      <c r="CM25" s="102"/>
      <c r="CN25" s="102"/>
      <c r="CO25" s="102"/>
      <c r="CP25" s="102"/>
      <c r="CQ25" s="102"/>
      <c r="CR25" s="102"/>
      <c r="CS25" s="102"/>
      <c r="CT25" s="102"/>
      <c r="CU25" s="102"/>
      <c r="CV25" s="102"/>
      <c r="CW25" s="102">
        <v>17916</v>
      </c>
      <c r="CX25" s="102"/>
      <c r="CY25" s="102"/>
      <c r="CZ25" s="102"/>
      <c r="DA25" s="102"/>
      <c r="DB25" s="102">
        <v>24367</v>
      </c>
      <c r="DC25" s="102">
        <v>25329</v>
      </c>
      <c r="DD25" s="102">
        <v>27855.5</v>
      </c>
      <c r="DE25" s="102">
        <v>29299</v>
      </c>
      <c r="DF25" s="102">
        <v>27472</v>
      </c>
      <c r="DG25" s="102">
        <v>29412</v>
      </c>
      <c r="DH25" s="102">
        <v>31516</v>
      </c>
      <c r="DI25" s="102">
        <v>33442</v>
      </c>
      <c r="DJ25" s="102">
        <v>33786</v>
      </c>
      <c r="DK25" s="102">
        <v>34002</v>
      </c>
      <c r="DL25" s="102">
        <v>34440</v>
      </c>
      <c r="DM25" s="118"/>
      <c r="DN25" s="102"/>
      <c r="DO25" s="102"/>
      <c r="DP25" s="102"/>
      <c r="DQ25" s="102"/>
      <c r="DR25" s="102"/>
      <c r="DS25" s="102"/>
      <c r="DT25" s="102"/>
      <c r="DU25" s="102"/>
      <c r="DV25" s="102"/>
      <c r="DW25" s="102"/>
      <c r="DX25" s="102"/>
      <c r="DY25" s="102">
        <v>3866</v>
      </c>
      <c r="DZ25" s="102"/>
      <c r="EA25" s="102"/>
      <c r="EB25" s="102"/>
      <c r="EC25" s="102"/>
      <c r="ED25" s="102">
        <v>5014.5</v>
      </c>
      <c r="EE25" s="102">
        <v>5685</v>
      </c>
      <c r="EF25" s="102">
        <v>6253</v>
      </c>
      <c r="EG25" s="102">
        <v>6438</v>
      </c>
      <c r="EH25" s="102">
        <v>6759</v>
      </c>
      <c r="EI25" s="102">
        <v>6833</v>
      </c>
      <c r="EJ25" s="102">
        <v>7001</v>
      </c>
      <c r="EK25" s="102">
        <v>7289</v>
      </c>
      <c r="EL25" s="102">
        <v>7488</v>
      </c>
      <c r="EM25" s="102">
        <v>7715</v>
      </c>
      <c r="EN25" s="102">
        <v>8186</v>
      </c>
      <c r="EO25" s="118"/>
      <c r="EP25" s="102"/>
      <c r="EQ25" s="102"/>
      <c r="ER25" s="102"/>
      <c r="ES25" s="102"/>
      <c r="ET25" s="102"/>
      <c r="EU25" s="102"/>
      <c r="EV25" s="102"/>
      <c r="EW25" s="102"/>
      <c r="EX25" s="102"/>
      <c r="EY25" s="102"/>
      <c r="EZ25" s="102"/>
      <c r="FA25" s="102">
        <v>12210</v>
      </c>
      <c r="FB25" s="102"/>
      <c r="FC25" s="102"/>
      <c r="FD25" s="102"/>
      <c r="FE25" s="102"/>
      <c r="FF25" s="102">
        <v>16689.5</v>
      </c>
      <c r="FG25" s="102">
        <v>16680</v>
      </c>
      <c r="FH25" s="102">
        <v>18206.5</v>
      </c>
      <c r="FI25" s="102">
        <v>18888</v>
      </c>
      <c r="FJ25" s="102">
        <v>19138</v>
      </c>
      <c r="FK25" s="102">
        <v>19820</v>
      </c>
      <c r="FL25" s="102">
        <v>20779</v>
      </c>
      <c r="FM25" s="102">
        <v>21812</v>
      </c>
      <c r="FN25" s="102">
        <v>23382</v>
      </c>
      <c r="FO25" s="102">
        <v>23557.5</v>
      </c>
      <c r="FP25" s="102">
        <v>25193</v>
      </c>
      <c r="FQ25" s="118"/>
      <c r="FR25" s="102"/>
      <c r="FS25" s="102"/>
      <c r="FT25" s="102"/>
      <c r="FU25" s="102"/>
      <c r="FV25" s="102"/>
      <c r="FW25" s="102"/>
      <c r="FX25" s="102"/>
      <c r="FY25" s="102"/>
      <c r="FZ25" s="102"/>
      <c r="GA25" s="102"/>
      <c r="GB25" s="102"/>
      <c r="GC25" s="102">
        <v>2906</v>
      </c>
      <c r="GD25" s="102"/>
      <c r="GE25" s="102"/>
      <c r="GF25" s="102"/>
      <c r="GG25" s="102"/>
      <c r="GH25" s="102">
        <v>4900</v>
      </c>
      <c r="GI25" s="102">
        <v>5247.5</v>
      </c>
      <c r="GJ25" s="102">
        <v>6488</v>
      </c>
      <c r="GK25" s="102">
        <v>6682</v>
      </c>
      <c r="GL25" s="102">
        <v>6550</v>
      </c>
      <c r="GM25" s="102">
        <v>6686</v>
      </c>
      <c r="GN25" s="102">
        <v>6872</v>
      </c>
      <c r="GO25" s="102">
        <v>6925.5</v>
      </c>
      <c r="GP25" s="102">
        <v>7175.5</v>
      </c>
      <c r="GQ25" s="102">
        <v>7316.5</v>
      </c>
      <c r="GR25" s="102">
        <v>7419</v>
      </c>
      <c r="GS25" s="118"/>
      <c r="GT25" s="102"/>
      <c r="GU25" s="102"/>
      <c r="GV25" s="102"/>
      <c r="GW25" s="102"/>
      <c r="GX25" s="102"/>
      <c r="GY25" s="102"/>
      <c r="GZ25" s="102"/>
      <c r="HA25" s="102"/>
      <c r="HB25" s="102"/>
      <c r="HC25" s="102"/>
      <c r="HD25" s="102"/>
      <c r="HE25" s="102">
        <v>12974</v>
      </c>
      <c r="HF25" s="102"/>
      <c r="HG25" s="102"/>
      <c r="HH25" s="102"/>
      <c r="HI25" s="102"/>
      <c r="HJ25" s="102">
        <v>15961</v>
      </c>
      <c r="HK25" s="102">
        <v>16222.5</v>
      </c>
      <c r="HL25" s="102">
        <v>17614</v>
      </c>
      <c r="HM25" s="102">
        <v>18260</v>
      </c>
      <c r="HN25" s="102">
        <v>17809</v>
      </c>
      <c r="HO25" s="102">
        <v>17952</v>
      </c>
      <c r="HP25" s="102">
        <v>18032</v>
      </c>
      <c r="HQ25" s="102">
        <v>18038.5</v>
      </c>
      <c r="HR25" s="102">
        <v>19109</v>
      </c>
      <c r="HS25" s="102">
        <v>19189.5</v>
      </c>
      <c r="HT25" s="102">
        <v>19299</v>
      </c>
      <c r="HU25" s="118"/>
      <c r="HV25" s="102"/>
      <c r="HW25" s="102"/>
      <c r="HX25" s="102"/>
      <c r="HY25" s="102"/>
      <c r="HZ25" s="102"/>
      <c r="IA25" s="102"/>
      <c r="IB25" s="102"/>
      <c r="IC25" s="102"/>
      <c r="ID25" s="102"/>
      <c r="IE25" s="102"/>
      <c r="IF25" s="102"/>
      <c r="IG25" s="102">
        <v>3692</v>
      </c>
      <c r="IH25" s="102"/>
      <c r="II25" s="102"/>
      <c r="IJ25" s="102"/>
      <c r="IK25" s="102"/>
      <c r="IL25" s="102">
        <v>4840</v>
      </c>
      <c r="IM25" s="102">
        <v>5242</v>
      </c>
      <c r="IN25" s="102">
        <v>5963</v>
      </c>
      <c r="IO25" s="102">
        <v>6184</v>
      </c>
      <c r="IP25" s="102">
        <v>6722</v>
      </c>
      <c r="IQ25" s="102">
        <v>7036</v>
      </c>
      <c r="IR25" s="102">
        <v>7332</v>
      </c>
      <c r="IS25" s="102">
        <v>7653</v>
      </c>
      <c r="IT25" s="102">
        <v>7933</v>
      </c>
      <c r="IU25" s="102">
        <v>8121</v>
      </c>
      <c r="IV25" s="102">
        <v>8375</v>
      </c>
      <c r="IW25" s="118"/>
      <c r="IX25" s="102"/>
      <c r="IY25" s="102"/>
      <c r="IZ25" s="102"/>
      <c r="JA25" s="102"/>
      <c r="JB25" s="102"/>
      <c r="JC25" s="102"/>
      <c r="JD25" s="102"/>
      <c r="JE25" s="102"/>
      <c r="JF25" s="102"/>
      <c r="JG25" s="102"/>
      <c r="JH25" s="102"/>
      <c r="JI25" s="102">
        <v>12907.5</v>
      </c>
      <c r="JJ25" s="102"/>
      <c r="JK25" s="102"/>
      <c r="JL25" s="102"/>
      <c r="JM25" s="102"/>
      <c r="JN25" s="102">
        <v>15810</v>
      </c>
      <c r="JO25" s="102">
        <v>15904</v>
      </c>
      <c r="JP25" s="102">
        <v>17123</v>
      </c>
      <c r="JQ25" s="102">
        <v>17649</v>
      </c>
      <c r="JR25" s="102">
        <v>18081</v>
      </c>
      <c r="JS25" s="102">
        <v>18814</v>
      </c>
      <c r="JT25" s="102">
        <v>19788</v>
      </c>
      <c r="JU25" s="102">
        <v>21008</v>
      </c>
      <c r="JV25" s="102">
        <v>21969</v>
      </c>
      <c r="JW25" s="102">
        <v>22575</v>
      </c>
      <c r="JX25" s="102">
        <v>23059.5</v>
      </c>
      <c r="JY25" s="118"/>
      <c r="JZ25" s="102"/>
      <c r="KA25" s="102"/>
      <c r="KB25" s="102"/>
      <c r="KC25" s="102"/>
      <c r="KD25" s="102"/>
      <c r="KE25" s="102"/>
      <c r="KF25" s="102"/>
      <c r="KG25" s="102"/>
      <c r="KH25" s="102"/>
      <c r="KI25" s="102"/>
      <c r="KJ25" s="102"/>
      <c r="KK25" s="102">
        <v>4167</v>
      </c>
      <c r="KL25" s="102"/>
      <c r="KM25" s="102"/>
      <c r="KN25" s="102"/>
      <c r="KO25" s="102"/>
      <c r="KP25" s="102">
        <v>5338</v>
      </c>
      <c r="KQ25" s="102">
        <v>5831</v>
      </c>
      <c r="KR25" s="102">
        <v>6000.5</v>
      </c>
      <c r="KS25" s="102">
        <v>6430</v>
      </c>
      <c r="KT25" s="102">
        <v>7436.5</v>
      </c>
      <c r="KU25" s="102">
        <v>7657</v>
      </c>
      <c r="KV25" s="102">
        <v>8053</v>
      </c>
      <c r="KW25" s="102">
        <v>7507</v>
      </c>
      <c r="KX25" s="102">
        <v>7744</v>
      </c>
      <c r="KY25" s="102">
        <v>7933</v>
      </c>
      <c r="KZ25" s="102">
        <v>8308.5</v>
      </c>
      <c r="LA25" s="118"/>
      <c r="LB25" s="102"/>
      <c r="LC25" s="102"/>
      <c r="LD25" s="102"/>
      <c r="LE25" s="102"/>
      <c r="LF25" s="102"/>
      <c r="LG25" s="102"/>
      <c r="LH25" s="102"/>
      <c r="LI25" s="102"/>
      <c r="LJ25" s="102"/>
      <c r="LK25" s="102"/>
      <c r="LL25" s="102"/>
      <c r="LM25" s="102">
        <v>9986</v>
      </c>
      <c r="LN25" s="102"/>
      <c r="LO25" s="102"/>
      <c r="LP25" s="102"/>
      <c r="LQ25" s="102"/>
      <c r="LR25" s="102">
        <v>15058</v>
      </c>
      <c r="LS25" s="102">
        <v>15331</v>
      </c>
      <c r="LT25" s="102">
        <v>15743</v>
      </c>
      <c r="LU25" s="102">
        <v>16664</v>
      </c>
      <c r="LV25" s="102">
        <v>17014</v>
      </c>
      <c r="LW25" s="102">
        <v>17920</v>
      </c>
      <c r="LX25" s="102">
        <v>18717</v>
      </c>
      <c r="LY25" s="102">
        <v>20096</v>
      </c>
      <c r="LZ25" s="102">
        <v>20239.5</v>
      </c>
      <c r="MA25" s="102">
        <v>20793</v>
      </c>
      <c r="MB25" s="102">
        <v>21673.5</v>
      </c>
      <c r="MC25" s="118"/>
      <c r="MD25" s="102"/>
      <c r="ME25" s="102"/>
      <c r="MF25" s="102"/>
      <c r="MG25" s="102"/>
      <c r="MH25" s="102"/>
      <c r="MI25" s="102"/>
      <c r="MJ25" s="102"/>
      <c r="MK25" s="102"/>
      <c r="ML25" s="102"/>
      <c r="MM25" s="102"/>
      <c r="MN25" s="102"/>
      <c r="MO25" s="102">
        <v>2742.5</v>
      </c>
      <c r="MP25" s="102"/>
      <c r="MQ25" s="102"/>
      <c r="MR25" s="102"/>
      <c r="MS25" s="102"/>
      <c r="MT25" s="102">
        <v>4428</v>
      </c>
      <c r="MU25" s="102">
        <v>4720.5</v>
      </c>
      <c r="MV25" s="102">
        <v>5108</v>
      </c>
      <c r="MW25" s="102">
        <v>5582</v>
      </c>
      <c r="MX25" s="102">
        <v>6060</v>
      </c>
      <c r="MY25" s="102">
        <v>6888</v>
      </c>
      <c r="MZ25" s="102">
        <v>7188</v>
      </c>
      <c r="NA25" s="102">
        <v>5186</v>
      </c>
      <c r="NB25" s="102">
        <v>5681.5</v>
      </c>
      <c r="NC25" s="102">
        <v>5836</v>
      </c>
      <c r="ND25" s="102">
        <v>5955</v>
      </c>
      <c r="NE25" s="118"/>
      <c r="NF25" s="102"/>
      <c r="NG25" s="102"/>
      <c r="NH25" s="102"/>
      <c r="NI25" s="102"/>
      <c r="NJ25" s="102"/>
      <c r="NK25" s="102"/>
      <c r="NL25" s="102"/>
      <c r="NM25" s="102"/>
      <c r="NN25" s="102"/>
      <c r="NO25" s="102"/>
      <c r="NP25" s="102"/>
      <c r="NQ25" s="102">
        <v>8864</v>
      </c>
      <c r="NR25" s="102"/>
      <c r="NS25" s="102"/>
      <c r="NT25" s="102"/>
      <c r="NU25" s="102"/>
      <c r="NV25" s="102">
        <v>13197.5</v>
      </c>
      <c r="NW25" s="102">
        <v>14401</v>
      </c>
      <c r="NX25" s="102">
        <v>14983.5</v>
      </c>
      <c r="NY25" s="102">
        <v>16844</v>
      </c>
      <c r="NZ25" s="102">
        <v>17120.5</v>
      </c>
      <c r="OA25" s="102">
        <v>17720</v>
      </c>
      <c r="OB25" s="102">
        <v>17944</v>
      </c>
      <c r="OC25" s="102">
        <v>17058.5</v>
      </c>
      <c r="OD25" s="102">
        <v>17443.5</v>
      </c>
      <c r="OE25" s="102">
        <v>18061.5</v>
      </c>
      <c r="OF25" s="102">
        <v>18665</v>
      </c>
    </row>
    <row r="26" spans="1:396">
      <c r="A26" s="102"/>
      <c r="B26" s="146"/>
      <c r="C26" s="147"/>
      <c r="D26" s="147">
        <f t="shared" ref="D26" si="6">(D25/D$6)*100</f>
        <v>0</v>
      </c>
      <c r="E26" s="147">
        <f t="shared" ref="E26" si="7">(E25/E$6)*100</f>
        <v>0</v>
      </c>
      <c r="F26" s="147">
        <f t="shared" ref="F26" si="8">(F25/F$6)*100</f>
        <v>0</v>
      </c>
      <c r="G26" s="147">
        <f t="shared" ref="G26" si="9">(G25/G$6)*100</f>
        <v>0</v>
      </c>
      <c r="H26" s="147">
        <f t="shared" ref="H26" si="10">(H25/H$6)*100</f>
        <v>0</v>
      </c>
      <c r="I26" s="147">
        <f t="shared" ref="I26" si="11">(I25/I$6)*100</f>
        <v>0</v>
      </c>
      <c r="J26" s="147">
        <f t="shared" ref="J26" si="12">(J25/J$6)*100</f>
        <v>0</v>
      </c>
      <c r="K26" s="147">
        <f t="shared" ref="K26" si="13">(K25/K$6)*100</f>
        <v>0</v>
      </c>
      <c r="L26" s="147">
        <f t="shared" ref="L26" si="14">(L25/L$6)*100</f>
        <v>0</v>
      </c>
      <c r="M26" s="147">
        <f t="shared" ref="M26" si="15">(M25/M$6)*100</f>
        <v>0</v>
      </c>
      <c r="N26" s="147">
        <f t="shared" ref="N26" si="16">(N25/N$6)*100</f>
        <v>0</v>
      </c>
      <c r="O26" s="147">
        <f t="shared" ref="O26" si="17">(O25/O$6)*100</f>
        <v>0</v>
      </c>
      <c r="P26" s="147">
        <f t="shared" ref="P26" si="18">(P25/P$6)*100</f>
        <v>81.218606682681809</v>
      </c>
      <c r="Q26" s="147"/>
      <c r="R26" s="147">
        <f t="shared" ref="R26" si="19">(R25/R$6)*100</f>
        <v>0</v>
      </c>
      <c r="S26" s="147">
        <f t="shared" ref="S26" si="20">(S25/S$6)*100</f>
        <v>0</v>
      </c>
      <c r="T26" s="147">
        <f t="shared" ref="T26" si="21">(T25/T$6)*100</f>
        <v>0</v>
      </c>
      <c r="U26" s="147">
        <f t="shared" ref="U26:AE26" si="22">(U25/U$6)*100</f>
        <v>82.741806554756195</v>
      </c>
      <c r="V26" s="147">
        <f t="shared" si="22"/>
        <v>84.434756004283301</v>
      </c>
      <c r="W26" s="147">
        <f t="shared" si="22"/>
        <v>92.418357070925055</v>
      </c>
      <c r="X26" s="147">
        <f t="shared" si="22"/>
        <v>90.730433587576442</v>
      </c>
      <c r="Y26" s="147">
        <f t="shared" si="22"/>
        <v>91.531074953320896</v>
      </c>
      <c r="Z26" s="147">
        <f t="shared" si="22"/>
        <v>93.371532751660368</v>
      </c>
      <c r="AA26" s="147">
        <f t="shared" si="22"/>
        <v>91.579210394802601</v>
      </c>
      <c r="AB26" s="147">
        <f t="shared" si="22"/>
        <v>90.362035225048913</v>
      </c>
      <c r="AC26" s="147">
        <f t="shared" si="22"/>
        <v>89.80146537461593</v>
      </c>
      <c r="AD26" s="410">
        <f t="shared" si="22"/>
        <v>88.523657870791624</v>
      </c>
      <c r="AE26" s="147">
        <f t="shared" si="22"/>
        <v>91.064946668900433</v>
      </c>
      <c r="AF26" s="422"/>
      <c r="AG26" s="147"/>
      <c r="AH26" s="147">
        <f t="shared" ref="AH26" si="23">(AH25/AH$6)*100</f>
        <v>0</v>
      </c>
      <c r="AI26" s="147">
        <f t="shared" ref="AI26" si="24">(AI25/AI$6)*100</f>
        <v>0</v>
      </c>
      <c r="AJ26" s="147">
        <f t="shared" ref="AJ26" si="25">(AJ25/AJ$6)*100</f>
        <v>0</v>
      </c>
      <c r="AK26" s="147">
        <f t="shared" ref="AK26" si="26">(AK25/AK$6)*100</f>
        <v>0</v>
      </c>
      <c r="AL26" s="147">
        <f t="shared" ref="AL26" si="27">(AL25/AL$6)*100</f>
        <v>0</v>
      </c>
      <c r="AM26" s="147">
        <f t="shared" ref="AM26" si="28">(AM25/AM$6)*100</f>
        <v>0</v>
      </c>
      <c r="AN26" s="147">
        <f t="shared" ref="AN26" si="29">(AN25/AN$6)*100</f>
        <v>0</v>
      </c>
      <c r="AO26" s="147">
        <f t="shared" ref="AO26" si="30">(AO25/AO$6)*100</f>
        <v>0</v>
      </c>
      <c r="AP26" s="147">
        <f t="shared" ref="AP26" si="31">(AP25/AP$6)*100</f>
        <v>0</v>
      </c>
      <c r="AQ26" s="147">
        <f t="shared" ref="AQ26" si="32">(AQ25/AQ$6)*100</f>
        <v>0</v>
      </c>
      <c r="AR26" s="147">
        <f t="shared" ref="AR26" si="33">(AR25/AR$6)*100</f>
        <v>0</v>
      </c>
      <c r="AS26" s="147">
        <f t="shared" ref="AS26" si="34">(AS25/AS$6)*100</f>
        <v>108.87028581092508</v>
      </c>
      <c r="AT26" s="147">
        <f t="shared" ref="AT26" si="35">(AT25/AT$6)*100</f>
        <v>0</v>
      </c>
      <c r="AU26" s="147">
        <f t="shared" ref="AU26" si="36">(AU25/AU$6)*100</f>
        <v>0</v>
      </c>
      <c r="AV26" s="147">
        <f t="shared" ref="AV26" si="37">(AV25/AV$6)*100</f>
        <v>0</v>
      </c>
      <c r="AW26" s="147">
        <f t="shared" ref="AW26" si="38">(AW25/AW$6)*100</f>
        <v>0</v>
      </c>
      <c r="AX26" s="147">
        <f t="shared" ref="AX26:BH26" si="39">(AX25/AX$6)*100</f>
        <v>105.94389438943894</v>
      </c>
      <c r="AY26" s="147">
        <f t="shared" si="39"/>
        <v>103.22499764941861</v>
      </c>
      <c r="AZ26" s="147">
        <f t="shared" si="39"/>
        <v>105.15534210838373</v>
      </c>
      <c r="BA26" s="147">
        <f t="shared" si="39"/>
        <v>105.88134430727023</v>
      </c>
      <c r="BB26" s="147">
        <f t="shared" si="39"/>
        <v>104.30570505920345</v>
      </c>
      <c r="BC26" s="147">
        <f t="shared" si="39"/>
        <v>105.81382447575724</v>
      </c>
      <c r="BD26" s="147">
        <f t="shared" si="39"/>
        <v>108.96990111920026</v>
      </c>
      <c r="BE26" s="147">
        <f t="shared" si="39"/>
        <v>109.73641742872513</v>
      </c>
      <c r="BF26" s="147">
        <f t="shared" si="39"/>
        <v>108.6320754716981</v>
      </c>
      <c r="BG26" s="147">
        <f t="shared" si="39"/>
        <v>111.64938348036939</v>
      </c>
      <c r="BH26" s="147">
        <f t="shared" si="39"/>
        <v>112.57979531867464</v>
      </c>
      <c r="BI26" s="170">
        <f t="shared" ref="BI26" si="40">(BI25/BI$6)*100</f>
        <v>0</v>
      </c>
      <c r="BJ26" s="147">
        <f t="shared" ref="BJ26" si="41">(BJ25/BJ$6)*100</f>
        <v>0</v>
      </c>
      <c r="BK26" s="147">
        <f t="shared" ref="BK26" si="42">(BK25/BK$6)*100</f>
        <v>0</v>
      </c>
      <c r="BL26" s="147">
        <f t="shared" ref="BL26" si="43">(BL25/BL$6)*100</f>
        <v>0</v>
      </c>
      <c r="BM26" s="147">
        <f t="shared" ref="BM26" si="44">(BM25/BM$6)*100</f>
        <v>0</v>
      </c>
      <c r="BN26" s="147">
        <f t="shared" ref="BN26" si="45">(BN25/BN$6)*100</f>
        <v>0</v>
      </c>
      <c r="BO26" s="147">
        <f t="shared" ref="BO26" si="46">(BO25/BO$6)*100</f>
        <v>0</v>
      </c>
      <c r="BP26" s="147">
        <f t="shared" ref="BP26" si="47">(BP25/BP$6)*100</f>
        <v>0</v>
      </c>
      <c r="BQ26" s="147">
        <f t="shared" ref="BQ26" si="48">(BQ25/BQ$6)*100</f>
        <v>0</v>
      </c>
      <c r="BR26" s="147">
        <f t="shared" ref="BR26" si="49">(BR25/BR$6)*100</f>
        <v>0</v>
      </c>
      <c r="BS26" s="147">
        <f t="shared" ref="BS26" si="50">(BS25/BS$6)*100</f>
        <v>0</v>
      </c>
      <c r="BT26" s="147">
        <f t="shared" ref="BT26" si="51">(BT25/BT$6)*100</f>
        <v>0</v>
      </c>
      <c r="BU26" s="147">
        <f t="shared" ref="BU26" si="52">(BU25/BU$6)*100</f>
        <v>97.54797441364606</v>
      </c>
      <c r="BV26" s="147">
        <f t="shared" ref="BV26" si="53">(BV25/BV$6)*100</f>
        <v>0</v>
      </c>
      <c r="BW26" s="147">
        <f t="shared" ref="BW26" si="54">(BW25/BW$6)*100</f>
        <v>0</v>
      </c>
      <c r="BX26" s="147">
        <f t="shared" ref="BX26" si="55">(BX25/BX$6)*100</f>
        <v>0</v>
      </c>
      <c r="BY26" s="147">
        <f t="shared" ref="BY26" si="56">(BY25/BY$6)*100</f>
        <v>0</v>
      </c>
      <c r="BZ26" s="147">
        <f t="shared" ref="BZ26:CI26" si="57">(BZ25/BZ$6)*100</f>
        <v>100</v>
      </c>
      <c r="CA26" s="147">
        <f t="shared" si="57"/>
        <v>101.12880228136882</v>
      </c>
      <c r="CB26" s="147">
        <f t="shared" si="57"/>
        <v>113.96001796945193</v>
      </c>
      <c r="CC26" s="147">
        <f t="shared" si="57"/>
        <v>118.48806366047747</v>
      </c>
      <c r="CD26" s="147">
        <f t="shared" si="57"/>
        <v>105.60318432333129</v>
      </c>
      <c r="CE26" s="147">
        <f t="shared" si="57"/>
        <v>108.05860805860806</v>
      </c>
      <c r="CF26" s="147">
        <f t="shared" si="57"/>
        <v>110.39116154075843</v>
      </c>
      <c r="CG26" s="147">
        <f t="shared" si="57"/>
        <v>106.59722222222223</v>
      </c>
      <c r="CH26" s="147">
        <f t="shared" si="57"/>
        <v>109.99242997728993</v>
      </c>
      <c r="CI26" s="147">
        <f t="shared" si="57"/>
        <v>110.21110387798754</v>
      </c>
      <c r="CJ26" s="147">
        <f>(CJ25/CJ$6)*100</f>
        <v>109.05016298442594</v>
      </c>
      <c r="CK26" s="170">
        <f t="shared" ref="CK26" si="58">(CK25/CK$6)*100</f>
        <v>0</v>
      </c>
      <c r="CL26" s="147">
        <f t="shared" ref="CL26" si="59">(CL25/CL$6)*100</f>
        <v>0</v>
      </c>
      <c r="CM26" s="147">
        <f t="shared" ref="CM26" si="60">(CM25/CM$6)*100</f>
        <v>0</v>
      </c>
      <c r="CN26" s="147">
        <f t="shared" ref="CN26" si="61">(CN25/CN$6)*100</f>
        <v>0</v>
      </c>
      <c r="CO26" s="147">
        <f t="shared" ref="CO26" si="62">(CO25/CO$6)*100</f>
        <v>0</v>
      </c>
      <c r="CP26" s="147">
        <f t="shared" ref="CP26" si="63">(CP25/CP$6)*100</f>
        <v>0</v>
      </c>
      <c r="CQ26" s="147">
        <f t="shared" ref="CQ26" si="64">(CQ25/CQ$6)*100</f>
        <v>0</v>
      </c>
      <c r="CR26" s="147">
        <f t="shared" ref="CR26" si="65">(CR25/CR$6)*100</f>
        <v>0</v>
      </c>
      <c r="CS26" s="147">
        <f t="shared" ref="CS26" si="66">(CS25/CS$6)*100</f>
        <v>0</v>
      </c>
      <c r="CT26" s="147">
        <f t="shared" ref="CT26" si="67">(CT25/CT$6)*100</f>
        <v>0</v>
      </c>
      <c r="CU26" s="147">
        <f t="shared" ref="CU26" si="68">(CU25/CU$6)*100</f>
        <v>0</v>
      </c>
      <c r="CV26" s="147">
        <f t="shared" ref="CV26" si="69">(CV25/CV$6)*100</f>
        <v>0</v>
      </c>
      <c r="CW26" s="147">
        <f t="shared" ref="CW26" si="70">(CW25/CW$6)*100</f>
        <v>111.69576059850374</v>
      </c>
      <c r="CX26" s="147">
        <f t="shared" ref="CX26" si="71">(CX25/CX$6)*100</f>
        <v>0</v>
      </c>
      <c r="CY26" s="147">
        <f t="shared" ref="CY26" si="72">(CY25/CY$6)*100</f>
        <v>0</v>
      </c>
      <c r="CZ26" s="147">
        <f t="shared" ref="CZ26" si="73">(CZ25/CZ$6)*100</f>
        <v>0</v>
      </c>
      <c r="DA26" s="147">
        <f t="shared" ref="DA26" si="74">(DA25/DA$6)*100</f>
        <v>0</v>
      </c>
      <c r="DB26" s="147">
        <f t="shared" ref="DB26:DK26" si="75">(DB25/DB$6)*100</f>
        <v>119.79842674532939</v>
      </c>
      <c r="DC26" s="147">
        <f t="shared" si="75"/>
        <v>121.22618933665169</v>
      </c>
      <c r="DD26" s="147">
        <f t="shared" si="75"/>
        <v>123.11551125941969</v>
      </c>
      <c r="DE26" s="147">
        <f t="shared" si="75"/>
        <v>124.57852329017582</v>
      </c>
      <c r="DF26" s="147">
        <f t="shared" si="75"/>
        <v>113.47377116893847</v>
      </c>
      <c r="DG26" s="147">
        <f t="shared" si="75"/>
        <v>117.62917933130699</v>
      </c>
      <c r="DH26" s="147">
        <f t="shared" si="75"/>
        <v>121.17809904644726</v>
      </c>
      <c r="DI26" s="147">
        <f t="shared" si="75"/>
        <v>124.71843067054525</v>
      </c>
      <c r="DJ26" s="147">
        <f t="shared" si="75"/>
        <v>120.78075286883781</v>
      </c>
      <c r="DK26" s="147">
        <f t="shared" si="75"/>
        <v>118.70963237091088</v>
      </c>
      <c r="DL26" s="147">
        <f>(DL25/DL$6)*100</f>
        <v>119.14481422542033</v>
      </c>
      <c r="DM26" s="170">
        <f t="shared" ref="DM26" si="76">(DM25/DM$6)*100</f>
        <v>0</v>
      </c>
      <c r="DN26" s="147">
        <f t="shared" ref="DN26" si="77">(DN25/DN$6)*100</f>
        <v>0</v>
      </c>
      <c r="DO26" s="147">
        <f t="shared" ref="DO26" si="78">(DO25/DO$6)*100</f>
        <v>0</v>
      </c>
      <c r="DP26" s="147">
        <f t="shared" ref="DP26" si="79">(DP25/DP$6)*100</f>
        <v>0</v>
      </c>
      <c r="DQ26" s="147">
        <f t="shared" ref="DQ26" si="80">(DQ25/DQ$6)*100</f>
        <v>0</v>
      </c>
      <c r="DR26" s="147">
        <f t="shared" ref="DR26" si="81">(DR25/DR$6)*100</f>
        <v>0</v>
      </c>
      <c r="DS26" s="147">
        <f t="shared" ref="DS26" si="82">(DS25/DS$6)*100</f>
        <v>0</v>
      </c>
      <c r="DT26" s="147">
        <f t="shared" ref="DT26" si="83">(DT25/DT$6)*100</f>
        <v>0</v>
      </c>
      <c r="DU26" s="147">
        <f t="shared" ref="DU26" si="84">(DU25/DU$6)*100</f>
        <v>0</v>
      </c>
      <c r="DV26" s="147">
        <f t="shared" ref="DV26" si="85">(DV25/DV$6)*100</f>
        <v>0</v>
      </c>
      <c r="DW26" s="147">
        <f t="shared" ref="DW26" si="86">(DW25/DW$6)*100</f>
        <v>0</v>
      </c>
      <c r="DX26" s="147">
        <f t="shared" ref="DX26" si="87">(DX25/DX$6)*100</f>
        <v>0</v>
      </c>
      <c r="DY26" s="147">
        <f t="shared" ref="DY26" si="88">(DY25/DY$6)*100</f>
        <v>75.967773629396746</v>
      </c>
      <c r="DZ26" s="147">
        <f t="shared" ref="DZ26" si="89">(DZ25/DZ$6)*100</f>
        <v>0</v>
      </c>
      <c r="EA26" s="147">
        <f t="shared" ref="EA26" si="90">(EA25/EA$6)*100</f>
        <v>0</v>
      </c>
      <c r="EB26" s="147">
        <f t="shared" ref="EB26" si="91">(EB25/EB$6)*100</f>
        <v>0</v>
      </c>
      <c r="EC26" s="147">
        <f t="shared" ref="EC26" si="92">(EC25/EC$6)*100</f>
        <v>0</v>
      </c>
      <c r="ED26" s="147">
        <f t="shared" ref="ED26:EM26" si="93">(ED25/ED$6)*100</f>
        <v>75.610675512665864</v>
      </c>
      <c r="EE26" s="147">
        <f t="shared" si="93"/>
        <v>78.805101192126429</v>
      </c>
      <c r="EF26" s="147">
        <f t="shared" si="93"/>
        <v>82.504288164665525</v>
      </c>
      <c r="EG26" s="147">
        <f t="shared" si="93"/>
        <v>85.006932065755592</v>
      </c>
      <c r="EH26" s="147">
        <f t="shared" si="93"/>
        <v>79.461556548318839</v>
      </c>
      <c r="EI26" s="147">
        <f t="shared" si="93"/>
        <v>81.190589353612168</v>
      </c>
      <c r="EJ26" s="147">
        <f t="shared" si="93"/>
        <v>77.307862190812727</v>
      </c>
      <c r="EK26" s="147">
        <f t="shared" si="93"/>
        <v>76.871967939253324</v>
      </c>
      <c r="EL26" s="147">
        <f t="shared" si="93"/>
        <v>76.69773635153129</v>
      </c>
      <c r="EM26" s="147">
        <f t="shared" si="93"/>
        <v>77.787860455737047</v>
      </c>
      <c r="EN26" s="147">
        <f>(EN25/EN$6)*100</f>
        <v>81.831359024341481</v>
      </c>
      <c r="EO26" s="170">
        <f t="shared" ref="EO26" si="94">(EO25/EO$6)*100</f>
        <v>0</v>
      </c>
      <c r="EP26" s="147">
        <f t="shared" ref="EP26" si="95">(EP25/EP$6)*100</f>
        <v>0</v>
      </c>
      <c r="EQ26" s="147">
        <f t="shared" ref="EQ26" si="96">(EQ25/EQ$6)*100</f>
        <v>0</v>
      </c>
      <c r="ER26" s="147">
        <f t="shared" ref="ER26" si="97">(ER25/ER$6)*100</f>
        <v>0</v>
      </c>
      <c r="ES26" s="147">
        <f t="shared" ref="ES26" si="98">(ES25/ES$6)*100</f>
        <v>0</v>
      </c>
      <c r="ET26" s="147">
        <f t="shared" ref="ET26" si="99">(ET25/ET$6)*100</f>
        <v>0</v>
      </c>
      <c r="EU26" s="147">
        <f t="shared" ref="EU26" si="100">(EU25/EU$6)*100</f>
        <v>0</v>
      </c>
      <c r="EV26" s="147">
        <f t="shared" ref="EV26" si="101">(EV25/EV$6)*100</f>
        <v>0</v>
      </c>
      <c r="EW26" s="147">
        <f t="shared" ref="EW26" si="102">(EW25/EW$6)*100</f>
        <v>0</v>
      </c>
      <c r="EX26" s="147">
        <f t="shared" ref="EX26" si="103">(EX25/EX$6)*100</f>
        <v>0</v>
      </c>
      <c r="EY26" s="147">
        <f t="shared" ref="EY26" si="104">(EY25/EY$6)*100</f>
        <v>0</v>
      </c>
      <c r="EZ26" s="147">
        <f t="shared" ref="EZ26" si="105">(EZ25/EZ$6)*100</f>
        <v>0</v>
      </c>
      <c r="FA26" s="147">
        <f t="shared" ref="FA26" si="106">(FA25/FA$6)*100</f>
        <v>88.555265448215835</v>
      </c>
      <c r="FB26" s="147">
        <f t="shared" ref="FB26" si="107">(FB25/FB$6)*100</f>
        <v>0</v>
      </c>
      <c r="FC26" s="147">
        <f t="shared" ref="FC26" si="108">(FC25/FC$6)*100</f>
        <v>0</v>
      </c>
      <c r="FD26" s="147">
        <f t="shared" ref="FD26" si="109">(FD25/FD$6)*100</f>
        <v>0</v>
      </c>
      <c r="FE26" s="147">
        <f t="shared" ref="FE26" si="110">(FE25/FE$6)*100</f>
        <v>0</v>
      </c>
      <c r="FF26" s="147">
        <f t="shared" ref="FF26:FO26" si="111">(FF25/FF$6)*100</f>
        <v>99.710240172063564</v>
      </c>
      <c r="FG26" s="147">
        <f t="shared" si="111"/>
        <v>98.152289043191715</v>
      </c>
      <c r="FH26" s="147">
        <f t="shared" si="111"/>
        <v>97.179076594609015</v>
      </c>
      <c r="FI26" s="147">
        <f t="shared" si="111"/>
        <v>97.997302064957964</v>
      </c>
      <c r="FJ26" s="147">
        <f t="shared" si="111"/>
        <v>96.132208157524616</v>
      </c>
      <c r="FK26" s="147">
        <f t="shared" si="111"/>
        <v>94.538516575244458</v>
      </c>
      <c r="FL26" s="147">
        <f t="shared" si="111"/>
        <v>94.518740902474534</v>
      </c>
      <c r="FM26" s="147">
        <f t="shared" si="111"/>
        <v>95.174098961514957</v>
      </c>
      <c r="FN26" s="147">
        <f t="shared" si="111"/>
        <v>100.56774193548388</v>
      </c>
      <c r="FO26" s="147">
        <f t="shared" si="111"/>
        <v>100.97081136685098</v>
      </c>
      <c r="FP26" s="147">
        <f>(FP25/FP$6)*100</f>
        <v>104.36637806040019</v>
      </c>
      <c r="FQ26" s="170">
        <f t="shared" ref="FQ26" si="112">(FQ25/FQ$6)*100</f>
        <v>0</v>
      </c>
      <c r="FR26" s="147">
        <f t="shared" ref="FR26" si="113">(FR25/FR$6)*100</f>
        <v>0</v>
      </c>
      <c r="FS26" s="147">
        <f t="shared" ref="FS26" si="114">(FS25/FS$6)*100</f>
        <v>0</v>
      </c>
      <c r="FT26" s="147">
        <f t="shared" ref="FT26" si="115">(FT25/FT$6)*100</f>
        <v>0</v>
      </c>
      <c r="FU26" s="147">
        <f t="shared" ref="FU26" si="116">(FU25/FU$6)*100</f>
        <v>0</v>
      </c>
      <c r="FV26" s="147">
        <f t="shared" ref="FV26" si="117">(FV25/FV$6)*100</f>
        <v>0</v>
      </c>
      <c r="FW26" s="147">
        <f t="shared" ref="FW26" si="118">(FW25/FW$6)*100</f>
        <v>0</v>
      </c>
      <c r="FX26" s="147">
        <f t="shared" ref="FX26" si="119">(FX25/FX$6)*100</f>
        <v>0</v>
      </c>
      <c r="FY26" s="147">
        <f t="shared" ref="FY26" si="120">(FY25/FY$6)*100</f>
        <v>0</v>
      </c>
      <c r="FZ26" s="147">
        <f t="shared" ref="FZ26" si="121">(FZ25/FZ$6)*100</f>
        <v>0</v>
      </c>
      <c r="GA26" s="147">
        <f t="shared" ref="GA26" si="122">(GA25/GA$6)*100</f>
        <v>0</v>
      </c>
      <c r="GB26" s="147">
        <f t="shared" ref="GB26" si="123">(GB25/GB$6)*100</f>
        <v>0</v>
      </c>
      <c r="GC26" s="147">
        <f t="shared" ref="GC26" si="124">(GC25/GC$6)*100</f>
        <v>73.681541582150103</v>
      </c>
      <c r="GD26" s="147">
        <f t="shared" ref="GD26" si="125">(GD25/GD$6)*100</f>
        <v>0</v>
      </c>
      <c r="GE26" s="147">
        <f t="shared" ref="GE26" si="126">(GE25/GE$6)*100</f>
        <v>0</v>
      </c>
      <c r="GF26" s="147">
        <f t="shared" ref="GF26" si="127">(GF25/GF$6)*100</f>
        <v>0</v>
      </c>
      <c r="GG26" s="147">
        <f t="shared" ref="GG26" si="128">(GG25/GG$6)*100</f>
        <v>0</v>
      </c>
      <c r="GH26" s="147">
        <f t="shared" ref="GH26:GQ26" si="129">(GH25/GH$6)*100</f>
        <v>86.070613033549975</v>
      </c>
      <c r="GI26" s="147">
        <f t="shared" si="129"/>
        <v>84.897265814593098</v>
      </c>
      <c r="GJ26" s="147">
        <f t="shared" si="129"/>
        <v>98.377558756633803</v>
      </c>
      <c r="GK26" s="147">
        <f t="shared" si="129"/>
        <v>97.39814882297209</v>
      </c>
      <c r="GL26" s="147">
        <f t="shared" si="129"/>
        <v>91.80098107918711</v>
      </c>
      <c r="GM26" s="147">
        <f t="shared" si="129"/>
        <v>90.72528665445418</v>
      </c>
      <c r="GN26" s="147">
        <f t="shared" si="129"/>
        <v>89.027076046119973</v>
      </c>
      <c r="GO26" s="147">
        <f t="shared" si="129"/>
        <v>87.354944500504544</v>
      </c>
      <c r="GP26" s="147">
        <f t="shared" si="129"/>
        <v>86.754926852859398</v>
      </c>
      <c r="GQ26" s="147">
        <f t="shared" si="129"/>
        <v>85.533083937339256</v>
      </c>
      <c r="GR26" s="147">
        <f>(GR25/GR$6)*100</f>
        <v>84.249375425846011</v>
      </c>
      <c r="GS26" s="170">
        <f t="shared" ref="GS26" si="130">(GS25/GS$6)*100</f>
        <v>0</v>
      </c>
      <c r="GT26" s="147">
        <f t="shared" ref="GT26" si="131">(GT25/GT$6)*100</f>
        <v>0</v>
      </c>
      <c r="GU26" s="147">
        <f t="shared" ref="GU26" si="132">(GU25/GU$6)*100</f>
        <v>0</v>
      </c>
      <c r="GV26" s="147">
        <f t="shared" ref="GV26" si="133">(GV25/GV$6)*100</f>
        <v>0</v>
      </c>
      <c r="GW26" s="147">
        <f t="shared" ref="GW26" si="134">(GW25/GW$6)*100</f>
        <v>0</v>
      </c>
      <c r="GX26" s="147">
        <f t="shared" ref="GX26" si="135">(GX25/GX$6)*100</f>
        <v>0</v>
      </c>
      <c r="GY26" s="147">
        <f t="shared" ref="GY26" si="136">(GY25/GY$6)*100</f>
        <v>0</v>
      </c>
      <c r="GZ26" s="147">
        <f t="shared" ref="GZ26" si="137">(GZ25/GZ$6)*100</f>
        <v>0</v>
      </c>
      <c r="HA26" s="147">
        <f t="shared" ref="HA26" si="138">(HA25/HA$6)*100</f>
        <v>0</v>
      </c>
      <c r="HB26" s="147">
        <f t="shared" ref="HB26" si="139">(HB25/HB$6)*100</f>
        <v>0</v>
      </c>
      <c r="HC26" s="147">
        <f t="shared" ref="HC26" si="140">(HC25/HC$6)*100</f>
        <v>0</v>
      </c>
      <c r="HD26" s="147">
        <f t="shared" ref="HD26" si="141">(HD25/HD$6)*100</f>
        <v>0</v>
      </c>
      <c r="HE26" s="147">
        <f t="shared" ref="HE26" si="142">(HE25/HE$6)*100</f>
        <v>115.08915106892574</v>
      </c>
      <c r="HF26" s="147">
        <f t="shared" ref="HF26" si="143">(HF25/HF$6)*100</f>
        <v>0</v>
      </c>
      <c r="HG26" s="147">
        <f t="shared" ref="HG26" si="144">(HG25/HG$6)*100</f>
        <v>0</v>
      </c>
      <c r="HH26" s="147">
        <f t="shared" ref="HH26" si="145">(HH25/HH$6)*100</f>
        <v>0</v>
      </c>
      <c r="HI26" s="147">
        <f t="shared" ref="HI26" si="146">(HI25/HI$6)*100</f>
        <v>0</v>
      </c>
      <c r="HJ26" s="147">
        <f t="shared" ref="HJ26:HS26" si="147">(HJ25/HJ$6)*100</f>
        <v>107.85917015812947</v>
      </c>
      <c r="HK26" s="147">
        <f t="shared" si="147"/>
        <v>106.6147476340694</v>
      </c>
      <c r="HL26" s="147">
        <f t="shared" si="147"/>
        <v>109.94319955058984</v>
      </c>
      <c r="HM26" s="147">
        <f t="shared" si="147"/>
        <v>110.54941728469805</v>
      </c>
      <c r="HN26" s="147">
        <f t="shared" si="147"/>
        <v>103.62202891804615</v>
      </c>
      <c r="HO26" s="147">
        <f>(HO25/HO$6)*100</f>
        <v>102.77666456747008</v>
      </c>
      <c r="HP26" s="147">
        <f t="shared" si="147"/>
        <v>101.36601270448028</v>
      </c>
      <c r="HQ26" s="147">
        <f t="shared" si="147"/>
        <v>99.88095238095238</v>
      </c>
      <c r="HR26" s="147">
        <f t="shared" si="147"/>
        <v>101.95544884620516</v>
      </c>
      <c r="HS26" s="147">
        <f t="shared" si="147"/>
        <v>101.95250239081926</v>
      </c>
      <c r="HT26" s="147">
        <f>(HT25/HT$6)*100</f>
        <v>100.7991225321216</v>
      </c>
      <c r="HU26" s="170">
        <f t="shared" ref="HU26" si="148">(HU25/HU$6)*100</f>
        <v>0</v>
      </c>
      <c r="HV26" s="147">
        <f t="shared" ref="HV26" si="149">(HV25/HV$6)*100</f>
        <v>0</v>
      </c>
      <c r="HW26" s="147">
        <f t="shared" ref="HW26" si="150">(HW25/HW$6)*100</f>
        <v>0</v>
      </c>
      <c r="HX26" s="147">
        <f t="shared" ref="HX26" si="151">(HX25/HX$6)*100</f>
        <v>0</v>
      </c>
      <c r="HY26" s="147">
        <f t="shared" ref="HY26" si="152">(HY25/HY$6)*100</f>
        <v>0</v>
      </c>
      <c r="HZ26" s="147">
        <f t="shared" ref="HZ26" si="153">(HZ25/HZ$6)*100</f>
        <v>0</v>
      </c>
      <c r="IA26" s="147">
        <f t="shared" ref="IA26" si="154">(IA25/IA$6)*100</f>
        <v>0</v>
      </c>
      <c r="IB26" s="147">
        <f t="shared" ref="IB26" si="155">(IB25/IB$6)*100</f>
        <v>0</v>
      </c>
      <c r="IC26" s="147">
        <f t="shared" ref="IC26" si="156">(IC25/IC$6)*100</f>
        <v>0</v>
      </c>
      <c r="ID26" s="147">
        <f t="shared" ref="ID26" si="157">(ID25/ID$6)*100</f>
        <v>0</v>
      </c>
      <c r="IE26" s="147">
        <f t="shared" ref="IE26" si="158">(IE25/IE$6)*100</f>
        <v>0</v>
      </c>
      <c r="IF26" s="147">
        <f t="shared" ref="IF26" si="159">(IF25/IF$6)*100</f>
        <v>0</v>
      </c>
      <c r="IG26" s="147">
        <f t="shared" ref="IG26" si="160">(IG25/IG$6)*100</f>
        <v>79.689186272393698</v>
      </c>
      <c r="IH26" s="147">
        <f t="shared" ref="IH26" si="161">(IH25/IH$6)*100</f>
        <v>0</v>
      </c>
      <c r="II26" s="147">
        <f t="shared" ref="II26" si="162">(II25/II$6)*100</f>
        <v>0</v>
      </c>
      <c r="IJ26" s="147">
        <f t="shared" ref="IJ26" si="163">(IJ25/IJ$6)*100</f>
        <v>0</v>
      </c>
      <c r="IK26" s="147">
        <f t="shared" ref="IK26" si="164">(IK25/IK$6)*100</f>
        <v>0</v>
      </c>
      <c r="IL26" s="147">
        <f t="shared" ref="IL26:IT26" si="165">(IL25/IL$6)*100</f>
        <v>79.526782780151166</v>
      </c>
      <c r="IM26" s="147">
        <f t="shared" si="165"/>
        <v>85.125040597596623</v>
      </c>
      <c r="IN26" s="147">
        <f t="shared" si="165"/>
        <v>90.705810769698815</v>
      </c>
      <c r="IO26" s="147">
        <f t="shared" si="165"/>
        <v>89.727219965177014</v>
      </c>
      <c r="IP26" s="147">
        <f t="shared" si="165"/>
        <v>94.218235335342342</v>
      </c>
      <c r="IQ26" s="147">
        <f t="shared" si="165"/>
        <v>94.608040876697601</v>
      </c>
      <c r="IR26" s="147">
        <f t="shared" si="165"/>
        <v>95.06028782574873</v>
      </c>
      <c r="IS26" s="147">
        <f t="shared" si="165"/>
        <v>98.405554841198409</v>
      </c>
      <c r="IT26" s="147">
        <f t="shared" si="165"/>
        <v>99.535759096612296</v>
      </c>
      <c r="IU26" s="147">
        <f>(IU25/IU$6)*100</f>
        <v>98.627641486519309</v>
      </c>
      <c r="IV26" s="147">
        <f>(IV25/IV$6)*100</f>
        <v>100.38355507611172</v>
      </c>
      <c r="IW26" s="170">
        <f t="shared" ref="IW26" si="166">(IW25/IW$6)*100</f>
        <v>0</v>
      </c>
      <c r="IX26" s="147">
        <f t="shared" ref="IX26" si="167">(IX25/IX$6)*100</f>
        <v>0</v>
      </c>
      <c r="IY26" s="147">
        <f t="shared" ref="IY26" si="168">(IY25/IY$6)*100</f>
        <v>0</v>
      </c>
      <c r="IZ26" s="147">
        <f t="shared" ref="IZ26" si="169">(IZ25/IZ$6)*100</f>
        <v>0</v>
      </c>
      <c r="JA26" s="147">
        <f t="shared" ref="JA26" si="170">(JA25/JA$6)*100</f>
        <v>0</v>
      </c>
      <c r="JB26" s="147">
        <f t="shared" ref="JB26" si="171">(JB25/JB$6)*100</f>
        <v>0</v>
      </c>
      <c r="JC26" s="147">
        <f t="shared" ref="JC26" si="172">(JC25/JC$6)*100</f>
        <v>0</v>
      </c>
      <c r="JD26" s="147">
        <f t="shared" ref="JD26" si="173">(JD25/JD$6)*100</f>
        <v>0</v>
      </c>
      <c r="JE26" s="147">
        <f t="shared" ref="JE26" si="174">(JE25/JE$6)*100</f>
        <v>0</v>
      </c>
      <c r="JF26" s="147">
        <f t="shared" ref="JF26" si="175">(JF25/JF$6)*100</f>
        <v>0</v>
      </c>
      <c r="JG26" s="147">
        <f t="shared" ref="JG26" si="176">(JG25/JG$6)*100</f>
        <v>0</v>
      </c>
      <c r="JH26" s="147">
        <f t="shared" ref="JH26" si="177">(JH25/JH$6)*100</f>
        <v>0</v>
      </c>
      <c r="JI26" s="147">
        <f t="shared" ref="JI26" si="178">(JI25/JI$6)*100</f>
        <v>115.58610190740575</v>
      </c>
      <c r="JJ26" s="147">
        <f t="shared" ref="JJ26" si="179">(JJ25/JJ$6)*100</f>
        <v>0</v>
      </c>
      <c r="JK26" s="147">
        <f t="shared" ref="JK26" si="180">(JK25/JK$6)*100</f>
        <v>0</v>
      </c>
      <c r="JL26" s="147">
        <f t="shared" ref="JL26" si="181">(JL25/JL$6)*100</f>
        <v>0</v>
      </c>
      <c r="JM26" s="147">
        <f t="shared" ref="JM26" si="182">(JM25/JM$6)*100</f>
        <v>0</v>
      </c>
      <c r="JN26" s="147">
        <f t="shared" ref="JN26:JV26" si="183">(JN25/JN$6)*100</f>
        <v>115.86661780872114</v>
      </c>
      <c r="JO26" s="147">
        <f t="shared" si="183"/>
        <v>109.90256374818603</v>
      </c>
      <c r="JP26" s="147">
        <f t="shared" si="183"/>
        <v>117.11237261473224</v>
      </c>
      <c r="JQ26" s="147">
        <f t="shared" si="183"/>
        <v>116.60665323246673</v>
      </c>
      <c r="JR26" s="147">
        <f t="shared" si="183"/>
        <v>114.38241341135537</v>
      </c>
      <c r="JS26" s="147">
        <f t="shared" si="183"/>
        <v>115.31012503064477</v>
      </c>
      <c r="JT26" s="147">
        <f t="shared" si="183"/>
        <v>117.90502293987963</v>
      </c>
      <c r="JU26" s="147">
        <f t="shared" si="183"/>
        <v>124.45497630331755</v>
      </c>
      <c r="JV26" s="147">
        <f t="shared" si="183"/>
        <v>125.9690366972477</v>
      </c>
      <c r="JW26" s="147">
        <f>(JW25/JW$6)*100</f>
        <v>126.99707470747074</v>
      </c>
      <c r="JX26" s="147">
        <f>(JX25/JX$6)*100</f>
        <v>134.40286763420178</v>
      </c>
      <c r="JY26" s="170">
        <f t="shared" ref="JY26" si="184">(JY25/JY$6)*100</f>
        <v>0</v>
      </c>
      <c r="JZ26" s="147">
        <f t="shared" ref="JZ26" si="185">(JZ25/JZ$6)*100</f>
        <v>0</v>
      </c>
      <c r="KA26" s="147">
        <f t="shared" ref="KA26" si="186">(KA25/KA$6)*100</f>
        <v>0</v>
      </c>
      <c r="KB26" s="147">
        <f t="shared" ref="KB26" si="187">(KB25/KB$6)*100</f>
        <v>0</v>
      </c>
      <c r="KC26" s="147">
        <f t="shared" ref="KC26" si="188">(KC25/KC$6)*100</f>
        <v>0</v>
      </c>
      <c r="KD26" s="147">
        <f t="shared" ref="KD26" si="189">(KD25/KD$6)*100</f>
        <v>0</v>
      </c>
      <c r="KE26" s="147">
        <f t="shared" ref="KE26" si="190">(KE25/KE$6)*100</f>
        <v>0</v>
      </c>
      <c r="KF26" s="147">
        <f t="shared" ref="KF26" si="191">(KF25/KF$6)*100</f>
        <v>0</v>
      </c>
      <c r="KG26" s="147">
        <f t="shared" ref="KG26" si="192">(KG25/KG$6)*100</f>
        <v>0</v>
      </c>
      <c r="KH26" s="147">
        <f t="shared" ref="KH26" si="193">(KH25/KH$6)*100</f>
        <v>0</v>
      </c>
      <c r="KI26" s="147">
        <f t="shared" ref="KI26" si="194">(KI25/KI$6)*100</f>
        <v>0</v>
      </c>
      <c r="KJ26" s="147">
        <f t="shared" ref="KJ26" si="195">(KJ25/KJ$6)*100</f>
        <v>0</v>
      </c>
      <c r="KK26" s="147">
        <f t="shared" ref="KK26" si="196">(KK25/KK$6)*100</f>
        <v>92.806236080178167</v>
      </c>
      <c r="KL26" s="147">
        <f t="shared" ref="KL26" si="197">(KL25/KL$6)*100</f>
        <v>0</v>
      </c>
      <c r="KM26" s="147">
        <f t="shared" ref="KM26" si="198">(KM25/KM$6)*100</f>
        <v>0</v>
      </c>
      <c r="KN26" s="147">
        <f t="shared" ref="KN26" si="199">(KN25/KN$6)*100</f>
        <v>0</v>
      </c>
      <c r="KO26" s="147">
        <f t="shared" ref="KO26" si="200">(KO25/KO$6)*100</f>
        <v>0</v>
      </c>
      <c r="KP26" s="147">
        <f t="shared" ref="KP26:KX26" si="201">(KP25/KP$6)*100</f>
        <v>88.042223321787887</v>
      </c>
      <c r="KQ26" s="147">
        <f t="shared" si="201"/>
        <v>94.154690779912812</v>
      </c>
      <c r="KR26" s="147">
        <f t="shared" si="201"/>
        <v>93.640761548064916</v>
      </c>
      <c r="KS26" s="147">
        <f t="shared" si="201"/>
        <v>94.413038690257693</v>
      </c>
      <c r="KT26" s="147">
        <f t="shared" si="201"/>
        <v>104.34264066227024</v>
      </c>
      <c r="KU26" s="147">
        <f t="shared" si="201"/>
        <v>104.56097227912058</v>
      </c>
      <c r="KV26" s="147">
        <f t="shared" si="201"/>
        <v>107.60288615713523</v>
      </c>
      <c r="KW26" s="147">
        <f t="shared" si="201"/>
        <v>101.47337118140038</v>
      </c>
      <c r="KX26" s="147">
        <f t="shared" si="201"/>
        <v>101.94839389152186</v>
      </c>
      <c r="KY26" s="147">
        <f>(KY25/KY$6)*100</f>
        <v>100.92875318066157</v>
      </c>
      <c r="KZ26" s="147">
        <f>(KZ25/KZ$6)*100</f>
        <v>99.188205097594462</v>
      </c>
      <c r="LA26" s="170">
        <f t="shared" ref="LA26" si="202">(LA25/LA$6)*100</f>
        <v>0</v>
      </c>
      <c r="LB26" s="147">
        <f t="shared" ref="LB26" si="203">(LB25/LB$6)*100</f>
        <v>0</v>
      </c>
      <c r="LC26" s="147">
        <f t="shared" ref="LC26" si="204">(LC25/LC$6)*100</f>
        <v>0</v>
      </c>
      <c r="LD26" s="147">
        <f t="shared" ref="LD26" si="205">(LD25/LD$6)*100</f>
        <v>0</v>
      </c>
      <c r="LE26" s="147">
        <f t="shared" ref="LE26" si="206">(LE25/LE$6)*100</f>
        <v>0</v>
      </c>
      <c r="LF26" s="147">
        <f t="shared" ref="LF26" si="207">(LF25/LF$6)*100</f>
        <v>0</v>
      </c>
      <c r="LG26" s="147">
        <f t="shared" ref="LG26" si="208">(LG25/LG$6)*100</f>
        <v>0</v>
      </c>
      <c r="LH26" s="147">
        <f t="shared" ref="LH26" si="209">(LH25/LH$6)*100</f>
        <v>0</v>
      </c>
      <c r="LI26" s="147">
        <f t="shared" ref="LI26" si="210">(LI25/LI$6)*100</f>
        <v>0</v>
      </c>
      <c r="LJ26" s="147">
        <f t="shared" ref="LJ26" si="211">(LJ25/LJ$6)*100</f>
        <v>0</v>
      </c>
      <c r="LK26" s="147">
        <f t="shared" ref="LK26" si="212">(LK25/LK$6)*100</f>
        <v>0</v>
      </c>
      <c r="LL26" s="147">
        <f t="shared" ref="LL26" si="213">(LL25/LL$6)*100</f>
        <v>0</v>
      </c>
      <c r="LM26" s="147">
        <f t="shared" ref="LM26" si="214">(LM25/LM$6)*100</f>
        <v>94.394555250968907</v>
      </c>
      <c r="LN26" s="147">
        <f t="shared" ref="LN26" si="215">(LN25/LN$6)*100</f>
        <v>0</v>
      </c>
      <c r="LO26" s="147">
        <f t="shared" ref="LO26" si="216">(LO25/LO$6)*100</f>
        <v>0</v>
      </c>
      <c r="LP26" s="147">
        <f t="shared" ref="LP26" si="217">(LP25/LP$6)*100</f>
        <v>0</v>
      </c>
      <c r="LQ26" s="147">
        <f t="shared" ref="LQ26" si="218">(LQ25/LQ$6)*100</f>
        <v>0</v>
      </c>
      <c r="LR26" s="147">
        <f t="shared" ref="LR26:LZ26" si="219">(LR25/LR$6)*100</f>
        <v>108.72987219293813</v>
      </c>
      <c r="LS26" s="147">
        <f t="shared" si="219"/>
        <v>106.6504347826087</v>
      </c>
      <c r="LT26" s="147">
        <f t="shared" si="219"/>
        <v>107.80661507909332</v>
      </c>
      <c r="LU26" s="147">
        <f t="shared" si="219"/>
        <v>109.98976931454408</v>
      </c>
      <c r="LV26" s="147">
        <f t="shared" si="219"/>
        <v>111.57452947734279</v>
      </c>
      <c r="LW26" s="147">
        <f t="shared" si="219"/>
        <v>116.88735242319484</v>
      </c>
      <c r="LX26" s="147">
        <f t="shared" si="219"/>
        <v>118.09577891349612</v>
      </c>
      <c r="LY26" s="147">
        <f t="shared" si="219"/>
        <v>124.34104690013612</v>
      </c>
      <c r="LZ26" s="147">
        <f t="shared" si="219"/>
        <v>120.36574487065121</v>
      </c>
      <c r="MA26" s="147">
        <f>(MA25/MA$6)*100</f>
        <v>122.81022975606875</v>
      </c>
      <c r="MB26" s="147">
        <f>(MB25/MB$6)*100</f>
        <v>122.06640195995607</v>
      </c>
      <c r="MC26" s="170">
        <f t="shared" ref="MC26" si="220">(MC25/MC$6)*100</f>
        <v>0</v>
      </c>
      <c r="MD26" s="147">
        <f t="shared" ref="MD26" si="221">(MD25/MD$6)*100</f>
        <v>0</v>
      </c>
      <c r="ME26" s="147">
        <f t="shared" ref="ME26" si="222">(ME25/ME$6)*100</f>
        <v>0</v>
      </c>
      <c r="MF26" s="147">
        <f t="shared" ref="MF26" si="223">(MF25/MF$6)*100</f>
        <v>0</v>
      </c>
      <c r="MG26" s="147">
        <f t="shared" ref="MG26" si="224">(MG25/MG$6)*100</f>
        <v>0</v>
      </c>
      <c r="MH26" s="147">
        <f t="shared" ref="MH26" si="225">(MH25/MH$6)*100</f>
        <v>0</v>
      </c>
      <c r="MI26" s="147">
        <f t="shared" ref="MI26" si="226">(MI25/MI$6)*100</f>
        <v>0</v>
      </c>
      <c r="MJ26" s="147">
        <f t="shared" ref="MJ26" si="227">(MJ25/MJ$6)*100</f>
        <v>0</v>
      </c>
      <c r="MK26" s="147">
        <f t="shared" ref="MK26" si="228">(MK25/MK$6)*100</f>
        <v>0</v>
      </c>
      <c r="ML26" s="147">
        <f t="shared" ref="ML26" si="229">(ML25/ML$6)*100</f>
        <v>0</v>
      </c>
      <c r="MM26" s="147">
        <f t="shared" ref="MM26" si="230">(MM25/MM$6)*100</f>
        <v>0</v>
      </c>
      <c r="MN26" s="147">
        <f t="shared" ref="MN26" si="231">(MN25/MN$6)*100</f>
        <v>0</v>
      </c>
      <c r="MO26" s="147">
        <f t="shared" ref="MO26" si="232">(MO25/MO$6)*100</f>
        <v>60.741971207087488</v>
      </c>
      <c r="MP26" s="147">
        <f t="shared" ref="MP26" si="233">(MP25/MP$6)*100</f>
        <v>0</v>
      </c>
      <c r="MQ26" s="147">
        <f t="shared" ref="MQ26" si="234">(MQ25/MQ$6)*100</f>
        <v>0</v>
      </c>
      <c r="MR26" s="147">
        <f t="shared" ref="MR26" si="235">(MR25/MR$6)*100</f>
        <v>0</v>
      </c>
      <c r="MS26" s="147">
        <f t="shared" ref="MS26" si="236">(MS25/MS$6)*100</f>
        <v>0</v>
      </c>
      <c r="MT26" s="147">
        <f t="shared" ref="MT26:NB26" si="237">(MT25/MT$6)*100</f>
        <v>76.017167381974247</v>
      </c>
      <c r="MU26" s="147">
        <f t="shared" si="237"/>
        <v>79.316138788540698</v>
      </c>
      <c r="MV26" s="147">
        <f t="shared" si="237"/>
        <v>80.73336494389126</v>
      </c>
      <c r="MW26" s="147">
        <f t="shared" si="237"/>
        <v>80.536719088154669</v>
      </c>
      <c r="MX26" s="147">
        <f t="shared" si="237"/>
        <v>87.534305936732622</v>
      </c>
      <c r="MY26" s="147">
        <f t="shared" si="237"/>
        <v>93.9443535188216</v>
      </c>
      <c r="MZ26" s="147">
        <f t="shared" si="237"/>
        <v>96.340973059911533</v>
      </c>
      <c r="NA26" s="147">
        <f t="shared" si="237"/>
        <v>69.248230738416339</v>
      </c>
      <c r="NB26" s="147">
        <f t="shared" si="237"/>
        <v>72.765112704918039</v>
      </c>
      <c r="NC26" s="147">
        <f>(NC25/NC$6)*100</f>
        <v>69.687742551794145</v>
      </c>
      <c r="ND26" s="147">
        <f>(ND25/ND$6)*100</f>
        <v>72.906464250734572</v>
      </c>
      <c r="NE26" s="170">
        <f t="shared" ref="NE26" si="238">(NE25/NE$6)*100</f>
        <v>0</v>
      </c>
      <c r="NF26" s="147">
        <f t="shared" ref="NF26" si="239">(NF25/NF$6)*100</f>
        <v>0</v>
      </c>
      <c r="NG26" s="147">
        <f t="shared" ref="NG26" si="240">(NG25/NG$6)*100</f>
        <v>0</v>
      </c>
      <c r="NH26" s="147">
        <f t="shared" ref="NH26" si="241">(NH25/NH$6)*100</f>
        <v>0</v>
      </c>
      <c r="NI26" s="147">
        <f t="shared" ref="NI26" si="242">(NI25/NI$6)*100</f>
        <v>0</v>
      </c>
      <c r="NJ26" s="147">
        <f t="shared" ref="NJ26" si="243">(NJ25/NJ$6)*100</f>
        <v>0</v>
      </c>
      <c r="NK26" s="147">
        <f t="shared" ref="NK26" si="244">(NK25/NK$6)*100</f>
        <v>0</v>
      </c>
      <c r="NL26" s="147">
        <f t="shared" ref="NL26" si="245">(NL25/NL$6)*100</f>
        <v>0</v>
      </c>
      <c r="NM26" s="147">
        <f t="shared" ref="NM26" si="246">(NM25/NM$6)*100</f>
        <v>0</v>
      </c>
      <c r="NN26" s="147">
        <f t="shared" ref="NN26" si="247">(NN25/NN$6)*100</f>
        <v>0</v>
      </c>
      <c r="NO26" s="147">
        <f t="shared" ref="NO26" si="248">(NO25/NO$6)*100</f>
        <v>0</v>
      </c>
      <c r="NP26" s="147">
        <f t="shared" ref="NP26" si="249">(NP25/NP$6)*100</f>
        <v>0</v>
      </c>
      <c r="NQ26" s="147">
        <f t="shared" ref="NQ26" si="250">(NQ25/NQ$6)*100</f>
        <v>88.199004975124367</v>
      </c>
      <c r="NR26" s="147">
        <f t="shared" ref="NR26" si="251">(NR25/NR$6)*100</f>
        <v>0</v>
      </c>
      <c r="NS26" s="147">
        <f t="shared" ref="NS26" si="252">(NS25/NS$6)*100</f>
        <v>0</v>
      </c>
      <c r="NT26" s="147">
        <f t="shared" ref="NT26" si="253">(NT25/NT$6)*100</f>
        <v>0</v>
      </c>
      <c r="NU26" s="147">
        <f t="shared" ref="NU26" si="254">(NU25/NU$6)*100</f>
        <v>0</v>
      </c>
      <c r="NV26" s="147">
        <f t="shared" ref="NV26:OF26" si="255">(NV25/NV$6)*100</f>
        <v>95.357658959537574</v>
      </c>
      <c r="NW26" s="147">
        <f t="shared" si="255"/>
        <v>99.951415880066634</v>
      </c>
      <c r="NX26" s="147">
        <f t="shared" si="255"/>
        <v>96.115850920520884</v>
      </c>
      <c r="NY26" s="147">
        <f t="shared" si="255"/>
        <v>98.713628505289066</v>
      </c>
      <c r="NZ26" s="147">
        <f t="shared" si="255"/>
        <v>102.27299880525686</v>
      </c>
      <c r="OA26" s="147">
        <f>(OA25/OA$6)*100</f>
        <v>106.66345632938061</v>
      </c>
      <c r="OB26" s="147">
        <f t="shared" si="255"/>
        <v>103.07904411764706</v>
      </c>
      <c r="OC26" s="147">
        <f t="shared" si="255"/>
        <v>98.889855072463774</v>
      </c>
      <c r="OD26" s="147">
        <f t="shared" si="255"/>
        <v>99.427154582763336</v>
      </c>
      <c r="OE26" s="147">
        <f t="shared" si="255"/>
        <v>116.07647814910025</v>
      </c>
      <c r="OF26" s="147">
        <f t="shared" si="255"/>
        <v>108.59952289521149</v>
      </c>
    </row>
    <row r="27" spans="1:396">
      <c r="A27" s="103" t="s">
        <v>40</v>
      </c>
      <c r="B27" s="103"/>
      <c r="C27" s="103"/>
      <c r="D27" s="103"/>
      <c r="E27" s="103"/>
      <c r="F27" s="103"/>
      <c r="G27" s="103"/>
      <c r="H27" s="103"/>
      <c r="I27" s="103"/>
      <c r="J27" s="103"/>
      <c r="K27" s="103"/>
      <c r="L27" s="103"/>
      <c r="M27" s="103"/>
      <c r="N27" s="103"/>
      <c r="O27" s="103"/>
      <c r="P27" s="17">
        <v>3633</v>
      </c>
      <c r="Q27" s="17"/>
      <c r="R27" s="103"/>
      <c r="S27" s="103"/>
      <c r="T27" s="103"/>
      <c r="U27" s="17">
        <v>5180</v>
      </c>
      <c r="V27" s="17">
        <v>5531</v>
      </c>
      <c r="W27" s="17">
        <v>5890</v>
      </c>
      <c r="X27" s="17">
        <v>6266</v>
      </c>
      <c r="Y27" s="17">
        <v>6184</v>
      </c>
      <c r="Z27" s="17">
        <v>6466</v>
      </c>
      <c r="AA27" s="17">
        <v>6982</v>
      </c>
      <c r="AB27" s="17">
        <v>7346</v>
      </c>
      <c r="AC27" s="17">
        <v>7840</v>
      </c>
      <c r="AD27" s="17">
        <v>8244</v>
      </c>
      <c r="AE27" s="371">
        <v>8484</v>
      </c>
      <c r="AF27" s="103"/>
      <c r="AG27" s="103"/>
      <c r="AH27" s="103"/>
      <c r="AI27" s="103"/>
      <c r="AJ27" s="103"/>
      <c r="AK27" s="103"/>
      <c r="AL27" s="103"/>
      <c r="AM27" s="103"/>
      <c r="AN27" s="103"/>
      <c r="AO27" s="103"/>
      <c r="AP27" s="103"/>
      <c r="AQ27" s="103"/>
      <c r="AR27" s="103"/>
      <c r="AS27" s="17">
        <v>10563</v>
      </c>
      <c r="AT27" s="103"/>
      <c r="AU27" s="103"/>
      <c r="AV27" s="103"/>
      <c r="AW27" s="103"/>
      <c r="AX27" s="17">
        <v>15080</v>
      </c>
      <c r="AY27" s="17">
        <v>16121</v>
      </c>
      <c r="AZ27" s="17">
        <v>17546</v>
      </c>
      <c r="BA27" s="17">
        <v>18716</v>
      </c>
      <c r="BB27" s="17">
        <v>18522</v>
      </c>
      <c r="BC27" s="17">
        <v>19290</v>
      </c>
      <c r="BD27" s="17">
        <v>20534</v>
      </c>
      <c r="BE27" s="17">
        <v>21584</v>
      </c>
      <c r="BF27" s="17">
        <v>22736</v>
      </c>
      <c r="BG27" s="17">
        <v>24175</v>
      </c>
      <c r="BH27" s="17">
        <v>25398</v>
      </c>
      <c r="BI27" s="119"/>
      <c r="BJ27" s="103"/>
      <c r="BK27" s="103"/>
      <c r="BL27" s="103"/>
      <c r="BM27" s="103"/>
      <c r="BN27" s="103"/>
      <c r="BO27" s="103"/>
      <c r="BP27" s="103"/>
      <c r="BQ27" s="103"/>
      <c r="BR27" s="103"/>
      <c r="BS27" s="103"/>
      <c r="BT27" s="103"/>
      <c r="BU27" s="6" t="s">
        <v>154</v>
      </c>
      <c r="BV27" s="103"/>
      <c r="BW27" s="103"/>
      <c r="BX27" s="103"/>
      <c r="BY27" s="103"/>
      <c r="BZ27" s="10" t="s">
        <v>154</v>
      </c>
      <c r="CA27" s="10" t="s">
        <v>154</v>
      </c>
      <c r="CB27" s="10" t="s">
        <v>154</v>
      </c>
      <c r="CC27" s="10" t="s">
        <v>154</v>
      </c>
      <c r="CD27" s="10" t="s">
        <v>154</v>
      </c>
      <c r="CE27" s="10" t="s">
        <v>154</v>
      </c>
      <c r="CF27" s="10" t="s">
        <v>154</v>
      </c>
      <c r="CG27" s="10" t="s">
        <v>154</v>
      </c>
      <c r="CH27" s="10" t="s">
        <v>154</v>
      </c>
      <c r="CI27" s="10" t="s">
        <v>154</v>
      </c>
      <c r="CJ27" s="10" t="s">
        <v>154</v>
      </c>
      <c r="CK27" s="119"/>
      <c r="CL27" s="103"/>
      <c r="CM27" s="103"/>
      <c r="CN27" s="103"/>
      <c r="CO27" s="103"/>
      <c r="CP27" s="103"/>
      <c r="CQ27" s="103"/>
      <c r="CR27" s="103"/>
      <c r="CS27" s="103"/>
      <c r="CT27" s="103"/>
      <c r="CU27" s="103"/>
      <c r="CV27" s="103"/>
      <c r="CW27" s="6" t="s">
        <v>154</v>
      </c>
      <c r="CX27" s="103"/>
      <c r="CY27" s="103"/>
      <c r="CZ27" s="103"/>
      <c r="DA27" s="103"/>
      <c r="DB27" s="10" t="s">
        <v>154</v>
      </c>
      <c r="DC27" s="10" t="s">
        <v>154</v>
      </c>
      <c r="DD27" s="10" t="s">
        <v>154</v>
      </c>
      <c r="DE27" s="10" t="s">
        <v>154</v>
      </c>
      <c r="DF27" s="10" t="s">
        <v>154</v>
      </c>
      <c r="DG27" s="10" t="s">
        <v>154</v>
      </c>
      <c r="DH27" s="10" t="s">
        <v>154</v>
      </c>
      <c r="DI27" s="10" t="s">
        <v>154</v>
      </c>
      <c r="DJ27" s="10" t="s">
        <v>154</v>
      </c>
      <c r="DK27" s="10" t="s">
        <v>154</v>
      </c>
      <c r="DL27" s="10" t="s">
        <v>154</v>
      </c>
      <c r="DM27" s="119"/>
      <c r="DN27" s="103"/>
      <c r="DO27" s="103"/>
      <c r="DP27" s="103"/>
      <c r="DQ27" s="103"/>
      <c r="DR27" s="103"/>
      <c r="DS27" s="103"/>
      <c r="DT27" s="103"/>
      <c r="DU27" s="103"/>
      <c r="DV27" s="103"/>
      <c r="DW27" s="103"/>
      <c r="DX27" s="103"/>
      <c r="DY27" s="17">
        <v>4355</v>
      </c>
      <c r="DZ27" s="103"/>
      <c r="EA27" s="103"/>
      <c r="EB27" s="103"/>
      <c r="EC27" s="103"/>
      <c r="ED27" s="10" t="s">
        <v>154</v>
      </c>
      <c r="EE27" s="10">
        <v>5703</v>
      </c>
      <c r="EF27" s="17">
        <v>6078</v>
      </c>
      <c r="EG27" s="17">
        <v>6438</v>
      </c>
      <c r="EH27" s="17">
        <v>6184</v>
      </c>
      <c r="EI27" s="17">
        <v>6466</v>
      </c>
      <c r="EJ27" s="17">
        <v>6982</v>
      </c>
      <c r="EK27" s="17">
        <v>7346</v>
      </c>
      <c r="EL27" s="17">
        <v>7910</v>
      </c>
      <c r="EM27" s="17">
        <v>8244</v>
      </c>
      <c r="EN27" s="17">
        <v>8757</v>
      </c>
      <c r="EO27" s="119"/>
      <c r="EP27" s="103"/>
      <c r="EQ27" s="103"/>
      <c r="ER27" s="103"/>
      <c r="ES27" s="103"/>
      <c r="ET27" s="103"/>
      <c r="EU27" s="103"/>
      <c r="EV27" s="103"/>
      <c r="EW27" s="103"/>
      <c r="EX27" s="103"/>
      <c r="EY27" s="103"/>
      <c r="EZ27" s="103"/>
      <c r="FA27" s="17">
        <v>11285</v>
      </c>
      <c r="FB27" s="103"/>
      <c r="FC27" s="103"/>
      <c r="FD27" s="103"/>
      <c r="FE27" s="103"/>
      <c r="FF27" s="10" t="s">
        <v>154</v>
      </c>
      <c r="FG27" s="3">
        <v>16293</v>
      </c>
      <c r="FH27" s="17">
        <v>17718</v>
      </c>
      <c r="FI27" s="17">
        <v>18888</v>
      </c>
      <c r="FJ27" s="17">
        <v>18522</v>
      </c>
      <c r="FK27" s="17">
        <v>19290</v>
      </c>
      <c r="FL27" s="17">
        <v>20534</v>
      </c>
      <c r="FM27" s="17">
        <v>21584</v>
      </c>
      <c r="FN27" s="17">
        <v>23382</v>
      </c>
      <c r="FO27" s="17">
        <v>24175</v>
      </c>
      <c r="FP27" s="17">
        <v>25398</v>
      </c>
      <c r="FQ27" s="119"/>
      <c r="FR27" s="103"/>
      <c r="FS27" s="103"/>
      <c r="FT27" s="103"/>
      <c r="FU27" s="103"/>
      <c r="FV27" s="103"/>
      <c r="FW27" s="103"/>
      <c r="FX27" s="103"/>
      <c r="FY27" s="103"/>
      <c r="FZ27" s="103"/>
      <c r="GA27" s="103"/>
      <c r="GB27" s="103"/>
      <c r="GC27" s="17">
        <v>3517</v>
      </c>
      <c r="GD27" s="103"/>
      <c r="GE27" s="103"/>
      <c r="GF27" s="103"/>
      <c r="GG27" s="103"/>
      <c r="GH27" s="17">
        <v>5294</v>
      </c>
      <c r="GI27" s="17">
        <v>5531</v>
      </c>
      <c r="GJ27" s="17">
        <v>5906</v>
      </c>
      <c r="GK27" s="17">
        <v>6266</v>
      </c>
      <c r="GL27" s="17">
        <v>6079</v>
      </c>
      <c r="GM27" s="17">
        <v>6262</v>
      </c>
      <c r="GN27" s="17">
        <v>6802</v>
      </c>
      <c r="GO27" s="17">
        <v>7112</v>
      </c>
      <c r="GP27" s="17">
        <v>6870</v>
      </c>
      <c r="GQ27" s="17">
        <v>8580</v>
      </c>
      <c r="GR27" s="17">
        <v>8103</v>
      </c>
      <c r="GS27" s="119"/>
      <c r="GT27" s="103"/>
      <c r="GU27" s="103"/>
      <c r="GV27" s="103"/>
      <c r="GW27" s="103"/>
      <c r="GX27" s="103"/>
      <c r="GY27" s="103"/>
      <c r="GZ27" s="103"/>
      <c r="HA27" s="103"/>
      <c r="HB27" s="103"/>
      <c r="HC27" s="103"/>
      <c r="HD27" s="103"/>
      <c r="HE27" s="17">
        <v>10447</v>
      </c>
      <c r="HF27" s="103"/>
      <c r="HG27" s="103"/>
      <c r="HH27" s="103"/>
      <c r="HI27" s="103"/>
      <c r="HJ27" s="17">
        <v>15284</v>
      </c>
      <c r="HK27" s="17">
        <v>16121</v>
      </c>
      <c r="HL27" s="17">
        <v>17546</v>
      </c>
      <c r="HM27" s="17">
        <v>18716</v>
      </c>
      <c r="HN27" s="17">
        <v>18329</v>
      </c>
      <c r="HO27" s="17">
        <v>19010</v>
      </c>
      <c r="HP27" s="17">
        <v>15602</v>
      </c>
      <c r="HQ27" s="17">
        <v>21274</v>
      </c>
      <c r="HR27" s="17">
        <v>19494</v>
      </c>
      <c r="HS27" s="17">
        <v>24762</v>
      </c>
      <c r="HT27" s="17">
        <v>28084</v>
      </c>
      <c r="HU27" s="119"/>
      <c r="HV27" s="103"/>
      <c r="HW27" s="103"/>
      <c r="HX27" s="103"/>
      <c r="HY27" s="103"/>
      <c r="HZ27" s="103"/>
      <c r="IA27" s="103"/>
      <c r="IB27" s="103"/>
      <c r="IC27" s="103"/>
      <c r="ID27" s="103"/>
      <c r="IE27" s="103"/>
      <c r="IF27" s="103"/>
      <c r="IG27" s="6" t="s">
        <v>154</v>
      </c>
      <c r="IH27" s="103"/>
      <c r="II27" s="103"/>
      <c r="IJ27" s="103"/>
      <c r="IK27" s="103"/>
      <c r="IL27" s="6" t="s">
        <v>154</v>
      </c>
      <c r="IM27" s="6" t="s">
        <v>154</v>
      </c>
      <c r="IN27" s="6" t="s">
        <v>154</v>
      </c>
      <c r="IO27" s="6" t="s">
        <v>154</v>
      </c>
      <c r="IP27" s="6" t="s">
        <v>154</v>
      </c>
      <c r="IQ27" s="6" t="s">
        <v>154</v>
      </c>
      <c r="IR27" s="6" t="s">
        <v>154</v>
      </c>
      <c r="IS27" s="6" t="s">
        <v>154</v>
      </c>
      <c r="IT27" s="6" t="s">
        <v>154</v>
      </c>
      <c r="IU27" s="6" t="s">
        <v>154</v>
      </c>
      <c r="IV27" s="6" t="s">
        <v>154</v>
      </c>
      <c r="IW27" s="119"/>
      <c r="IX27" s="103"/>
      <c r="IY27" s="103"/>
      <c r="IZ27" s="103"/>
      <c r="JA27" s="103"/>
      <c r="JB27" s="103"/>
      <c r="JC27" s="103"/>
      <c r="JD27" s="103"/>
      <c r="JE27" s="103"/>
      <c r="JF27" s="103"/>
      <c r="JG27" s="103"/>
      <c r="JH27" s="103"/>
      <c r="JI27" s="6" t="s">
        <v>154</v>
      </c>
      <c r="JJ27" s="103"/>
      <c r="JK27" s="103"/>
      <c r="JL27" s="103"/>
      <c r="JM27" s="103"/>
      <c r="JN27" s="6" t="s">
        <v>154</v>
      </c>
      <c r="JO27" s="6" t="s">
        <v>154</v>
      </c>
      <c r="JP27" s="6" t="s">
        <v>154</v>
      </c>
      <c r="JQ27" s="6" t="s">
        <v>154</v>
      </c>
      <c r="JR27" s="6" t="s">
        <v>154</v>
      </c>
      <c r="JS27" s="6" t="s">
        <v>154</v>
      </c>
      <c r="JT27" s="6" t="s">
        <v>154</v>
      </c>
      <c r="JU27" s="6" t="s">
        <v>154</v>
      </c>
      <c r="JV27" s="6" t="s">
        <v>154</v>
      </c>
      <c r="JW27" s="6" t="s">
        <v>154</v>
      </c>
      <c r="JX27" s="6" t="s">
        <v>154</v>
      </c>
      <c r="JY27" s="119"/>
      <c r="JZ27" s="103"/>
      <c r="KA27" s="103"/>
      <c r="KB27" s="103"/>
      <c r="KC27" s="103"/>
      <c r="KD27" s="103"/>
      <c r="KE27" s="103"/>
      <c r="KF27" s="103"/>
      <c r="KG27" s="103"/>
      <c r="KH27" s="103"/>
      <c r="KI27" s="103"/>
      <c r="KJ27" s="103"/>
      <c r="KK27" s="17">
        <v>3633</v>
      </c>
      <c r="KL27" s="103"/>
      <c r="KM27" s="103"/>
      <c r="KN27" s="103"/>
      <c r="KO27" s="103"/>
      <c r="KP27" s="17">
        <v>5158</v>
      </c>
      <c r="KQ27" s="17">
        <v>5475</v>
      </c>
      <c r="KR27" s="17">
        <v>5890</v>
      </c>
      <c r="KS27" s="17">
        <v>6265</v>
      </c>
      <c r="KT27" s="17">
        <v>6437</v>
      </c>
      <c r="KU27" s="17">
        <v>6669</v>
      </c>
      <c r="KV27" s="17">
        <v>7112</v>
      </c>
      <c r="KW27" s="17">
        <v>7504</v>
      </c>
      <c r="KX27" s="17">
        <v>7840</v>
      </c>
      <c r="KY27" s="17">
        <v>8120</v>
      </c>
      <c r="KZ27" s="17">
        <v>8484</v>
      </c>
      <c r="LA27" s="119"/>
      <c r="LB27" s="103"/>
      <c r="LC27" s="103"/>
      <c r="LD27" s="103"/>
      <c r="LE27" s="103"/>
      <c r="LF27" s="103"/>
      <c r="LG27" s="103"/>
      <c r="LH27" s="103"/>
      <c r="LI27" s="103"/>
      <c r="LJ27" s="103"/>
      <c r="LK27" s="103"/>
      <c r="LL27" s="103"/>
      <c r="LM27" s="17">
        <v>10563</v>
      </c>
      <c r="LN27" s="103"/>
      <c r="LO27" s="103"/>
      <c r="LP27" s="103"/>
      <c r="LQ27" s="103"/>
      <c r="LR27" s="17">
        <v>15058</v>
      </c>
      <c r="LS27" s="17">
        <v>16065</v>
      </c>
      <c r="LT27" s="17">
        <v>17530</v>
      </c>
      <c r="LU27" s="17">
        <v>18715</v>
      </c>
      <c r="LV27" s="17">
        <v>18741</v>
      </c>
      <c r="LW27" s="17">
        <v>19537</v>
      </c>
      <c r="LX27" s="17">
        <v>20664</v>
      </c>
      <c r="LY27" s="17">
        <v>21756</v>
      </c>
      <c r="LZ27" s="17">
        <v>22736</v>
      </c>
      <c r="MA27" s="17">
        <v>23828</v>
      </c>
      <c r="MB27" s="17">
        <v>24962</v>
      </c>
      <c r="MC27" s="119"/>
      <c r="MD27" s="103"/>
      <c r="ME27" s="103"/>
      <c r="MF27" s="103"/>
      <c r="MG27" s="103"/>
      <c r="MH27" s="103"/>
      <c r="MI27" s="103"/>
      <c r="MJ27" s="103"/>
      <c r="MK27" s="103"/>
      <c r="ML27" s="103"/>
      <c r="MM27" s="103"/>
      <c r="MN27" s="103"/>
      <c r="MO27" s="6" t="s">
        <v>154</v>
      </c>
      <c r="MP27" s="103"/>
      <c r="MQ27" s="103"/>
      <c r="MR27" s="103"/>
      <c r="MS27" s="103"/>
      <c r="MT27" s="6" t="s">
        <v>154</v>
      </c>
      <c r="MU27" s="6" t="s">
        <v>154</v>
      </c>
      <c r="MV27" s="6" t="s">
        <v>154</v>
      </c>
      <c r="MW27" s="6" t="s">
        <v>154</v>
      </c>
      <c r="MX27" s="6" t="s">
        <v>154</v>
      </c>
      <c r="MY27" s="6" t="s">
        <v>154</v>
      </c>
      <c r="MZ27" s="6" t="s">
        <v>154</v>
      </c>
      <c r="NA27" s="6" t="s">
        <v>154</v>
      </c>
      <c r="NB27" s="6" t="s">
        <v>154</v>
      </c>
      <c r="NC27" s="6" t="s">
        <v>154</v>
      </c>
      <c r="ND27" s="6" t="s">
        <v>154</v>
      </c>
      <c r="NE27" s="119"/>
      <c r="NF27" s="103"/>
      <c r="NG27" s="103"/>
      <c r="NH27" s="103"/>
      <c r="NI27" s="103"/>
      <c r="NJ27" s="103"/>
      <c r="NK27" s="103"/>
      <c r="NL27" s="103"/>
      <c r="NM27" s="103"/>
      <c r="NN27" s="103"/>
      <c r="NO27" s="103"/>
      <c r="NP27" s="103"/>
      <c r="NQ27" s="6" t="s">
        <v>154</v>
      </c>
      <c r="NR27" s="103"/>
      <c r="NS27" s="103"/>
      <c r="NT27" s="103"/>
      <c r="NU27" s="103"/>
      <c r="NV27" s="6" t="s">
        <v>154</v>
      </c>
      <c r="NW27" s="6" t="s">
        <v>154</v>
      </c>
      <c r="NX27" s="6" t="s">
        <v>154</v>
      </c>
      <c r="NY27" s="6" t="s">
        <v>154</v>
      </c>
      <c r="NZ27" s="6" t="s">
        <v>154</v>
      </c>
      <c r="OA27" s="6" t="s">
        <v>154</v>
      </c>
      <c r="OB27" s="6" t="s">
        <v>154</v>
      </c>
      <c r="OC27" s="6" t="s">
        <v>154</v>
      </c>
      <c r="OD27" s="6" t="s">
        <v>154</v>
      </c>
      <c r="OE27" s="6" t="s">
        <v>154</v>
      </c>
      <c r="OF27" s="6" t="s">
        <v>154</v>
      </c>
    </row>
    <row r="28" spans="1:396">
      <c r="A28" s="102" t="s">
        <v>41</v>
      </c>
      <c r="B28" s="102"/>
      <c r="C28" s="102"/>
      <c r="D28" s="102"/>
      <c r="E28" s="102"/>
      <c r="F28" s="102"/>
      <c r="G28" s="102"/>
      <c r="H28" s="102"/>
      <c r="I28" s="102"/>
      <c r="J28" s="102"/>
      <c r="K28" s="102"/>
      <c r="L28" s="102"/>
      <c r="M28" s="102"/>
      <c r="N28" s="102"/>
      <c r="O28" s="102"/>
      <c r="P28" s="17">
        <v>4068.5</v>
      </c>
      <c r="Q28" s="17"/>
      <c r="R28" s="102"/>
      <c r="S28" s="102"/>
      <c r="T28" s="102"/>
      <c r="U28" s="17">
        <v>6844</v>
      </c>
      <c r="V28" s="17">
        <v>8132</v>
      </c>
      <c r="W28" s="17">
        <v>9286</v>
      </c>
      <c r="X28" s="17">
        <v>9769</v>
      </c>
      <c r="Y28" s="17">
        <v>9861</v>
      </c>
      <c r="Z28" s="17">
        <v>9811</v>
      </c>
      <c r="AA28" s="17">
        <v>9684</v>
      </c>
      <c r="AB28" s="17">
        <v>9886</v>
      </c>
      <c r="AC28" s="17">
        <v>10301</v>
      </c>
      <c r="AD28" s="17">
        <v>10563.5</v>
      </c>
      <c r="AE28" s="17">
        <v>10972.5</v>
      </c>
      <c r="AF28" s="118"/>
      <c r="AG28" s="102"/>
      <c r="AH28" s="102"/>
      <c r="AI28" s="102"/>
      <c r="AJ28" s="102"/>
      <c r="AK28" s="102"/>
      <c r="AL28" s="102"/>
      <c r="AM28" s="102"/>
      <c r="AN28" s="102"/>
      <c r="AO28" s="102"/>
      <c r="AP28" s="102"/>
      <c r="AQ28" s="102"/>
      <c r="AR28" s="102"/>
      <c r="AS28" s="102">
        <v>12894</v>
      </c>
      <c r="AT28" s="102"/>
      <c r="AU28" s="102"/>
      <c r="AV28" s="102"/>
      <c r="AW28" s="102"/>
      <c r="AX28" s="17">
        <v>19629</v>
      </c>
      <c r="AY28" s="17">
        <v>20596</v>
      </c>
      <c r="AZ28" s="17">
        <v>22319</v>
      </c>
      <c r="BA28" s="17">
        <v>22977</v>
      </c>
      <c r="BB28" s="17">
        <v>22497</v>
      </c>
      <c r="BC28" s="17">
        <v>23312</v>
      </c>
      <c r="BD28" s="17">
        <v>24839</v>
      </c>
      <c r="BE28" s="17">
        <v>25825.5</v>
      </c>
      <c r="BF28" s="17">
        <v>26705</v>
      </c>
      <c r="BG28" s="17">
        <v>27646</v>
      </c>
      <c r="BH28" s="17">
        <v>28708</v>
      </c>
      <c r="BI28" s="118"/>
      <c r="BJ28" s="102"/>
      <c r="BK28" s="102"/>
      <c r="BL28" s="102"/>
      <c r="BM28" s="102"/>
      <c r="BN28" s="102"/>
      <c r="BO28" s="102"/>
      <c r="BP28" s="102"/>
      <c r="BQ28" s="102"/>
      <c r="BR28" s="102"/>
      <c r="BS28" s="102"/>
      <c r="BT28" s="102"/>
      <c r="BU28" s="102">
        <v>4081</v>
      </c>
      <c r="BV28" s="102"/>
      <c r="BW28" s="102"/>
      <c r="BX28" s="102"/>
      <c r="BY28" s="102"/>
      <c r="BZ28" s="17">
        <v>6849.5</v>
      </c>
      <c r="CA28" s="17">
        <v>8184.5</v>
      </c>
      <c r="CB28" s="17">
        <v>9503</v>
      </c>
      <c r="CC28" s="17">
        <v>9879.5</v>
      </c>
      <c r="CD28" s="17">
        <v>10126</v>
      </c>
      <c r="CE28" s="17">
        <v>10354</v>
      </c>
      <c r="CF28" s="17">
        <v>10518</v>
      </c>
      <c r="CG28" s="17">
        <v>10770.5</v>
      </c>
      <c r="CH28" s="17">
        <v>11208</v>
      </c>
      <c r="CI28" s="17">
        <v>11336.5</v>
      </c>
      <c r="CJ28" s="17">
        <v>11858.5</v>
      </c>
      <c r="CK28" s="118"/>
      <c r="CL28" s="102"/>
      <c r="CM28" s="102"/>
      <c r="CN28" s="102"/>
      <c r="CO28" s="102"/>
      <c r="CP28" s="102"/>
      <c r="CQ28" s="102"/>
      <c r="CR28" s="102"/>
      <c r="CS28" s="102"/>
      <c r="CT28" s="102"/>
      <c r="CU28" s="102"/>
      <c r="CV28" s="102"/>
      <c r="CW28" s="102">
        <v>12998.5</v>
      </c>
      <c r="CX28" s="102"/>
      <c r="CY28" s="102"/>
      <c r="CZ28" s="102"/>
      <c r="DA28" s="102"/>
      <c r="DB28" s="17">
        <v>20946.5</v>
      </c>
      <c r="DC28" s="17">
        <v>22596.5</v>
      </c>
      <c r="DD28" s="17">
        <v>23907.5</v>
      </c>
      <c r="DE28" s="17">
        <v>24604</v>
      </c>
      <c r="DF28" s="17">
        <v>25363.5</v>
      </c>
      <c r="DG28" s="17">
        <v>26441</v>
      </c>
      <c r="DH28" s="17">
        <v>27744</v>
      </c>
      <c r="DI28" s="17">
        <v>29120</v>
      </c>
      <c r="DJ28" s="17">
        <v>29900.5</v>
      </c>
      <c r="DK28" s="17">
        <v>30704</v>
      </c>
      <c r="DL28" s="17">
        <v>32045</v>
      </c>
      <c r="DM28" s="118"/>
      <c r="DN28" s="102"/>
      <c r="DO28" s="102"/>
      <c r="DP28" s="102"/>
      <c r="DQ28" s="102"/>
      <c r="DR28" s="102"/>
      <c r="DS28" s="102"/>
      <c r="DT28" s="102"/>
      <c r="DU28" s="102"/>
      <c r="DV28" s="102"/>
      <c r="DW28" s="102"/>
      <c r="DX28" s="102"/>
      <c r="DY28" s="102">
        <v>4073</v>
      </c>
      <c r="DZ28" s="102"/>
      <c r="EA28" s="102"/>
      <c r="EB28" s="102"/>
      <c r="EC28" s="102"/>
      <c r="ED28" s="102">
        <v>6632</v>
      </c>
      <c r="EE28" s="17">
        <v>6139</v>
      </c>
      <c r="EF28" s="17">
        <v>7332</v>
      </c>
      <c r="EG28" s="17">
        <v>9769</v>
      </c>
      <c r="EH28" s="17">
        <v>10184</v>
      </c>
      <c r="EI28" s="17">
        <v>9427.5</v>
      </c>
      <c r="EJ28" s="17">
        <v>9617</v>
      </c>
      <c r="EK28" s="17">
        <v>9926</v>
      </c>
      <c r="EL28" s="17">
        <v>10540.5</v>
      </c>
      <c r="EM28" s="17">
        <v>10809</v>
      </c>
      <c r="EN28" s="17">
        <v>11142</v>
      </c>
      <c r="EO28" s="118"/>
      <c r="EP28" s="102"/>
      <c r="EQ28" s="102"/>
      <c r="ER28" s="102"/>
      <c r="ES28" s="102"/>
      <c r="ET28" s="102"/>
      <c r="EU28" s="102"/>
      <c r="EV28" s="102"/>
      <c r="EW28" s="102"/>
      <c r="EX28" s="102"/>
      <c r="EY28" s="102"/>
      <c r="EZ28" s="102"/>
      <c r="FA28" s="17">
        <v>12593</v>
      </c>
      <c r="FB28" s="102"/>
      <c r="FC28" s="102"/>
      <c r="FD28" s="102"/>
      <c r="FE28" s="102"/>
      <c r="FF28" s="102">
        <v>17858</v>
      </c>
      <c r="FG28" s="17">
        <v>12399</v>
      </c>
      <c r="FH28" s="17">
        <v>13657</v>
      </c>
      <c r="FI28" s="17">
        <v>9769</v>
      </c>
      <c r="FJ28" s="17">
        <v>19375</v>
      </c>
      <c r="FK28" s="3">
        <v>20026.5</v>
      </c>
      <c r="FL28" s="3">
        <v>20591</v>
      </c>
      <c r="FM28" s="3">
        <v>21324.5</v>
      </c>
      <c r="FN28" s="17">
        <v>22185</v>
      </c>
      <c r="FO28" s="17">
        <v>22947.5</v>
      </c>
      <c r="FP28" s="17">
        <v>25398</v>
      </c>
      <c r="FQ28" s="118"/>
      <c r="FR28" s="102"/>
      <c r="FS28" s="102"/>
      <c r="FT28" s="102"/>
      <c r="FU28" s="102"/>
      <c r="FV28" s="102"/>
      <c r="FW28" s="102"/>
      <c r="FX28" s="102"/>
      <c r="FY28" s="102"/>
      <c r="FZ28" s="102"/>
      <c r="GA28" s="102"/>
      <c r="GB28" s="102"/>
      <c r="GC28" s="6" t="s">
        <v>154</v>
      </c>
      <c r="GD28" s="102"/>
      <c r="GE28" s="102"/>
      <c r="GF28" s="102"/>
      <c r="GG28" s="102"/>
      <c r="GH28" s="10" t="s">
        <v>154</v>
      </c>
      <c r="GI28" s="10" t="s">
        <v>154</v>
      </c>
      <c r="GJ28" s="10" t="s">
        <v>154</v>
      </c>
      <c r="GK28" s="10" t="s">
        <v>154</v>
      </c>
      <c r="GL28" s="10" t="s">
        <v>154</v>
      </c>
      <c r="GM28" s="10" t="s">
        <v>154</v>
      </c>
      <c r="GN28" s="10" t="s">
        <v>154</v>
      </c>
      <c r="GO28" s="10">
        <v>8234</v>
      </c>
      <c r="GP28" s="17">
        <v>8917</v>
      </c>
      <c r="GQ28" s="17">
        <v>8855</v>
      </c>
      <c r="GR28" s="17">
        <v>9123</v>
      </c>
      <c r="GS28" s="118"/>
      <c r="GT28" s="102"/>
      <c r="GU28" s="102"/>
      <c r="GV28" s="102"/>
      <c r="GW28" s="102"/>
      <c r="GX28" s="102"/>
      <c r="GY28" s="102"/>
      <c r="GZ28" s="102"/>
      <c r="HA28" s="102"/>
      <c r="HB28" s="102"/>
      <c r="HC28" s="102"/>
      <c r="HD28" s="102"/>
      <c r="HE28" s="10" t="s">
        <v>154</v>
      </c>
      <c r="HF28" s="102"/>
      <c r="HG28" s="102"/>
      <c r="HH28" s="102"/>
      <c r="HI28" s="102"/>
      <c r="HJ28" s="10" t="s">
        <v>154</v>
      </c>
      <c r="HK28" s="10" t="s">
        <v>154</v>
      </c>
      <c r="HL28" s="10" t="s">
        <v>154</v>
      </c>
      <c r="HM28" s="10" t="s">
        <v>154</v>
      </c>
      <c r="HN28" s="10" t="s">
        <v>154</v>
      </c>
      <c r="HO28" s="10" t="s">
        <v>154</v>
      </c>
      <c r="HP28" s="10" t="s">
        <v>154</v>
      </c>
      <c r="HQ28" s="10">
        <v>15325</v>
      </c>
      <c r="HR28" s="17">
        <v>18523</v>
      </c>
      <c r="HS28" s="17">
        <v>18795</v>
      </c>
      <c r="HT28" s="17">
        <v>19560</v>
      </c>
      <c r="HU28" s="118"/>
      <c r="HV28" s="102"/>
      <c r="HW28" s="102"/>
      <c r="HX28" s="102"/>
      <c r="HY28" s="102"/>
      <c r="HZ28" s="102"/>
      <c r="IA28" s="102"/>
      <c r="IB28" s="102"/>
      <c r="IC28" s="102"/>
      <c r="ID28" s="102"/>
      <c r="IE28" s="102"/>
      <c r="IF28" s="102"/>
      <c r="IG28" s="102">
        <v>4014</v>
      </c>
      <c r="IH28" s="102"/>
      <c r="II28" s="102"/>
      <c r="IJ28" s="102"/>
      <c r="IK28" s="102"/>
      <c r="IL28" s="6" t="s">
        <v>154</v>
      </c>
      <c r="IM28" s="6" t="s">
        <v>154</v>
      </c>
      <c r="IN28" s="6" t="s">
        <v>154</v>
      </c>
      <c r="IO28" s="6" t="s">
        <v>154</v>
      </c>
      <c r="IP28" s="6">
        <v>9545</v>
      </c>
      <c r="IQ28" s="6">
        <v>9811</v>
      </c>
      <c r="IR28" s="6">
        <v>9684</v>
      </c>
      <c r="IS28" s="6">
        <v>9886</v>
      </c>
      <c r="IT28" s="17">
        <v>10301</v>
      </c>
      <c r="IU28" s="17">
        <v>10331</v>
      </c>
      <c r="IV28" s="17">
        <v>10803</v>
      </c>
      <c r="IW28" s="118"/>
      <c r="IX28" s="102"/>
      <c r="IY28" s="102"/>
      <c r="IZ28" s="102"/>
      <c r="JA28" s="102"/>
      <c r="JB28" s="102"/>
      <c r="JC28" s="102"/>
      <c r="JD28" s="102"/>
      <c r="JE28" s="102"/>
      <c r="JF28" s="102"/>
      <c r="JG28" s="102"/>
      <c r="JH28" s="102"/>
      <c r="JI28" s="102">
        <v>12869</v>
      </c>
      <c r="JJ28" s="102"/>
      <c r="JK28" s="102"/>
      <c r="JL28" s="102"/>
      <c r="JM28" s="102"/>
      <c r="JN28" s="6" t="s">
        <v>154</v>
      </c>
      <c r="JO28" s="6" t="s">
        <v>154</v>
      </c>
      <c r="JP28" s="6" t="s">
        <v>154</v>
      </c>
      <c r="JQ28" s="6" t="s">
        <v>154</v>
      </c>
      <c r="JR28" s="6">
        <v>22497</v>
      </c>
      <c r="JS28" s="6">
        <v>23312</v>
      </c>
      <c r="JT28" s="6">
        <v>24219</v>
      </c>
      <c r="JU28" s="6">
        <v>25181</v>
      </c>
      <c r="JV28" s="17">
        <v>26038</v>
      </c>
      <c r="JW28" s="17">
        <v>26956</v>
      </c>
      <c r="JX28" s="17">
        <v>27988</v>
      </c>
      <c r="JY28" s="118"/>
      <c r="JZ28" s="102"/>
      <c r="KA28" s="102"/>
      <c r="KB28" s="102"/>
      <c r="KC28" s="102"/>
      <c r="KD28" s="102"/>
      <c r="KE28" s="102"/>
      <c r="KF28" s="102"/>
      <c r="KG28" s="102"/>
      <c r="KH28" s="102"/>
      <c r="KI28" s="102"/>
      <c r="KJ28" s="102"/>
      <c r="KK28" s="6" t="s">
        <v>154</v>
      </c>
      <c r="KL28" s="102"/>
      <c r="KM28" s="102"/>
      <c r="KN28" s="102"/>
      <c r="KO28" s="102"/>
      <c r="KP28" s="6" t="s">
        <v>154</v>
      </c>
      <c r="KQ28" s="6" t="s">
        <v>154</v>
      </c>
      <c r="KR28" s="6" t="s">
        <v>154</v>
      </c>
      <c r="KS28" s="6" t="s">
        <v>154</v>
      </c>
      <c r="KT28" s="6">
        <v>7866</v>
      </c>
      <c r="KU28" s="6">
        <v>8515</v>
      </c>
      <c r="KV28" s="6">
        <v>8565</v>
      </c>
      <c r="KW28" s="6">
        <v>8803</v>
      </c>
      <c r="KX28" s="17">
        <v>8942</v>
      </c>
      <c r="KY28" s="17">
        <v>9118</v>
      </c>
      <c r="KZ28" s="17">
        <v>9291</v>
      </c>
      <c r="LA28" s="118"/>
      <c r="LB28" s="102"/>
      <c r="LC28" s="102"/>
      <c r="LD28" s="102"/>
      <c r="LE28" s="102"/>
      <c r="LF28" s="102"/>
      <c r="LG28" s="102"/>
      <c r="LH28" s="102"/>
      <c r="LI28" s="102"/>
      <c r="LJ28" s="102"/>
      <c r="LK28" s="102"/>
      <c r="LL28" s="102"/>
      <c r="LM28" s="6" t="s">
        <v>154</v>
      </c>
      <c r="LN28" s="102"/>
      <c r="LO28" s="102"/>
      <c r="LP28" s="102"/>
      <c r="LQ28" s="102"/>
      <c r="LR28" s="6" t="s">
        <v>154</v>
      </c>
      <c r="LS28" s="6" t="s">
        <v>154</v>
      </c>
      <c r="LT28" s="6" t="s">
        <v>154</v>
      </c>
      <c r="LU28" s="6" t="s">
        <v>154</v>
      </c>
      <c r="LV28" s="6">
        <v>11209</v>
      </c>
      <c r="LW28" s="6">
        <v>15137</v>
      </c>
      <c r="LX28" s="6">
        <v>15529</v>
      </c>
      <c r="LY28" s="6">
        <v>31265</v>
      </c>
      <c r="LZ28" s="17">
        <v>31629</v>
      </c>
      <c r="MA28" s="17">
        <v>32258</v>
      </c>
      <c r="MB28" s="17">
        <v>33845</v>
      </c>
      <c r="MC28" s="118"/>
      <c r="MD28" s="102"/>
      <c r="ME28" s="102"/>
      <c r="MF28" s="102"/>
      <c r="MG28" s="102"/>
      <c r="MH28" s="102"/>
      <c r="MI28" s="102"/>
      <c r="MJ28" s="102"/>
      <c r="MK28" s="102"/>
      <c r="ML28" s="102"/>
      <c r="MM28" s="102"/>
      <c r="MN28" s="102"/>
      <c r="MO28" s="6" t="s">
        <v>154</v>
      </c>
      <c r="MP28" s="102"/>
      <c r="MQ28" s="102"/>
      <c r="MR28" s="102"/>
      <c r="MS28" s="102"/>
      <c r="MT28" s="6" t="s">
        <v>154</v>
      </c>
      <c r="MU28" s="6" t="s">
        <v>154</v>
      </c>
      <c r="MV28" s="6" t="s">
        <v>154</v>
      </c>
      <c r="MW28" s="6" t="s">
        <v>154</v>
      </c>
      <c r="MX28" s="6" t="s">
        <v>154</v>
      </c>
      <c r="MY28" s="6" t="s">
        <v>154</v>
      </c>
      <c r="MZ28" s="6">
        <v>8559</v>
      </c>
      <c r="NA28" s="6" t="s">
        <v>154</v>
      </c>
      <c r="NB28" s="6" t="s">
        <v>154</v>
      </c>
      <c r="NC28" s="6" t="s">
        <v>154</v>
      </c>
      <c r="ND28" s="6" t="s">
        <v>154</v>
      </c>
      <c r="NE28" s="118"/>
      <c r="NF28" s="102"/>
      <c r="NG28" s="102"/>
      <c r="NH28" s="102"/>
      <c r="NI28" s="102"/>
      <c r="NJ28" s="102"/>
      <c r="NK28" s="102"/>
      <c r="NL28" s="102"/>
      <c r="NM28" s="102"/>
      <c r="NN28" s="102"/>
      <c r="NO28" s="102"/>
      <c r="NP28" s="102"/>
      <c r="NQ28" s="6" t="s">
        <v>154</v>
      </c>
      <c r="NR28" s="102"/>
      <c r="NS28" s="102"/>
      <c r="NT28" s="102"/>
      <c r="NU28" s="102"/>
      <c r="NV28" s="6" t="s">
        <v>154</v>
      </c>
      <c r="NW28" s="6" t="s">
        <v>154</v>
      </c>
      <c r="NX28" s="6" t="s">
        <v>154</v>
      </c>
      <c r="NY28" s="6" t="s">
        <v>154</v>
      </c>
      <c r="NZ28" s="6" t="s">
        <v>154</v>
      </c>
      <c r="OA28" s="6" t="s">
        <v>154</v>
      </c>
      <c r="OB28" s="6">
        <v>29521</v>
      </c>
      <c r="OC28" s="6" t="s">
        <v>154</v>
      </c>
      <c r="OD28" s="6" t="s">
        <v>154</v>
      </c>
      <c r="OE28" s="6" t="s">
        <v>154</v>
      </c>
      <c r="OF28" s="6" t="s">
        <v>154</v>
      </c>
    </row>
    <row r="29" spans="1:396">
      <c r="A29" s="102" t="s">
        <v>42</v>
      </c>
      <c r="B29" s="102"/>
      <c r="C29" s="102"/>
      <c r="D29" s="102"/>
      <c r="E29" s="102"/>
      <c r="F29" s="102"/>
      <c r="G29" s="102"/>
      <c r="H29" s="102"/>
      <c r="I29" s="102"/>
      <c r="J29" s="102"/>
      <c r="K29" s="102"/>
      <c r="L29" s="102"/>
      <c r="M29" s="102"/>
      <c r="N29" s="102"/>
      <c r="O29" s="102"/>
      <c r="P29" s="17">
        <v>2880</v>
      </c>
      <c r="Q29" s="17"/>
      <c r="R29" s="102"/>
      <c r="S29" s="102"/>
      <c r="T29" s="102"/>
      <c r="U29" s="17">
        <v>4901</v>
      </c>
      <c r="V29" s="17">
        <v>5254</v>
      </c>
      <c r="W29" s="17">
        <v>6589</v>
      </c>
      <c r="X29" s="17">
        <v>6682</v>
      </c>
      <c r="Y29" s="17">
        <v>6649</v>
      </c>
      <c r="Z29" s="17">
        <v>6885</v>
      </c>
      <c r="AA29" s="17">
        <v>6996</v>
      </c>
      <c r="AB29" s="17">
        <v>7053.5</v>
      </c>
      <c r="AC29" s="17">
        <v>7296.5</v>
      </c>
      <c r="AD29" s="17">
        <v>7353</v>
      </c>
      <c r="AE29" s="17">
        <v>7510</v>
      </c>
      <c r="AF29" s="118"/>
      <c r="AG29" s="102"/>
      <c r="AH29" s="102"/>
      <c r="AI29" s="102"/>
      <c r="AJ29" s="102"/>
      <c r="AK29" s="102"/>
      <c r="AL29" s="102"/>
      <c r="AM29" s="102"/>
      <c r="AN29" s="102"/>
      <c r="AO29" s="102"/>
      <c r="AP29" s="102"/>
      <c r="AQ29" s="102"/>
      <c r="AR29" s="102"/>
      <c r="AS29" s="102">
        <v>13050</v>
      </c>
      <c r="AT29" s="102"/>
      <c r="AU29" s="102"/>
      <c r="AV29" s="102"/>
      <c r="AW29" s="102"/>
      <c r="AX29" s="17">
        <v>16061</v>
      </c>
      <c r="AY29" s="17">
        <v>16414</v>
      </c>
      <c r="AZ29" s="17">
        <v>17749</v>
      </c>
      <c r="BA29" s="17">
        <v>18284</v>
      </c>
      <c r="BB29" s="17">
        <v>17809</v>
      </c>
      <c r="BC29" s="17">
        <v>18045</v>
      </c>
      <c r="BD29" s="17">
        <v>18156</v>
      </c>
      <c r="BE29" s="17">
        <v>18213.5</v>
      </c>
      <c r="BF29" s="17">
        <v>19176.5</v>
      </c>
      <c r="BG29" s="17">
        <v>19233</v>
      </c>
      <c r="BH29" s="17">
        <v>19390</v>
      </c>
      <c r="BI29" s="118"/>
      <c r="BJ29" s="102"/>
      <c r="BK29" s="102"/>
      <c r="BL29" s="102"/>
      <c r="BM29" s="102"/>
      <c r="BN29" s="102"/>
      <c r="BO29" s="102"/>
      <c r="BP29" s="102"/>
      <c r="BQ29" s="102"/>
      <c r="BR29" s="102"/>
      <c r="BS29" s="102"/>
      <c r="BT29" s="102"/>
      <c r="BU29" s="102">
        <v>6873</v>
      </c>
      <c r="BV29" s="102"/>
      <c r="BW29" s="102"/>
      <c r="BX29" s="102"/>
      <c r="BY29" s="102"/>
      <c r="BZ29" s="17">
        <v>8755</v>
      </c>
      <c r="CA29" s="17">
        <v>11269</v>
      </c>
      <c r="CB29" s="17">
        <v>13161</v>
      </c>
      <c r="CC29" s="17">
        <v>13169.5</v>
      </c>
      <c r="CD29" s="17">
        <v>13210</v>
      </c>
      <c r="CE29" s="17">
        <v>13402</v>
      </c>
      <c r="CF29" s="17">
        <v>13494</v>
      </c>
      <c r="CG29" s="17">
        <v>13560</v>
      </c>
      <c r="CH29" s="17">
        <v>14019</v>
      </c>
      <c r="CI29" s="17">
        <v>14063.5</v>
      </c>
      <c r="CJ29" s="17">
        <v>14122</v>
      </c>
      <c r="CK29" s="118"/>
      <c r="CL29" s="102"/>
      <c r="CM29" s="102"/>
      <c r="CN29" s="102"/>
      <c r="CO29" s="102"/>
      <c r="CP29" s="102"/>
      <c r="CQ29" s="102"/>
      <c r="CR29" s="102"/>
      <c r="CS29" s="102"/>
      <c r="CT29" s="102"/>
      <c r="CU29" s="102"/>
      <c r="CV29" s="102"/>
      <c r="CW29" s="102">
        <v>23829</v>
      </c>
      <c r="CX29" s="102"/>
      <c r="CY29" s="102"/>
      <c r="CZ29" s="102"/>
      <c r="DA29" s="102"/>
      <c r="DB29" s="17">
        <v>31424</v>
      </c>
      <c r="DC29" s="17">
        <v>34148</v>
      </c>
      <c r="DD29" s="17">
        <v>36039</v>
      </c>
      <c r="DE29" s="17">
        <v>36047.5</v>
      </c>
      <c r="DF29" s="17">
        <v>36088</v>
      </c>
      <c r="DG29" s="17">
        <v>36280</v>
      </c>
      <c r="DH29" s="17">
        <v>38202</v>
      </c>
      <c r="DI29" s="17">
        <v>40242</v>
      </c>
      <c r="DJ29" s="17">
        <v>42033</v>
      </c>
      <c r="DK29" s="17">
        <v>43055.5</v>
      </c>
      <c r="DL29" s="17">
        <v>43876</v>
      </c>
      <c r="DM29" s="118"/>
      <c r="DN29" s="102"/>
      <c r="DO29" s="102"/>
      <c r="DP29" s="102"/>
      <c r="DQ29" s="102"/>
      <c r="DR29" s="102"/>
      <c r="DS29" s="102"/>
      <c r="DT29" s="102"/>
      <c r="DU29" s="102"/>
      <c r="DV29" s="102"/>
      <c r="DW29" s="102"/>
      <c r="DX29" s="102"/>
      <c r="DY29" s="102">
        <v>5251</v>
      </c>
      <c r="DZ29" s="102"/>
      <c r="EA29" s="102"/>
      <c r="EB29" s="102"/>
      <c r="EC29" s="102"/>
      <c r="ED29" s="102">
        <v>4902</v>
      </c>
      <c r="EE29" s="17">
        <v>5206</v>
      </c>
      <c r="EF29" s="17">
        <v>6578</v>
      </c>
      <c r="EG29" s="17">
        <v>6578</v>
      </c>
      <c r="EH29" s="17">
        <v>6766</v>
      </c>
      <c r="EI29" s="17">
        <v>6866</v>
      </c>
      <c r="EJ29" s="17">
        <v>6976</v>
      </c>
      <c r="EK29" s="17">
        <v>10173</v>
      </c>
      <c r="EL29" s="412">
        <v>10529</v>
      </c>
      <c r="EM29" s="17">
        <v>10513</v>
      </c>
      <c r="EN29" s="17">
        <v>10524</v>
      </c>
      <c r="EO29" s="118"/>
      <c r="EP29" s="102"/>
      <c r="EQ29" s="102"/>
      <c r="ER29" s="102"/>
      <c r="ES29" s="102"/>
      <c r="ET29" s="102"/>
      <c r="EU29" s="102"/>
      <c r="EV29" s="102"/>
      <c r="EW29" s="102"/>
      <c r="EX29" s="102"/>
      <c r="EY29" s="102"/>
      <c r="EZ29" s="102"/>
      <c r="FA29" s="17">
        <v>18814</v>
      </c>
      <c r="FB29" s="102"/>
      <c r="FC29" s="102"/>
      <c r="FD29" s="102"/>
      <c r="FE29" s="102"/>
      <c r="FF29" s="102">
        <v>16062</v>
      </c>
      <c r="FG29" s="17">
        <v>16366</v>
      </c>
      <c r="FH29" s="17">
        <v>17738</v>
      </c>
      <c r="FI29" s="17">
        <v>18236</v>
      </c>
      <c r="FJ29" s="17">
        <v>17926</v>
      </c>
      <c r="FK29" s="17">
        <v>18026</v>
      </c>
      <c r="FL29" s="17">
        <v>18136</v>
      </c>
      <c r="FM29" s="17">
        <v>29094</v>
      </c>
      <c r="FN29" s="412">
        <v>30476</v>
      </c>
      <c r="FO29" s="17">
        <v>30949</v>
      </c>
      <c r="FP29" s="17">
        <v>31341</v>
      </c>
      <c r="FQ29" s="118"/>
      <c r="FR29" s="102"/>
      <c r="FS29" s="102"/>
      <c r="FT29" s="102"/>
      <c r="FU29" s="102"/>
      <c r="FV29" s="102"/>
      <c r="FW29" s="102"/>
      <c r="FX29" s="102"/>
      <c r="FY29" s="102"/>
      <c r="FZ29" s="102"/>
      <c r="GA29" s="102"/>
      <c r="GB29" s="102"/>
      <c r="GC29" s="17">
        <v>2817.5</v>
      </c>
      <c r="GD29" s="102"/>
      <c r="GE29" s="102"/>
      <c r="GF29" s="102"/>
      <c r="GG29" s="102"/>
      <c r="GH29" s="102">
        <v>4857</v>
      </c>
      <c r="GI29" s="17">
        <v>5076</v>
      </c>
      <c r="GJ29" s="17">
        <v>6471</v>
      </c>
      <c r="GK29" s="17">
        <v>6576</v>
      </c>
      <c r="GL29" s="17">
        <v>6550</v>
      </c>
      <c r="GM29" s="17">
        <v>6648</v>
      </c>
      <c r="GN29" s="17">
        <v>6802</v>
      </c>
      <c r="GO29" s="17">
        <v>6728</v>
      </c>
      <c r="GP29" s="17">
        <v>7147</v>
      </c>
      <c r="GQ29" s="17">
        <v>7260</v>
      </c>
      <c r="GR29" s="17">
        <v>7368</v>
      </c>
      <c r="GS29" s="118"/>
      <c r="GT29" s="102"/>
      <c r="GU29" s="102"/>
      <c r="GV29" s="102"/>
      <c r="GW29" s="102"/>
      <c r="GX29" s="102"/>
      <c r="GY29" s="102"/>
      <c r="GZ29" s="102"/>
      <c r="HA29" s="102"/>
      <c r="HB29" s="102"/>
      <c r="HC29" s="102"/>
      <c r="HD29" s="102"/>
      <c r="HE29" s="17">
        <v>12987.5</v>
      </c>
      <c r="HF29" s="102"/>
      <c r="HG29" s="102"/>
      <c r="HH29" s="102"/>
      <c r="HI29" s="102"/>
      <c r="HJ29" s="102">
        <v>16017</v>
      </c>
      <c r="HK29" s="17">
        <v>16236</v>
      </c>
      <c r="HL29" s="17">
        <v>17631</v>
      </c>
      <c r="HM29" s="17">
        <v>18177.5</v>
      </c>
      <c r="HN29" s="17">
        <v>17710</v>
      </c>
      <c r="HO29" s="17">
        <v>17808</v>
      </c>
      <c r="HP29" s="17">
        <v>20354</v>
      </c>
      <c r="HQ29" s="17">
        <v>17888</v>
      </c>
      <c r="HR29" s="17">
        <v>19027</v>
      </c>
      <c r="HS29" s="17">
        <v>19140</v>
      </c>
      <c r="HT29" s="17">
        <v>19248</v>
      </c>
      <c r="HU29" s="118"/>
      <c r="HV29" s="102"/>
      <c r="HW29" s="102"/>
      <c r="HX29" s="102"/>
      <c r="HY29" s="102"/>
      <c r="HZ29" s="102"/>
      <c r="IA29" s="102"/>
      <c r="IB29" s="102"/>
      <c r="IC29" s="102"/>
      <c r="ID29" s="102"/>
      <c r="IE29" s="102"/>
      <c r="IF29" s="102"/>
      <c r="IG29" s="102">
        <v>2807</v>
      </c>
      <c r="IH29" s="102"/>
      <c r="II29" s="102"/>
      <c r="IJ29" s="102"/>
      <c r="IK29" s="102"/>
      <c r="IL29" s="102">
        <v>4745</v>
      </c>
      <c r="IM29" s="17">
        <v>5057</v>
      </c>
      <c r="IN29" s="17">
        <v>6449</v>
      </c>
      <c r="IO29" s="17">
        <v>6471</v>
      </c>
      <c r="IP29" s="17">
        <v>6471</v>
      </c>
      <c r="IQ29" s="17">
        <v>6521</v>
      </c>
      <c r="IR29" s="17">
        <v>6547</v>
      </c>
      <c r="IS29" s="17">
        <v>6463</v>
      </c>
      <c r="IT29" s="17">
        <v>6930</v>
      </c>
      <c r="IU29" s="17">
        <v>6980</v>
      </c>
      <c r="IV29" s="17">
        <v>6972.5</v>
      </c>
      <c r="IW29" s="118"/>
      <c r="IX29" s="102"/>
      <c r="IY29" s="102"/>
      <c r="IZ29" s="102"/>
      <c r="JA29" s="102"/>
      <c r="JB29" s="102"/>
      <c r="JC29" s="102"/>
      <c r="JD29" s="102"/>
      <c r="JE29" s="102"/>
      <c r="JF29" s="102"/>
      <c r="JG29" s="102"/>
      <c r="JH29" s="102"/>
      <c r="JI29" s="102">
        <v>12977</v>
      </c>
      <c r="JJ29" s="102"/>
      <c r="JK29" s="102"/>
      <c r="JL29" s="102"/>
      <c r="JM29" s="102"/>
      <c r="JN29" s="102">
        <v>15905</v>
      </c>
      <c r="JO29" s="17">
        <v>16217</v>
      </c>
      <c r="JP29" s="17">
        <v>17609</v>
      </c>
      <c r="JQ29" s="17">
        <v>18129</v>
      </c>
      <c r="JR29" s="17">
        <v>17631</v>
      </c>
      <c r="JS29" s="17">
        <v>17681</v>
      </c>
      <c r="JT29" s="17">
        <v>17707</v>
      </c>
      <c r="JU29" s="17">
        <v>17623</v>
      </c>
      <c r="JV29" s="17">
        <v>18810</v>
      </c>
      <c r="JW29" s="17">
        <v>18860</v>
      </c>
      <c r="JX29" s="17">
        <v>18852.5</v>
      </c>
      <c r="JY29" s="118"/>
      <c r="JZ29" s="102"/>
      <c r="KA29" s="102"/>
      <c r="KB29" s="102"/>
      <c r="KC29" s="102"/>
      <c r="KD29" s="102"/>
      <c r="KE29" s="102"/>
      <c r="KF29" s="102"/>
      <c r="KG29" s="102"/>
      <c r="KH29" s="102"/>
      <c r="KI29" s="102"/>
      <c r="KJ29" s="102"/>
      <c r="KK29" s="17">
        <v>2180</v>
      </c>
      <c r="KL29" s="102"/>
      <c r="KM29" s="102"/>
      <c r="KN29" s="102"/>
      <c r="KO29" s="102"/>
      <c r="KP29" s="6" t="s">
        <v>154</v>
      </c>
      <c r="KQ29" s="6" t="s">
        <v>154</v>
      </c>
      <c r="KR29" s="6" t="s">
        <v>154</v>
      </c>
      <c r="KS29" s="6" t="s">
        <v>154</v>
      </c>
      <c r="KT29" s="6" t="s">
        <v>154</v>
      </c>
      <c r="KU29" s="6" t="s">
        <v>154</v>
      </c>
      <c r="KV29" s="6" t="s">
        <v>154</v>
      </c>
      <c r="KW29" s="6" t="s">
        <v>154</v>
      </c>
      <c r="KX29" s="17">
        <v>4760</v>
      </c>
      <c r="KY29" s="17">
        <v>5137</v>
      </c>
      <c r="KZ29" s="17">
        <v>5354</v>
      </c>
      <c r="LA29" s="118"/>
      <c r="LB29" s="102"/>
      <c r="LC29" s="102"/>
      <c r="LD29" s="102"/>
      <c r="LE29" s="102"/>
      <c r="LF29" s="102"/>
      <c r="LG29" s="102"/>
      <c r="LH29" s="102"/>
      <c r="LI29" s="102"/>
      <c r="LJ29" s="102"/>
      <c r="LK29" s="102"/>
      <c r="LL29" s="102"/>
      <c r="LM29" s="17">
        <v>10640</v>
      </c>
      <c r="LN29" s="102"/>
      <c r="LO29" s="102"/>
      <c r="LP29" s="102"/>
      <c r="LQ29" s="102"/>
      <c r="LR29" s="6" t="s">
        <v>154</v>
      </c>
      <c r="LS29" s="6" t="s">
        <v>154</v>
      </c>
      <c r="LT29" s="6" t="s">
        <v>154</v>
      </c>
      <c r="LU29" s="6" t="s">
        <v>154</v>
      </c>
      <c r="LV29" s="6" t="s">
        <v>154</v>
      </c>
      <c r="LW29" s="6"/>
      <c r="LX29" s="6" t="s">
        <v>154</v>
      </c>
      <c r="LY29" s="6" t="s">
        <v>154</v>
      </c>
      <c r="LZ29" s="17">
        <v>4760</v>
      </c>
      <c r="MA29" s="17">
        <v>5137</v>
      </c>
      <c r="MB29" s="17">
        <v>5354</v>
      </c>
      <c r="MC29" s="118"/>
      <c r="MD29" s="102"/>
      <c r="ME29" s="102"/>
      <c r="MF29" s="102"/>
      <c r="MG29" s="102"/>
      <c r="MH29" s="102"/>
      <c r="MI29" s="102"/>
      <c r="MJ29" s="102"/>
      <c r="MK29" s="102"/>
      <c r="ML29" s="102"/>
      <c r="MM29" s="102"/>
      <c r="MN29" s="102"/>
      <c r="MO29" s="102">
        <v>2761</v>
      </c>
      <c r="MP29" s="102"/>
      <c r="MQ29" s="102"/>
      <c r="MR29" s="102"/>
      <c r="MS29" s="102"/>
      <c r="MT29" s="102">
        <v>6388</v>
      </c>
      <c r="MU29" s="17">
        <v>7747</v>
      </c>
      <c r="MV29" s="17">
        <v>5706</v>
      </c>
      <c r="MW29" s="17">
        <v>5706</v>
      </c>
      <c r="MX29" s="17">
        <v>6121</v>
      </c>
      <c r="MY29" s="17">
        <v>6536</v>
      </c>
      <c r="MZ29" s="17">
        <v>6558</v>
      </c>
      <c r="NA29" s="17">
        <v>6808</v>
      </c>
      <c r="NB29" s="17">
        <v>7056</v>
      </c>
      <c r="NC29" s="17">
        <v>7056</v>
      </c>
      <c r="ND29" s="17">
        <v>7116</v>
      </c>
      <c r="NE29" s="118"/>
      <c r="NF29" s="102"/>
      <c r="NG29" s="102"/>
      <c r="NH29" s="102"/>
      <c r="NI29" s="102"/>
      <c r="NJ29" s="102"/>
      <c r="NK29" s="102"/>
      <c r="NL29" s="102"/>
      <c r="NM29" s="102"/>
      <c r="NN29" s="102"/>
      <c r="NO29" s="102"/>
      <c r="NP29" s="102"/>
      <c r="NQ29" s="102">
        <v>12931</v>
      </c>
      <c r="NR29" s="102"/>
      <c r="NS29" s="102"/>
      <c r="NT29" s="102"/>
      <c r="NU29" s="102"/>
      <c r="NV29" s="102">
        <v>23302.5</v>
      </c>
      <c r="NW29" s="102">
        <v>24766.5</v>
      </c>
      <c r="NX29" s="17">
        <v>16866</v>
      </c>
      <c r="NY29" s="17">
        <v>17364</v>
      </c>
      <c r="NZ29" s="17">
        <v>17281</v>
      </c>
      <c r="OA29" s="17">
        <v>17696</v>
      </c>
      <c r="OB29" s="17">
        <v>17718</v>
      </c>
      <c r="OC29" s="17">
        <v>17968</v>
      </c>
      <c r="OD29" s="17">
        <v>18936</v>
      </c>
      <c r="OE29" s="17">
        <v>18936</v>
      </c>
      <c r="OF29" s="17">
        <v>18996</v>
      </c>
    </row>
    <row r="30" spans="1:396">
      <c r="A30" s="102" t="s">
        <v>43</v>
      </c>
      <c r="B30" s="102"/>
      <c r="C30" s="102"/>
      <c r="D30" s="102"/>
      <c r="E30" s="102"/>
      <c r="F30" s="102"/>
      <c r="G30" s="102"/>
      <c r="H30" s="102"/>
      <c r="I30" s="102"/>
      <c r="J30" s="102"/>
      <c r="K30" s="102"/>
      <c r="L30" s="102"/>
      <c r="M30" s="102"/>
      <c r="N30" s="102"/>
      <c r="O30" s="102"/>
      <c r="P30" s="17">
        <v>3279.5</v>
      </c>
      <c r="Q30" s="17"/>
      <c r="R30" s="102"/>
      <c r="S30" s="102"/>
      <c r="T30" s="102"/>
      <c r="U30" s="17">
        <v>5451</v>
      </c>
      <c r="V30" s="17">
        <v>5831</v>
      </c>
      <c r="W30" s="17">
        <v>6270</v>
      </c>
      <c r="X30" s="17">
        <v>6514</v>
      </c>
      <c r="Y30" s="17">
        <v>7335</v>
      </c>
      <c r="Z30" s="17">
        <v>7854</v>
      </c>
      <c r="AA30" s="17">
        <v>8341</v>
      </c>
      <c r="AB30" s="17">
        <v>8988</v>
      </c>
      <c r="AC30" s="17">
        <v>9273.5</v>
      </c>
      <c r="AD30" s="17">
        <v>9679</v>
      </c>
      <c r="AE30" s="17">
        <v>9429</v>
      </c>
      <c r="AF30" s="118"/>
      <c r="AG30" s="102"/>
      <c r="AH30" s="102"/>
      <c r="AI30" s="102"/>
      <c r="AJ30" s="102"/>
      <c r="AK30" s="102"/>
      <c r="AL30" s="102"/>
      <c r="AM30" s="102"/>
      <c r="AN30" s="102"/>
      <c r="AO30" s="102"/>
      <c r="AP30" s="102"/>
      <c r="AQ30" s="102"/>
      <c r="AR30" s="102"/>
      <c r="AS30" s="102">
        <v>12456</v>
      </c>
      <c r="AT30" s="102"/>
      <c r="AU30" s="102"/>
      <c r="AV30" s="102"/>
      <c r="AW30" s="102"/>
      <c r="AX30" s="17">
        <v>15602</v>
      </c>
      <c r="AY30" s="17">
        <v>16933</v>
      </c>
      <c r="AZ30" s="17">
        <v>15875</v>
      </c>
      <c r="BA30" s="17">
        <v>17734</v>
      </c>
      <c r="BB30" s="17">
        <v>17959</v>
      </c>
      <c r="BC30" s="17">
        <v>18794.5</v>
      </c>
      <c r="BD30" s="17">
        <v>19604</v>
      </c>
      <c r="BE30" s="17">
        <v>20321.5</v>
      </c>
      <c r="BF30" s="17">
        <v>20794</v>
      </c>
      <c r="BG30" s="17">
        <v>21394</v>
      </c>
      <c r="BH30" s="17">
        <v>21722</v>
      </c>
      <c r="BI30" s="118"/>
      <c r="BJ30" s="102"/>
      <c r="BK30" s="102"/>
      <c r="BL30" s="102"/>
      <c r="BM30" s="102"/>
      <c r="BN30" s="102"/>
      <c r="BO30" s="102"/>
      <c r="BP30" s="102"/>
      <c r="BQ30" s="102"/>
      <c r="BR30" s="102"/>
      <c r="BS30" s="102"/>
      <c r="BT30" s="102"/>
      <c r="BU30" s="102">
        <v>4065.5</v>
      </c>
      <c r="BV30" s="102"/>
      <c r="BW30" s="102"/>
      <c r="BX30" s="102"/>
      <c r="BY30" s="102"/>
      <c r="BZ30" s="17">
        <v>7125</v>
      </c>
      <c r="CA30" s="17">
        <v>7748</v>
      </c>
      <c r="CB30" s="17">
        <v>8552</v>
      </c>
      <c r="CC30" s="17">
        <v>9065.5</v>
      </c>
      <c r="CD30" s="17">
        <v>9830</v>
      </c>
      <c r="CE30" s="17">
        <v>10343</v>
      </c>
      <c r="CF30" s="17">
        <v>10825</v>
      </c>
      <c r="CG30" s="17">
        <v>11052</v>
      </c>
      <c r="CH30" s="17">
        <v>11395</v>
      </c>
      <c r="CI30" s="17">
        <v>11707</v>
      </c>
      <c r="CJ30" s="17">
        <v>11901</v>
      </c>
      <c r="CK30" s="118"/>
      <c r="CL30" s="102"/>
      <c r="CM30" s="102"/>
      <c r="CN30" s="102"/>
      <c r="CO30" s="102"/>
      <c r="CP30" s="102"/>
      <c r="CQ30" s="102"/>
      <c r="CR30" s="102"/>
      <c r="CS30" s="102"/>
      <c r="CT30" s="102"/>
      <c r="CU30" s="102"/>
      <c r="CV30" s="102"/>
      <c r="CW30" s="102">
        <v>17915</v>
      </c>
      <c r="CX30" s="102"/>
      <c r="CY30" s="102"/>
      <c r="CZ30" s="102"/>
      <c r="DA30" s="102"/>
      <c r="DB30" s="17">
        <v>25213</v>
      </c>
      <c r="DC30" s="17">
        <v>26294</v>
      </c>
      <c r="DD30" s="17">
        <v>26991</v>
      </c>
      <c r="DE30" s="17">
        <v>27909.5</v>
      </c>
      <c r="DF30" s="17">
        <v>28640.5</v>
      </c>
      <c r="DG30" s="17">
        <v>29614</v>
      </c>
      <c r="DH30" s="17">
        <v>30696</v>
      </c>
      <c r="DI30" s="17">
        <v>28346</v>
      </c>
      <c r="DJ30" s="17">
        <v>28903</v>
      </c>
      <c r="DK30" s="17">
        <v>29608</v>
      </c>
      <c r="DL30" s="17">
        <v>30622</v>
      </c>
      <c r="DM30" s="118"/>
      <c r="DN30" s="102"/>
      <c r="DO30" s="102"/>
      <c r="DP30" s="102"/>
      <c r="DQ30" s="102"/>
      <c r="DR30" s="102"/>
      <c r="DS30" s="102"/>
      <c r="DT30" s="102"/>
      <c r="DU30" s="102"/>
      <c r="DV30" s="102"/>
      <c r="DW30" s="102"/>
      <c r="DX30" s="102"/>
      <c r="DY30" s="102">
        <v>4093</v>
      </c>
      <c r="DZ30" s="102"/>
      <c r="EA30" s="102"/>
      <c r="EB30" s="102"/>
      <c r="EC30" s="102"/>
      <c r="ED30" s="102">
        <v>6054</v>
      </c>
      <c r="EE30" s="17">
        <v>6605.5</v>
      </c>
      <c r="EF30" s="17">
        <v>7008.5</v>
      </c>
      <c r="EG30" s="17">
        <v>7004</v>
      </c>
      <c r="EH30" s="17">
        <v>7450.5</v>
      </c>
      <c r="EI30" s="17">
        <v>8116.5</v>
      </c>
      <c r="EJ30" s="17">
        <v>8429</v>
      </c>
      <c r="EK30" s="17">
        <v>13365</v>
      </c>
      <c r="EL30" s="17">
        <v>13966</v>
      </c>
      <c r="EM30" s="17">
        <v>14441</v>
      </c>
      <c r="EN30" s="17">
        <v>13538</v>
      </c>
      <c r="EO30" s="118"/>
      <c r="EP30" s="102"/>
      <c r="EQ30" s="102"/>
      <c r="ER30" s="102"/>
      <c r="ES30" s="102"/>
      <c r="ET30" s="102"/>
      <c r="EU30" s="102"/>
      <c r="EV30" s="102"/>
      <c r="EW30" s="102"/>
      <c r="EX30" s="102"/>
      <c r="EY30" s="102"/>
      <c r="EZ30" s="102"/>
      <c r="FA30" s="17">
        <v>16035</v>
      </c>
      <c r="FB30" s="102"/>
      <c r="FC30" s="102"/>
      <c r="FD30" s="102"/>
      <c r="FE30" s="102"/>
      <c r="FF30" s="102">
        <v>17094</v>
      </c>
      <c r="FG30" s="17">
        <v>18653.5</v>
      </c>
      <c r="FH30" s="17">
        <v>19357.5</v>
      </c>
      <c r="FI30" s="17">
        <v>19397</v>
      </c>
      <c r="FJ30" s="17">
        <v>20234</v>
      </c>
      <c r="FK30" s="17">
        <v>21064.5</v>
      </c>
      <c r="FL30" s="17">
        <v>21728</v>
      </c>
      <c r="FM30" s="17">
        <v>28323</v>
      </c>
      <c r="FN30" s="17">
        <v>29284</v>
      </c>
      <c r="FO30" s="17">
        <v>30185</v>
      </c>
      <c r="FP30" s="17">
        <v>39762</v>
      </c>
      <c r="FQ30" s="118"/>
      <c r="FR30" s="102"/>
      <c r="FS30" s="102"/>
      <c r="FT30" s="102"/>
      <c r="FU30" s="102"/>
      <c r="FV30" s="102"/>
      <c r="FW30" s="102"/>
      <c r="FX30" s="102"/>
      <c r="FY30" s="102"/>
      <c r="FZ30" s="102"/>
      <c r="GA30" s="102"/>
      <c r="GB30" s="102"/>
      <c r="GC30" s="17">
        <v>4036</v>
      </c>
      <c r="GD30" s="102"/>
      <c r="GE30" s="102"/>
      <c r="GF30" s="102"/>
      <c r="GG30" s="102"/>
      <c r="GH30" s="102">
        <v>5693</v>
      </c>
      <c r="GI30" s="17">
        <v>6029</v>
      </c>
      <c r="GJ30" s="17">
        <v>6412</v>
      </c>
      <c r="GK30" s="17">
        <v>6688</v>
      </c>
      <c r="GL30" s="17">
        <v>7024</v>
      </c>
      <c r="GM30" s="17">
        <v>7460</v>
      </c>
      <c r="GN30" s="17">
        <v>7692</v>
      </c>
      <c r="GO30" s="17">
        <v>8042</v>
      </c>
      <c r="GP30" s="17">
        <v>8314</v>
      </c>
      <c r="GQ30" s="17">
        <v>10880</v>
      </c>
      <c r="GR30" s="17">
        <v>10728</v>
      </c>
      <c r="GS30" s="118"/>
      <c r="GT30" s="102"/>
      <c r="GU30" s="102"/>
      <c r="GV30" s="102"/>
      <c r="GW30" s="102"/>
      <c r="GX30" s="102"/>
      <c r="GY30" s="102"/>
      <c r="GZ30" s="102"/>
      <c r="HA30" s="102"/>
      <c r="HB30" s="102"/>
      <c r="HC30" s="102"/>
      <c r="HD30" s="102"/>
      <c r="HE30" s="17">
        <v>16004</v>
      </c>
      <c r="HF30" s="102"/>
      <c r="HG30" s="102"/>
      <c r="HH30" s="102"/>
      <c r="HI30" s="102"/>
      <c r="HJ30" s="102">
        <v>16613</v>
      </c>
      <c r="HK30" s="17">
        <v>16933</v>
      </c>
      <c r="HL30" s="17">
        <v>17276</v>
      </c>
      <c r="HM30" s="17">
        <v>17768</v>
      </c>
      <c r="HN30" s="17">
        <v>18437</v>
      </c>
      <c r="HO30" s="17">
        <v>17492</v>
      </c>
      <c r="HP30" s="17">
        <v>17988</v>
      </c>
      <c r="HQ30" s="17">
        <v>18770</v>
      </c>
      <c r="HR30" s="17">
        <v>19498</v>
      </c>
      <c r="HS30" s="17">
        <v>21202</v>
      </c>
      <c r="HT30" s="17">
        <v>21526</v>
      </c>
      <c r="HU30" s="118"/>
      <c r="HV30" s="102"/>
      <c r="HW30" s="102"/>
      <c r="HX30" s="102"/>
      <c r="HY30" s="102"/>
      <c r="HZ30" s="102"/>
      <c r="IA30" s="102"/>
      <c r="IB30" s="102"/>
      <c r="IC30" s="102"/>
      <c r="ID30" s="102"/>
      <c r="IE30" s="102"/>
      <c r="IF30" s="102"/>
      <c r="IG30" s="102">
        <v>3370</v>
      </c>
      <c r="IH30" s="102"/>
      <c r="II30" s="102"/>
      <c r="IJ30" s="102"/>
      <c r="IK30" s="102"/>
      <c r="IL30" s="6" t="s">
        <v>154</v>
      </c>
      <c r="IM30" s="6">
        <v>5615</v>
      </c>
      <c r="IN30" s="17">
        <v>6270</v>
      </c>
      <c r="IO30" s="17">
        <v>7327</v>
      </c>
      <c r="IP30" s="17">
        <v>7388</v>
      </c>
      <c r="IQ30" s="17">
        <v>7924</v>
      </c>
      <c r="IR30" s="17">
        <v>8428</v>
      </c>
      <c r="IS30" s="17">
        <v>9336</v>
      </c>
      <c r="IT30" s="17">
        <v>9765</v>
      </c>
      <c r="IU30" s="17">
        <v>9924</v>
      </c>
      <c r="IV30" s="17">
        <v>8965</v>
      </c>
      <c r="IW30" s="118"/>
      <c r="IX30" s="102"/>
      <c r="IY30" s="102"/>
      <c r="IZ30" s="102"/>
      <c r="JA30" s="102"/>
      <c r="JB30" s="102"/>
      <c r="JC30" s="102"/>
      <c r="JD30" s="102"/>
      <c r="JE30" s="102"/>
      <c r="JF30" s="102"/>
      <c r="JG30" s="102"/>
      <c r="JH30" s="102"/>
      <c r="JI30" s="102">
        <v>12260</v>
      </c>
      <c r="JJ30" s="102"/>
      <c r="JK30" s="102"/>
      <c r="JL30" s="102"/>
      <c r="JM30" s="102"/>
      <c r="JN30" s="6" t="s">
        <v>154</v>
      </c>
      <c r="JO30" s="6">
        <v>15688</v>
      </c>
      <c r="JP30" s="17">
        <v>12970</v>
      </c>
      <c r="JQ30" s="17">
        <v>17649</v>
      </c>
      <c r="JR30" s="17">
        <v>17865</v>
      </c>
      <c r="JS30" s="3">
        <v>18794.5</v>
      </c>
      <c r="JT30" s="3">
        <v>20351</v>
      </c>
      <c r="JU30" s="3">
        <v>22135</v>
      </c>
      <c r="JV30" s="17">
        <v>23001.5</v>
      </c>
      <c r="JW30" s="17">
        <v>23392.5</v>
      </c>
      <c r="JX30" s="17">
        <v>21331.5</v>
      </c>
      <c r="JY30" s="118"/>
      <c r="JZ30" s="102"/>
      <c r="KA30" s="102"/>
      <c r="KB30" s="102"/>
      <c r="KC30" s="102"/>
      <c r="KD30" s="102"/>
      <c r="KE30" s="102"/>
      <c r="KF30" s="102"/>
      <c r="KG30" s="102"/>
      <c r="KH30" s="102"/>
      <c r="KI30" s="102"/>
      <c r="KJ30" s="102"/>
      <c r="KK30" s="17">
        <v>3189</v>
      </c>
      <c r="KL30" s="102"/>
      <c r="KM30" s="102"/>
      <c r="KN30" s="102"/>
      <c r="KO30" s="102"/>
      <c r="KP30" s="102">
        <v>5210</v>
      </c>
      <c r="KQ30" s="17">
        <v>5401</v>
      </c>
      <c r="KR30" s="17">
        <v>5869</v>
      </c>
      <c r="KS30" s="17">
        <v>6430</v>
      </c>
      <c r="KT30" s="17">
        <v>7343</v>
      </c>
      <c r="KU30" s="17">
        <v>7874</v>
      </c>
      <c r="KV30" s="17">
        <v>8400</v>
      </c>
      <c r="KW30" s="17">
        <v>8117.5</v>
      </c>
      <c r="KX30" s="17">
        <v>8387</v>
      </c>
      <c r="KY30" s="17">
        <v>8513.5</v>
      </c>
      <c r="KZ30" s="17">
        <v>8543</v>
      </c>
      <c r="LA30" s="118"/>
      <c r="LB30" s="102"/>
      <c r="LC30" s="102"/>
      <c r="LD30" s="102"/>
      <c r="LE30" s="102"/>
      <c r="LF30" s="102"/>
      <c r="LG30" s="102"/>
      <c r="LH30" s="102"/>
      <c r="LI30" s="102"/>
      <c r="LJ30" s="102"/>
      <c r="LK30" s="102"/>
      <c r="LL30" s="102"/>
      <c r="LM30" s="17">
        <v>8294</v>
      </c>
      <c r="LN30" s="102"/>
      <c r="LO30" s="102"/>
      <c r="LP30" s="102"/>
      <c r="LQ30" s="102"/>
      <c r="LR30" s="17">
        <v>13598</v>
      </c>
      <c r="LS30" s="17">
        <v>15131</v>
      </c>
      <c r="LT30" s="17">
        <v>15743</v>
      </c>
      <c r="LU30" s="17">
        <v>16664</v>
      </c>
      <c r="LV30" s="17">
        <v>17284</v>
      </c>
      <c r="LW30" s="17">
        <v>18319</v>
      </c>
      <c r="LX30" s="17">
        <v>19455</v>
      </c>
      <c r="LY30" s="17">
        <v>19546</v>
      </c>
      <c r="LZ30" s="17">
        <v>20239.5</v>
      </c>
      <c r="MA30" s="17">
        <v>20895.5</v>
      </c>
      <c r="MB30" s="17">
        <v>21673.5</v>
      </c>
      <c r="MC30" s="118"/>
      <c r="MD30" s="102"/>
      <c r="ME30" s="102"/>
      <c r="MF30" s="102"/>
      <c r="MG30" s="102"/>
      <c r="MH30" s="102"/>
      <c r="MI30" s="102"/>
      <c r="MJ30" s="102"/>
      <c r="MK30" s="102"/>
      <c r="ML30" s="102"/>
      <c r="MM30" s="102"/>
      <c r="MN30" s="102"/>
      <c r="MO30" s="102">
        <v>2744</v>
      </c>
      <c r="MP30" s="102"/>
      <c r="MQ30" s="102"/>
      <c r="MR30" s="102"/>
      <c r="MS30" s="102"/>
      <c r="MT30" s="102">
        <v>4646</v>
      </c>
      <c r="MU30" s="17">
        <v>4775</v>
      </c>
      <c r="MV30" s="17">
        <v>5473</v>
      </c>
      <c r="MW30" s="17">
        <v>6449</v>
      </c>
      <c r="MX30" s="17">
        <v>6824</v>
      </c>
      <c r="MY30" s="17">
        <v>7184</v>
      </c>
      <c r="MZ30" s="17">
        <v>7537</v>
      </c>
      <c r="NA30" s="17">
        <v>6226</v>
      </c>
      <c r="NB30" s="17">
        <v>6598.5</v>
      </c>
      <c r="NC30" s="17">
        <v>6830</v>
      </c>
      <c r="ND30" s="17">
        <v>6746</v>
      </c>
      <c r="NE30" s="118"/>
      <c r="NF30" s="102"/>
      <c r="NG30" s="102"/>
      <c r="NH30" s="102"/>
      <c r="NI30" s="102"/>
      <c r="NJ30" s="102"/>
      <c r="NK30" s="102"/>
      <c r="NL30" s="102"/>
      <c r="NM30" s="102"/>
      <c r="NN30" s="102"/>
      <c r="NO30" s="102"/>
      <c r="NP30" s="102"/>
      <c r="NQ30" s="102">
        <v>9176</v>
      </c>
      <c r="NR30" s="102"/>
      <c r="NS30" s="102"/>
      <c r="NT30" s="102"/>
      <c r="NU30" s="102"/>
      <c r="NV30" s="102">
        <v>13263</v>
      </c>
      <c r="NW30" s="102">
        <v>14440</v>
      </c>
      <c r="NX30" s="17">
        <v>15087</v>
      </c>
      <c r="NY30" s="17">
        <v>17022</v>
      </c>
      <c r="NZ30" s="17">
        <v>17255.5</v>
      </c>
      <c r="OA30" s="17">
        <v>17750</v>
      </c>
      <c r="OB30" s="17">
        <v>17944</v>
      </c>
      <c r="OC30" s="17">
        <v>14196</v>
      </c>
      <c r="OD30" s="17">
        <v>14800.5</v>
      </c>
      <c r="OE30" s="17">
        <v>15434</v>
      </c>
      <c r="OF30" s="17">
        <v>15350</v>
      </c>
    </row>
    <row r="31" spans="1:396">
      <c r="A31" s="102" t="s">
        <v>44</v>
      </c>
      <c r="B31" s="102"/>
      <c r="C31" s="102"/>
      <c r="D31" s="102"/>
      <c r="E31" s="102"/>
      <c r="F31" s="102"/>
      <c r="G31" s="102"/>
      <c r="H31" s="102"/>
      <c r="I31" s="102"/>
      <c r="J31" s="102"/>
      <c r="K31" s="102"/>
      <c r="L31" s="102"/>
      <c r="M31" s="102"/>
      <c r="N31" s="102"/>
      <c r="O31" s="102"/>
      <c r="P31" s="17">
        <v>2543</v>
      </c>
      <c r="Q31" s="17"/>
      <c r="R31" s="102"/>
      <c r="S31" s="102"/>
      <c r="T31" s="102"/>
      <c r="U31" s="17">
        <v>4888</v>
      </c>
      <c r="V31" s="17">
        <v>5416</v>
      </c>
      <c r="W31" s="17">
        <v>5944</v>
      </c>
      <c r="X31" s="17">
        <v>6184</v>
      </c>
      <c r="Y31" s="17">
        <v>6536</v>
      </c>
      <c r="Z31" s="17">
        <v>7036</v>
      </c>
      <c r="AA31" s="17">
        <v>7332</v>
      </c>
      <c r="AB31" s="17">
        <v>7650</v>
      </c>
      <c r="AC31" s="17">
        <v>7648</v>
      </c>
      <c r="AD31" s="17">
        <v>7720</v>
      </c>
      <c r="AE31" s="17">
        <v>7792</v>
      </c>
      <c r="AF31" s="118"/>
      <c r="AG31" s="102"/>
      <c r="AH31" s="102"/>
      <c r="AI31" s="102"/>
      <c r="AJ31" s="102"/>
      <c r="AK31" s="102"/>
      <c r="AL31" s="102"/>
      <c r="AM31" s="102"/>
      <c r="AN31" s="102"/>
      <c r="AO31" s="102"/>
      <c r="AP31" s="102"/>
      <c r="AQ31" s="102"/>
      <c r="AR31" s="102"/>
      <c r="AS31" s="102">
        <v>8111</v>
      </c>
      <c r="AT31" s="102"/>
      <c r="AU31" s="102"/>
      <c r="AV31" s="102"/>
      <c r="AW31" s="102"/>
      <c r="AX31" s="17">
        <v>14392</v>
      </c>
      <c r="AY31" s="17">
        <v>15904</v>
      </c>
      <c r="AZ31" s="17">
        <v>17416</v>
      </c>
      <c r="BA31" s="17">
        <v>17776</v>
      </c>
      <c r="BB31" s="17">
        <v>18296</v>
      </c>
      <c r="BC31" s="17">
        <v>19036</v>
      </c>
      <c r="BD31" s="17">
        <v>19788</v>
      </c>
      <c r="BE31" s="17">
        <v>20610</v>
      </c>
      <c r="BF31" s="17">
        <v>20608</v>
      </c>
      <c r="BG31" s="17">
        <v>20680</v>
      </c>
      <c r="BH31" s="17">
        <v>20752</v>
      </c>
      <c r="BI31" s="118"/>
      <c r="BJ31" s="102"/>
      <c r="BK31" s="102"/>
      <c r="BL31" s="102"/>
      <c r="BM31" s="102"/>
      <c r="BN31" s="102"/>
      <c r="BO31" s="102"/>
      <c r="BP31" s="102"/>
      <c r="BQ31" s="102"/>
      <c r="BR31" s="102"/>
      <c r="BS31" s="102"/>
      <c r="BT31" s="102"/>
      <c r="BU31" s="102">
        <v>3580</v>
      </c>
      <c r="BV31" s="102"/>
      <c r="BW31" s="102"/>
      <c r="BX31" s="102"/>
      <c r="BY31" s="102"/>
      <c r="BZ31" s="17">
        <v>7167</v>
      </c>
      <c r="CA31" s="17">
        <v>8095</v>
      </c>
      <c r="CB31" s="17">
        <v>9100</v>
      </c>
      <c r="CC31" s="17">
        <v>9404</v>
      </c>
      <c r="CD31" s="17">
        <v>9904</v>
      </c>
      <c r="CE31" s="17">
        <v>10620</v>
      </c>
      <c r="CF31" s="17">
        <v>11164</v>
      </c>
      <c r="CG31" s="17">
        <v>11732</v>
      </c>
      <c r="CH31" s="17">
        <v>11754</v>
      </c>
      <c r="CI31" s="17">
        <v>11970</v>
      </c>
      <c r="CJ31" s="17">
        <v>12186</v>
      </c>
      <c r="CK31" s="118"/>
      <c r="CL31" s="102"/>
      <c r="CM31" s="102"/>
      <c r="CN31" s="102"/>
      <c r="CO31" s="102"/>
      <c r="CP31" s="102"/>
      <c r="CQ31" s="102"/>
      <c r="CR31" s="102"/>
      <c r="CS31" s="102"/>
      <c r="CT31" s="102"/>
      <c r="CU31" s="102"/>
      <c r="CV31" s="102"/>
      <c r="CW31" s="102">
        <v>10060</v>
      </c>
      <c r="CX31" s="102"/>
      <c r="CY31" s="102"/>
      <c r="CZ31" s="102"/>
      <c r="DA31" s="102"/>
      <c r="DB31" s="17">
        <v>19215</v>
      </c>
      <c r="DC31" s="17">
        <v>21535</v>
      </c>
      <c r="DD31" s="17">
        <v>23932</v>
      </c>
      <c r="DE31" s="17">
        <v>25652</v>
      </c>
      <c r="DF31" s="17">
        <v>27472</v>
      </c>
      <c r="DG31" s="17">
        <v>29412</v>
      </c>
      <c r="DH31" s="17">
        <v>31516</v>
      </c>
      <c r="DI31" s="17">
        <v>33764</v>
      </c>
      <c r="DJ31" s="17">
        <v>33786</v>
      </c>
      <c r="DK31" s="17">
        <v>34002</v>
      </c>
      <c r="DL31" s="17">
        <v>34218</v>
      </c>
      <c r="DM31" s="118"/>
      <c r="DN31" s="102"/>
      <c r="DO31" s="102"/>
      <c r="DP31" s="102"/>
      <c r="DQ31" s="102"/>
      <c r="DR31" s="102"/>
      <c r="DS31" s="102"/>
      <c r="DT31" s="102"/>
      <c r="DU31" s="102"/>
      <c r="DV31" s="102"/>
      <c r="DW31" s="102"/>
      <c r="DX31" s="102"/>
      <c r="DY31" s="10" t="s">
        <v>154</v>
      </c>
      <c r="DZ31" s="102"/>
      <c r="EA31" s="102"/>
      <c r="EB31" s="102"/>
      <c r="EC31" s="102"/>
      <c r="ED31" s="10" t="s">
        <v>154</v>
      </c>
      <c r="EE31" s="10" t="s">
        <v>154</v>
      </c>
      <c r="EF31" s="10" t="s">
        <v>154</v>
      </c>
      <c r="EG31" s="10" t="s">
        <v>154</v>
      </c>
      <c r="EH31" s="10" t="s">
        <v>154</v>
      </c>
      <c r="EI31" s="10" t="s">
        <v>154</v>
      </c>
      <c r="EJ31" s="10" t="s">
        <v>154</v>
      </c>
      <c r="EK31" s="10" t="s">
        <v>154</v>
      </c>
      <c r="EL31" s="10" t="s">
        <v>154</v>
      </c>
      <c r="EM31" s="10" t="s">
        <v>154</v>
      </c>
      <c r="EN31" s="10" t="s">
        <v>154</v>
      </c>
      <c r="EO31" s="118"/>
      <c r="EP31" s="102"/>
      <c r="EQ31" s="102"/>
      <c r="ER31" s="102"/>
      <c r="ES31" s="102"/>
      <c r="ET31" s="102"/>
      <c r="EU31" s="102"/>
      <c r="EV31" s="102"/>
      <c r="EW31" s="102"/>
      <c r="EX31" s="102"/>
      <c r="EY31" s="102"/>
      <c r="EZ31" s="102"/>
      <c r="FA31" s="6" t="s">
        <v>154</v>
      </c>
      <c r="FB31" s="102"/>
      <c r="FC31" s="102"/>
      <c r="FD31" s="102"/>
      <c r="FE31" s="102"/>
      <c r="FF31" s="10" t="s">
        <v>154</v>
      </c>
      <c r="FG31" s="10" t="s">
        <v>154</v>
      </c>
      <c r="FH31" s="10" t="s">
        <v>154</v>
      </c>
      <c r="FI31" s="10" t="s">
        <v>154</v>
      </c>
      <c r="FJ31" s="10" t="s">
        <v>154</v>
      </c>
      <c r="FK31" s="10" t="s">
        <v>154</v>
      </c>
      <c r="FL31" s="10" t="s">
        <v>154</v>
      </c>
      <c r="FM31" s="10" t="s">
        <v>154</v>
      </c>
      <c r="FN31" s="10" t="s">
        <v>154</v>
      </c>
      <c r="FO31" s="10" t="s">
        <v>154</v>
      </c>
      <c r="FP31" s="10" t="s">
        <v>154</v>
      </c>
      <c r="FQ31" s="118"/>
      <c r="FR31" s="102"/>
      <c r="FS31" s="102"/>
      <c r="FT31" s="102"/>
      <c r="FU31" s="102"/>
      <c r="FV31" s="102"/>
      <c r="FW31" s="102"/>
      <c r="FX31" s="102"/>
      <c r="FY31" s="102"/>
      <c r="FZ31" s="102"/>
      <c r="GA31" s="102"/>
      <c r="GB31" s="102"/>
      <c r="GC31" s="6" t="s">
        <v>154</v>
      </c>
      <c r="GD31" s="102"/>
      <c r="GE31" s="102"/>
      <c r="GF31" s="102"/>
      <c r="GG31" s="102"/>
      <c r="GH31" s="10" t="s">
        <v>154</v>
      </c>
      <c r="GI31" s="10" t="s">
        <v>154</v>
      </c>
      <c r="GJ31" s="10" t="s">
        <v>154</v>
      </c>
      <c r="GK31" s="10" t="s">
        <v>154</v>
      </c>
      <c r="GL31" s="10" t="s">
        <v>154</v>
      </c>
      <c r="GM31" s="10" t="s">
        <v>154</v>
      </c>
      <c r="GN31" s="10" t="s">
        <v>154</v>
      </c>
      <c r="GO31" s="10" t="s">
        <v>154</v>
      </c>
      <c r="GP31" s="10" t="s">
        <v>154</v>
      </c>
      <c r="GQ31" s="10" t="s">
        <v>154</v>
      </c>
      <c r="GR31" s="10" t="s">
        <v>154</v>
      </c>
      <c r="GS31" s="118"/>
      <c r="GT31" s="102"/>
      <c r="GU31" s="102"/>
      <c r="GV31" s="102"/>
      <c r="GW31" s="102"/>
      <c r="GX31" s="102"/>
      <c r="GY31" s="102"/>
      <c r="GZ31" s="102"/>
      <c r="HA31" s="102"/>
      <c r="HB31" s="102"/>
      <c r="HC31" s="102"/>
      <c r="HD31" s="102"/>
      <c r="HE31" s="10" t="s">
        <v>154</v>
      </c>
      <c r="HF31" s="102"/>
      <c r="HG31" s="102"/>
      <c r="HH31" s="102"/>
      <c r="HI31" s="102"/>
      <c r="HJ31" s="10" t="s">
        <v>154</v>
      </c>
      <c r="HK31" s="10" t="s">
        <v>154</v>
      </c>
      <c r="HL31" s="10" t="s">
        <v>154</v>
      </c>
      <c r="HM31" s="10" t="s">
        <v>154</v>
      </c>
      <c r="HN31" s="10" t="s">
        <v>154</v>
      </c>
      <c r="HO31" s="10" t="s">
        <v>154</v>
      </c>
      <c r="HP31" s="10" t="s">
        <v>154</v>
      </c>
      <c r="HQ31" s="10" t="s">
        <v>154</v>
      </c>
      <c r="HR31" s="10" t="s">
        <v>154</v>
      </c>
      <c r="HS31" s="10" t="s">
        <v>154</v>
      </c>
      <c r="HT31" s="10" t="s">
        <v>154</v>
      </c>
      <c r="HU31" s="118"/>
      <c r="HV31" s="102"/>
      <c r="HW31" s="102"/>
      <c r="HX31" s="102"/>
      <c r="HY31" s="102"/>
      <c r="HZ31" s="102"/>
      <c r="IA31" s="102"/>
      <c r="IB31" s="102"/>
      <c r="IC31" s="102"/>
      <c r="ID31" s="102"/>
      <c r="IE31" s="102"/>
      <c r="IF31" s="102"/>
      <c r="IG31" s="6" t="s">
        <v>154</v>
      </c>
      <c r="IH31" s="102"/>
      <c r="II31" s="102"/>
      <c r="IJ31" s="102"/>
      <c r="IK31" s="102"/>
      <c r="IL31" s="6" t="s">
        <v>154</v>
      </c>
      <c r="IM31" s="6">
        <v>5416</v>
      </c>
      <c r="IN31" s="17">
        <v>5944</v>
      </c>
      <c r="IO31" s="17">
        <v>6184</v>
      </c>
      <c r="IP31" s="17">
        <v>6536</v>
      </c>
      <c r="IQ31" s="17">
        <v>7036</v>
      </c>
      <c r="IR31" s="17">
        <v>7332</v>
      </c>
      <c r="IS31" s="6" t="s">
        <v>154</v>
      </c>
      <c r="IT31" s="6" t="s">
        <v>154</v>
      </c>
      <c r="IU31" s="6" t="s">
        <v>154</v>
      </c>
      <c r="IV31" s="6" t="s">
        <v>154</v>
      </c>
      <c r="IW31" s="118"/>
      <c r="IX31" s="102"/>
      <c r="IY31" s="102"/>
      <c r="IZ31" s="102"/>
      <c r="JA31" s="102"/>
      <c r="JB31" s="102"/>
      <c r="JC31" s="102"/>
      <c r="JD31" s="102"/>
      <c r="JE31" s="102"/>
      <c r="JF31" s="102"/>
      <c r="JG31" s="102"/>
      <c r="JH31" s="102"/>
      <c r="JI31" s="6" t="s">
        <v>154</v>
      </c>
      <c r="JJ31" s="102"/>
      <c r="JK31" s="102"/>
      <c r="JL31" s="102"/>
      <c r="JM31" s="102"/>
      <c r="JN31" s="6" t="s">
        <v>154</v>
      </c>
      <c r="JO31" s="6">
        <v>15904</v>
      </c>
      <c r="JP31" s="17">
        <v>17416</v>
      </c>
      <c r="JQ31" s="17">
        <v>17776</v>
      </c>
      <c r="JR31" s="17">
        <v>18296</v>
      </c>
      <c r="JS31" s="17">
        <v>18814</v>
      </c>
      <c r="JT31" s="17">
        <v>19788</v>
      </c>
      <c r="JU31" s="17" t="s">
        <v>154</v>
      </c>
      <c r="JV31" s="17" t="s">
        <v>154</v>
      </c>
      <c r="JW31" s="17" t="s">
        <v>154</v>
      </c>
      <c r="JX31" s="17" t="s">
        <v>154</v>
      </c>
      <c r="JY31" s="118"/>
      <c r="JZ31" s="102"/>
      <c r="KA31" s="102"/>
      <c r="KB31" s="102"/>
      <c r="KC31" s="102"/>
      <c r="KD31" s="102"/>
      <c r="KE31" s="102"/>
      <c r="KF31" s="102"/>
      <c r="KG31" s="102"/>
      <c r="KH31" s="102"/>
      <c r="KI31" s="102"/>
      <c r="KJ31" s="102"/>
      <c r="KK31" s="6" t="s">
        <v>154</v>
      </c>
      <c r="KL31" s="102"/>
      <c r="KM31" s="102"/>
      <c r="KN31" s="102"/>
      <c r="KO31" s="102"/>
      <c r="KP31" s="6" t="s">
        <v>154</v>
      </c>
      <c r="KQ31" s="6" t="s">
        <v>154</v>
      </c>
      <c r="KR31" s="6" t="s">
        <v>154</v>
      </c>
      <c r="KS31" s="6" t="s">
        <v>154</v>
      </c>
      <c r="KT31" s="6" t="s">
        <v>154</v>
      </c>
      <c r="KU31" s="6" t="s">
        <v>154</v>
      </c>
      <c r="KV31" s="6" t="s">
        <v>154</v>
      </c>
      <c r="KW31" s="6">
        <v>7650</v>
      </c>
      <c r="KX31" s="17">
        <v>7648</v>
      </c>
      <c r="KY31" s="17">
        <v>7720</v>
      </c>
      <c r="KZ31" s="17">
        <v>7792</v>
      </c>
      <c r="LA31" s="118"/>
      <c r="LB31" s="102"/>
      <c r="LC31" s="102"/>
      <c r="LD31" s="102"/>
      <c r="LE31" s="102"/>
      <c r="LF31" s="102"/>
      <c r="LG31" s="102"/>
      <c r="LH31" s="102"/>
      <c r="LI31" s="102"/>
      <c r="LJ31" s="102"/>
      <c r="LK31" s="102"/>
      <c r="LL31" s="102"/>
      <c r="LM31" s="6" t="s">
        <v>154</v>
      </c>
      <c r="LN31" s="102"/>
      <c r="LO31" s="102"/>
      <c r="LP31" s="102"/>
      <c r="LQ31" s="102"/>
      <c r="LR31" s="6" t="s">
        <v>154</v>
      </c>
      <c r="LS31" s="6" t="s">
        <v>154</v>
      </c>
      <c r="LT31" s="6" t="s">
        <v>154</v>
      </c>
      <c r="LU31" s="6" t="s">
        <v>154</v>
      </c>
      <c r="LV31" s="6" t="s">
        <v>154</v>
      </c>
      <c r="LW31" s="6"/>
      <c r="LX31" s="6" t="s">
        <v>154</v>
      </c>
      <c r="LY31" s="6">
        <v>20610</v>
      </c>
      <c r="LZ31" s="17">
        <v>20608</v>
      </c>
      <c r="MA31" s="17">
        <v>20680</v>
      </c>
      <c r="MB31" s="17">
        <v>20752</v>
      </c>
      <c r="MC31" s="118"/>
      <c r="MD31" s="102"/>
      <c r="ME31" s="102"/>
      <c r="MF31" s="102"/>
      <c r="MG31" s="102"/>
      <c r="MH31" s="102"/>
      <c r="MI31" s="102"/>
      <c r="MJ31" s="102"/>
      <c r="MK31" s="102"/>
      <c r="ML31" s="102"/>
      <c r="MM31" s="102"/>
      <c r="MN31" s="102"/>
      <c r="MO31" s="102">
        <v>2368.5</v>
      </c>
      <c r="MP31" s="102"/>
      <c r="MQ31" s="102"/>
      <c r="MR31" s="102"/>
      <c r="MS31" s="102"/>
      <c r="MT31" s="102">
        <v>4537</v>
      </c>
      <c r="MU31" s="17">
        <v>4666</v>
      </c>
      <c r="MV31" s="17">
        <v>5146</v>
      </c>
      <c r="MW31" s="17">
        <v>5602</v>
      </c>
      <c r="MX31" s="17">
        <v>6336</v>
      </c>
      <c r="MY31" s="17">
        <v>6888</v>
      </c>
      <c r="MZ31" s="17">
        <v>7152</v>
      </c>
      <c r="NA31" s="17">
        <v>7440</v>
      </c>
      <c r="NB31" s="17">
        <v>7440</v>
      </c>
      <c r="NC31" s="17">
        <v>7512</v>
      </c>
      <c r="ND31" s="17">
        <v>7584</v>
      </c>
      <c r="NE31" s="118"/>
      <c r="NF31" s="102"/>
      <c r="NG31" s="102"/>
      <c r="NH31" s="102"/>
      <c r="NI31" s="102"/>
      <c r="NJ31" s="102"/>
      <c r="NK31" s="102"/>
      <c r="NL31" s="102"/>
      <c r="NM31" s="102"/>
      <c r="NN31" s="102"/>
      <c r="NO31" s="102"/>
      <c r="NP31" s="102"/>
      <c r="NQ31" s="102">
        <v>7720.5</v>
      </c>
      <c r="NR31" s="102"/>
      <c r="NS31" s="102"/>
      <c r="NT31" s="102"/>
      <c r="NU31" s="102"/>
      <c r="NV31" s="102">
        <v>13681</v>
      </c>
      <c r="NW31" s="102">
        <v>14362</v>
      </c>
      <c r="NX31" s="17">
        <v>15754</v>
      </c>
      <c r="NY31" s="17">
        <v>16666</v>
      </c>
      <c r="NZ31" s="17">
        <v>17856</v>
      </c>
      <c r="OA31" s="17">
        <v>18888</v>
      </c>
      <c r="OB31" s="17">
        <v>19608</v>
      </c>
      <c r="OC31" s="17">
        <v>20400</v>
      </c>
      <c r="OD31" s="17">
        <v>20400</v>
      </c>
      <c r="OE31" s="17">
        <v>20472</v>
      </c>
      <c r="OF31" s="17">
        <v>20544</v>
      </c>
    </row>
    <row r="32" spans="1:396">
      <c r="A32" s="102" t="s">
        <v>45</v>
      </c>
      <c r="B32" s="102"/>
      <c r="C32" s="102"/>
      <c r="D32" s="102"/>
      <c r="E32" s="102"/>
      <c r="F32" s="102"/>
      <c r="G32" s="102"/>
      <c r="H32" s="102"/>
      <c r="I32" s="102"/>
      <c r="J32" s="102"/>
      <c r="K32" s="102"/>
      <c r="L32" s="102"/>
      <c r="M32" s="102"/>
      <c r="N32" s="102"/>
      <c r="O32" s="102"/>
      <c r="P32" s="17">
        <v>3576</v>
      </c>
      <c r="Q32" s="17"/>
      <c r="R32" s="102"/>
      <c r="S32" s="102"/>
      <c r="T32" s="102"/>
      <c r="U32" s="17">
        <v>4898</v>
      </c>
      <c r="V32" s="17">
        <v>5351</v>
      </c>
      <c r="W32" s="102">
        <v>5681</v>
      </c>
      <c r="X32" s="102">
        <v>5977</v>
      </c>
      <c r="Y32" s="102">
        <v>6318</v>
      </c>
      <c r="Z32" s="102">
        <v>6712.5</v>
      </c>
      <c r="AA32" s="102">
        <v>6948</v>
      </c>
      <c r="AB32" s="102">
        <v>7018</v>
      </c>
      <c r="AC32" s="102">
        <v>7246</v>
      </c>
      <c r="AD32" s="102">
        <v>7557</v>
      </c>
      <c r="AE32" s="102">
        <v>7970</v>
      </c>
      <c r="AF32" s="118"/>
      <c r="AG32" s="102"/>
      <c r="AH32" s="102"/>
      <c r="AI32" s="102"/>
      <c r="AJ32" s="102"/>
      <c r="AK32" s="102"/>
      <c r="AL32" s="102"/>
      <c r="AM32" s="102"/>
      <c r="AN32" s="102"/>
      <c r="AO32" s="102"/>
      <c r="AP32" s="102"/>
      <c r="AQ32" s="102"/>
      <c r="AR32" s="102"/>
      <c r="AS32" s="102">
        <v>10678</v>
      </c>
      <c r="AT32" s="102"/>
      <c r="AU32" s="102"/>
      <c r="AV32" s="102"/>
      <c r="AW32" s="102"/>
      <c r="AX32" s="17">
        <v>14319</v>
      </c>
      <c r="AY32" s="17">
        <v>15336</v>
      </c>
      <c r="AZ32" s="17">
        <v>16499</v>
      </c>
      <c r="BA32" s="17">
        <v>17597</v>
      </c>
      <c r="BB32" s="17">
        <v>18784</v>
      </c>
      <c r="BC32" s="17">
        <v>19409.5</v>
      </c>
      <c r="BD32" s="17">
        <v>20554</v>
      </c>
      <c r="BE32" s="17">
        <v>21276.5</v>
      </c>
      <c r="BF32" s="102">
        <v>22292</v>
      </c>
      <c r="BG32" s="102">
        <v>23358</v>
      </c>
      <c r="BH32" s="102">
        <v>24578</v>
      </c>
      <c r="BI32" s="118"/>
      <c r="BJ32" s="102"/>
      <c r="BK32" s="102"/>
      <c r="BL32" s="102"/>
      <c r="BM32" s="102"/>
      <c r="BN32" s="102"/>
      <c r="BO32" s="102"/>
      <c r="BP32" s="102"/>
      <c r="BQ32" s="102"/>
      <c r="BR32" s="102"/>
      <c r="BS32" s="102"/>
      <c r="BT32" s="102"/>
      <c r="BU32" s="6" t="s">
        <v>154</v>
      </c>
      <c r="BV32" s="102"/>
      <c r="BW32" s="102"/>
      <c r="BX32" s="102"/>
      <c r="BY32" s="102"/>
      <c r="BZ32" s="10" t="s">
        <v>154</v>
      </c>
      <c r="CA32" s="10" t="s">
        <v>154</v>
      </c>
      <c r="CB32" s="10" t="s">
        <v>154</v>
      </c>
      <c r="CC32" s="10" t="s">
        <v>154</v>
      </c>
      <c r="CD32" s="10" t="s">
        <v>154</v>
      </c>
      <c r="CE32" s="10" t="s">
        <v>154</v>
      </c>
      <c r="CF32" s="10" t="s">
        <v>154</v>
      </c>
      <c r="CG32" s="10" t="s">
        <v>154</v>
      </c>
      <c r="CH32" s="10" t="s">
        <v>154</v>
      </c>
      <c r="CI32" s="10" t="s">
        <v>154</v>
      </c>
      <c r="CJ32" s="10" t="s">
        <v>154</v>
      </c>
      <c r="CK32" s="118"/>
      <c r="CL32" s="102"/>
      <c r="CM32" s="102"/>
      <c r="CN32" s="102"/>
      <c r="CO32" s="102"/>
      <c r="CP32" s="102"/>
      <c r="CQ32" s="102"/>
      <c r="CR32" s="102"/>
      <c r="CS32" s="102"/>
      <c r="CT32" s="102"/>
      <c r="CU32" s="102"/>
      <c r="CV32" s="102"/>
      <c r="CW32" s="6" t="s">
        <v>154</v>
      </c>
      <c r="CX32" s="102"/>
      <c r="CY32" s="102"/>
      <c r="CZ32" s="102"/>
      <c r="DA32" s="102"/>
      <c r="DB32" s="10" t="s">
        <v>154</v>
      </c>
      <c r="DC32" s="10" t="s">
        <v>154</v>
      </c>
      <c r="DD32" s="10" t="s">
        <v>154</v>
      </c>
      <c r="DE32" s="10" t="s">
        <v>154</v>
      </c>
      <c r="DF32" s="10" t="s">
        <v>154</v>
      </c>
      <c r="DG32" s="10" t="s">
        <v>154</v>
      </c>
      <c r="DH32" s="10" t="s">
        <v>154</v>
      </c>
      <c r="DI32" s="10" t="s">
        <v>154</v>
      </c>
      <c r="DJ32" s="10" t="s">
        <v>154</v>
      </c>
      <c r="DK32" s="10" t="s">
        <v>154</v>
      </c>
      <c r="DL32" s="10" t="s">
        <v>154</v>
      </c>
      <c r="DM32" s="118"/>
      <c r="DN32" s="102"/>
      <c r="DO32" s="102"/>
      <c r="DP32" s="102"/>
      <c r="DQ32" s="102"/>
      <c r="DR32" s="102"/>
      <c r="DS32" s="102"/>
      <c r="DT32" s="102"/>
      <c r="DU32" s="102"/>
      <c r="DV32" s="102"/>
      <c r="DW32" s="102"/>
      <c r="DX32" s="102"/>
      <c r="DY32" s="102">
        <v>3666</v>
      </c>
      <c r="DZ32" s="102"/>
      <c r="EA32" s="102"/>
      <c r="EB32" s="102"/>
      <c r="EC32" s="102"/>
      <c r="ED32" s="102">
        <v>4950</v>
      </c>
      <c r="EE32" s="17">
        <v>5409</v>
      </c>
      <c r="EF32" s="17">
        <v>5826</v>
      </c>
      <c r="EG32" s="17">
        <v>6141</v>
      </c>
      <c r="EH32" s="17">
        <v>6434</v>
      </c>
      <c r="EI32" s="17">
        <v>6675</v>
      </c>
      <c r="EJ32" s="17">
        <v>6902</v>
      </c>
      <c r="EK32" s="17">
        <v>7094</v>
      </c>
      <c r="EL32" s="102">
        <v>7327</v>
      </c>
      <c r="EM32" s="102">
        <v>7642</v>
      </c>
      <c r="EN32" s="102">
        <v>8068</v>
      </c>
      <c r="EO32" s="118"/>
      <c r="EP32" s="102"/>
      <c r="EQ32" s="102"/>
      <c r="ER32" s="102"/>
      <c r="ES32" s="102"/>
      <c r="ET32" s="102"/>
      <c r="EU32" s="102"/>
      <c r="EV32" s="102"/>
      <c r="EW32" s="102"/>
      <c r="EX32" s="102"/>
      <c r="EY32" s="102"/>
      <c r="EZ32" s="102"/>
      <c r="FA32" s="17">
        <v>11216</v>
      </c>
      <c r="FB32" s="102"/>
      <c r="FC32" s="102"/>
      <c r="FD32" s="102"/>
      <c r="FE32" s="102"/>
      <c r="FF32" s="102">
        <v>14891</v>
      </c>
      <c r="FG32" s="17">
        <v>16455</v>
      </c>
      <c r="FH32" s="17">
        <v>17704</v>
      </c>
      <c r="FI32" s="17">
        <v>18435</v>
      </c>
      <c r="FJ32" s="17">
        <v>19138</v>
      </c>
      <c r="FK32" s="17">
        <v>19820</v>
      </c>
      <c r="FL32" s="17">
        <v>20603</v>
      </c>
      <c r="FM32" s="17">
        <v>21531.5</v>
      </c>
      <c r="FN32" s="102">
        <v>22877</v>
      </c>
      <c r="FO32" s="102">
        <v>24220</v>
      </c>
      <c r="FP32" s="102">
        <v>24988</v>
      </c>
      <c r="FQ32" s="118"/>
      <c r="FR32" s="102"/>
      <c r="FS32" s="102"/>
      <c r="FT32" s="102"/>
      <c r="FU32" s="102"/>
      <c r="FV32" s="102"/>
      <c r="FW32" s="102"/>
      <c r="FX32" s="102"/>
      <c r="FY32" s="102"/>
      <c r="FZ32" s="102"/>
      <c r="GA32" s="102"/>
      <c r="GB32" s="102"/>
      <c r="GC32" s="17">
        <v>3520</v>
      </c>
      <c r="GD32" s="102"/>
      <c r="GE32" s="102"/>
      <c r="GF32" s="102"/>
      <c r="GG32" s="102"/>
      <c r="GH32" s="102">
        <v>4864</v>
      </c>
      <c r="GI32" s="17">
        <v>5300</v>
      </c>
      <c r="GJ32" s="10">
        <v>5566</v>
      </c>
      <c r="GK32" s="10">
        <v>5884</v>
      </c>
      <c r="GL32" s="10">
        <v>6292</v>
      </c>
      <c r="GM32" s="10">
        <v>6641</v>
      </c>
      <c r="GN32" s="10">
        <v>6876</v>
      </c>
      <c r="GO32" s="10">
        <v>7080</v>
      </c>
      <c r="GP32" s="102">
        <v>7326</v>
      </c>
      <c r="GQ32" s="102">
        <v>7694</v>
      </c>
      <c r="GR32" s="17" t="s">
        <v>154</v>
      </c>
      <c r="GS32" s="118"/>
      <c r="GT32" s="102"/>
      <c r="GU32" s="102"/>
      <c r="GV32" s="102"/>
      <c r="GW32" s="102"/>
      <c r="GX32" s="102"/>
      <c r="GY32" s="102"/>
      <c r="GZ32" s="102"/>
      <c r="HA32" s="102"/>
      <c r="HB32" s="102"/>
      <c r="HC32" s="102"/>
      <c r="HD32" s="102"/>
      <c r="HE32" s="17">
        <v>10576</v>
      </c>
      <c r="HF32" s="102"/>
      <c r="HG32" s="102"/>
      <c r="HH32" s="102"/>
      <c r="HI32" s="102"/>
      <c r="HJ32" s="102">
        <v>13868</v>
      </c>
      <c r="HK32" s="17">
        <v>14756</v>
      </c>
      <c r="HL32" s="17">
        <v>15966</v>
      </c>
      <c r="HM32" s="17">
        <v>17324</v>
      </c>
      <c r="HN32" s="17">
        <v>18892</v>
      </c>
      <c r="HO32" s="17">
        <v>19493</v>
      </c>
      <c r="HP32" s="17">
        <v>20926</v>
      </c>
      <c r="HQ32" s="17">
        <v>21530</v>
      </c>
      <c r="HR32" s="102">
        <v>22642</v>
      </c>
      <c r="HS32" s="102">
        <v>23776</v>
      </c>
      <c r="HT32" s="17" t="s">
        <v>154</v>
      </c>
      <c r="HU32" s="118"/>
      <c r="HV32" s="102"/>
      <c r="HW32" s="102"/>
      <c r="HX32" s="102"/>
      <c r="HY32" s="102"/>
      <c r="HZ32" s="102"/>
      <c r="IA32" s="102"/>
      <c r="IB32" s="102"/>
      <c r="IC32" s="102"/>
      <c r="ID32" s="102"/>
      <c r="IE32" s="102"/>
      <c r="IF32" s="102"/>
      <c r="IG32" s="6" t="s">
        <v>154</v>
      </c>
      <c r="IH32" s="102"/>
      <c r="II32" s="102"/>
      <c r="IJ32" s="102"/>
      <c r="IK32" s="102"/>
      <c r="IL32" s="6" t="s">
        <v>154</v>
      </c>
      <c r="IM32" s="6" t="s">
        <v>154</v>
      </c>
      <c r="IN32" s="6" t="s">
        <v>154</v>
      </c>
      <c r="IO32" s="6" t="s">
        <v>154</v>
      </c>
      <c r="IP32" s="6" t="s">
        <v>154</v>
      </c>
      <c r="IQ32" s="6" t="s">
        <v>154</v>
      </c>
      <c r="IR32" s="6" t="s">
        <v>154</v>
      </c>
      <c r="IS32" s="6" t="s">
        <v>154</v>
      </c>
      <c r="IT32" s="6" t="s">
        <v>154</v>
      </c>
      <c r="IU32" s="6" t="s">
        <v>154</v>
      </c>
      <c r="IV32" s="6" t="s">
        <v>154</v>
      </c>
      <c r="IW32" s="118"/>
      <c r="IX32" s="102"/>
      <c r="IY32" s="102"/>
      <c r="IZ32" s="102"/>
      <c r="JA32" s="102"/>
      <c r="JB32" s="102"/>
      <c r="JC32" s="102"/>
      <c r="JD32" s="102"/>
      <c r="JE32" s="102"/>
      <c r="JF32" s="102"/>
      <c r="JG32" s="102"/>
      <c r="JH32" s="102"/>
      <c r="JI32" s="6" t="s">
        <v>154</v>
      </c>
      <c r="JJ32" s="102"/>
      <c r="JK32" s="102"/>
      <c r="JL32" s="102"/>
      <c r="JM32" s="102"/>
      <c r="JN32" s="6" t="s">
        <v>154</v>
      </c>
      <c r="JO32" s="6" t="s">
        <v>154</v>
      </c>
      <c r="JP32" s="6" t="s">
        <v>154</v>
      </c>
      <c r="JQ32" s="6" t="s">
        <v>154</v>
      </c>
      <c r="JR32" s="6" t="s">
        <v>154</v>
      </c>
      <c r="JS32" s="6" t="s">
        <v>154</v>
      </c>
      <c r="JT32" s="6" t="s">
        <v>154</v>
      </c>
      <c r="JU32" s="6" t="s">
        <v>154</v>
      </c>
      <c r="JV32" s="6" t="s">
        <v>154</v>
      </c>
      <c r="JW32" s="6" t="s">
        <v>154</v>
      </c>
      <c r="JX32" s="6" t="s">
        <v>154</v>
      </c>
      <c r="JY32" s="118"/>
      <c r="JZ32" s="102"/>
      <c r="KA32" s="102"/>
      <c r="KB32" s="102"/>
      <c r="KC32" s="102"/>
      <c r="KD32" s="102"/>
      <c r="KE32" s="102"/>
      <c r="KF32" s="102"/>
      <c r="KG32" s="102"/>
      <c r="KH32" s="102"/>
      <c r="KI32" s="102"/>
      <c r="KJ32" s="102"/>
      <c r="KK32" s="6" t="s">
        <v>154</v>
      </c>
      <c r="KL32" s="102"/>
      <c r="KM32" s="102"/>
      <c r="KN32" s="102"/>
      <c r="KO32" s="102"/>
      <c r="KP32" s="6" t="s">
        <v>154</v>
      </c>
      <c r="KQ32" s="6" t="s">
        <v>154</v>
      </c>
      <c r="KR32" s="6" t="s">
        <v>154</v>
      </c>
      <c r="KS32" s="6" t="s">
        <v>154</v>
      </c>
      <c r="KT32" s="6" t="s">
        <v>154</v>
      </c>
      <c r="KU32" s="6" t="s">
        <v>154</v>
      </c>
      <c r="KV32" s="6" t="s">
        <v>154</v>
      </c>
      <c r="KW32" s="6" t="s">
        <v>154</v>
      </c>
      <c r="KX32" s="6" t="s">
        <v>154</v>
      </c>
      <c r="KY32" s="6" t="s">
        <v>154</v>
      </c>
      <c r="KZ32" s="6" t="s">
        <v>154</v>
      </c>
      <c r="LA32" s="118"/>
      <c r="LB32" s="102"/>
      <c r="LC32" s="102"/>
      <c r="LD32" s="102"/>
      <c r="LE32" s="102"/>
      <c r="LF32" s="102"/>
      <c r="LG32" s="102"/>
      <c r="LH32" s="102"/>
      <c r="LI32" s="102"/>
      <c r="LJ32" s="102"/>
      <c r="LK32" s="102"/>
      <c r="LL32" s="102"/>
      <c r="LM32" s="6" t="s">
        <v>154</v>
      </c>
      <c r="LN32" s="102"/>
      <c r="LO32" s="102"/>
      <c r="LP32" s="102"/>
      <c r="LQ32" s="102"/>
      <c r="LR32" s="6" t="s">
        <v>154</v>
      </c>
      <c r="LS32" s="6" t="s">
        <v>154</v>
      </c>
      <c r="LT32" s="6" t="s">
        <v>154</v>
      </c>
      <c r="LU32" s="6" t="s">
        <v>154</v>
      </c>
      <c r="LV32" s="6" t="s">
        <v>154</v>
      </c>
      <c r="LW32" s="6"/>
      <c r="LX32" s="6" t="s">
        <v>154</v>
      </c>
      <c r="LY32" s="6" t="s">
        <v>154</v>
      </c>
      <c r="LZ32" s="6" t="s">
        <v>154</v>
      </c>
      <c r="MA32" s="6" t="s">
        <v>154</v>
      </c>
      <c r="MB32" s="6" t="s">
        <v>154</v>
      </c>
      <c r="MC32" s="118"/>
      <c r="MD32" s="102"/>
      <c r="ME32" s="102"/>
      <c r="MF32" s="102"/>
      <c r="MG32" s="102"/>
      <c r="MH32" s="102"/>
      <c r="MI32" s="102"/>
      <c r="MJ32" s="102"/>
      <c r="MK32" s="102"/>
      <c r="ML32" s="102"/>
      <c r="MM32" s="102"/>
      <c r="MN32" s="102"/>
      <c r="MO32" s="102">
        <v>3392</v>
      </c>
      <c r="MP32" s="102"/>
      <c r="MQ32" s="102"/>
      <c r="MR32" s="102"/>
      <c r="MS32" s="102"/>
      <c r="MT32" s="102">
        <v>4596</v>
      </c>
      <c r="MU32" s="17">
        <v>4998</v>
      </c>
      <c r="MV32" s="17">
        <v>5348</v>
      </c>
      <c r="MW32" s="17">
        <v>5562</v>
      </c>
      <c r="MX32" s="17">
        <v>5784</v>
      </c>
      <c r="MY32" s="17">
        <v>8624</v>
      </c>
      <c r="MZ32" s="17">
        <v>7224</v>
      </c>
      <c r="NA32" s="17">
        <v>6120</v>
      </c>
      <c r="NB32" s="102">
        <v>6334</v>
      </c>
      <c r="NC32" s="102">
        <v>6618</v>
      </c>
      <c r="ND32" s="102">
        <v>6982</v>
      </c>
      <c r="NE32" s="118"/>
      <c r="NF32" s="102"/>
      <c r="NG32" s="102"/>
      <c r="NH32" s="102"/>
      <c r="NI32" s="102"/>
      <c r="NJ32" s="102"/>
      <c r="NK32" s="102"/>
      <c r="NL32" s="102"/>
      <c r="NM32" s="102"/>
      <c r="NN32" s="102"/>
      <c r="NO32" s="102"/>
      <c r="NP32" s="102"/>
      <c r="NQ32" s="102">
        <v>9632</v>
      </c>
      <c r="NR32" s="102"/>
      <c r="NS32" s="102"/>
      <c r="NT32" s="102"/>
      <c r="NU32" s="102"/>
      <c r="NV32" s="102">
        <v>12786</v>
      </c>
      <c r="NW32" s="102">
        <v>13906</v>
      </c>
      <c r="NX32" s="17">
        <v>14880</v>
      </c>
      <c r="NY32" s="17">
        <v>15476</v>
      </c>
      <c r="NZ32" s="17">
        <v>16096</v>
      </c>
      <c r="OA32" s="17">
        <v>19142</v>
      </c>
      <c r="OB32" s="17">
        <v>18224</v>
      </c>
      <c r="OC32" s="17">
        <v>17620</v>
      </c>
      <c r="OD32" s="102">
        <v>18410</v>
      </c>
      <c r="OE32" s="102">
        <v>19236</v>
      </c>
      <c r="OF32" s="102">
        <v>19978</v>
      </c>
    </row>
    <row r="33" spans="1:396">
      <c r="A33" s="102" t="s">
        <v>46</v>
      </c>
      <c r="B33" s="102"/>
      <c r="C33" s="102"/>
      <c r="D33" s="102"/>
      <c r="E33" s="102"/>
      <c r="F33" s="102"/>
      <c r="G33" s="102"/>
      <c r="H33" s="102"/>
      <c r="I33" s="102"/>
      <c r="J33" s="102"/>
      <c r="K33" s="102"/>
      <c r="L33" s="102"/>
      <c r="M33" s="102"/>
      <c r="N33" s="102"/>
      <c r="O33" s="102"/>
      <c r="P33" s="17">
        <v>4538.5</v>
      </c>
      <c r="Q33" s="17"/>
      <c r="R33" s="102"/>
      <c r="S33" s="102"/>
      <c r="T33" s="102"/>
      <c r="U33" s="17">
        <v>5370</v>
      </c>
      <c r="V33" s="17">
        <v>5463.5</v>
      </c>
      <c r="W33" s="17">
        <v>5706</v>
      </c>
      <c r="X33" s="17">
        <v>5963</v>
      </c>
      <c r="Y33" s="17">
        <v>6010</v>
      </c>
      <c r="Z33" s="17">
        <v>6054.5</v>
      </c>
      <c r="AA33" s="17">
        <v>6098</v>
      </c>
      <c r="AB33" s="17">
        <v>6147</v>
      </c>
      <c r="AC33" s="17">
        <v>6462</v>
      </c>
      <c r="AD33" s="17">
        <v>6599.5</v>
      </c>
      <c r="AE33" s="17">
        <v>6640</v>
      </c>
      <c r="AF33" s="118"/>
      <c r="AG33" s="102"/>
      <c r="AH33" s="102"/>
      <c r="AI33" s="102"/>
      <c r="AJ33" s="102"/>
      <c r="AK33" s="102"/>
      <c r="AL33" s="102"/>
      <c r="AM33" s="102"/>
      <c r="AN33" s="102"/>
      <c r="AO33" s="102"/>
      <c r="AP33" s="102"/>
      <c r="AQ33" s="102"/>
      <c r="AR33" s="102"/>
      <c r="AS33" s="102">
        <v>12896</v>
      </c>
      <c r="AT33" s="102"/>
      <c r="AU33" s="102"/>
      <c r="AV33" s="102"/>
      <c r="AW33" s="102"/>
      <c r="AX33" s="17">
        <v>16053.5</v>
      </c>
      <c r="AY33" s="17">
        <v>16328.5</v>
      </c>
      <c r="AZ33" s="17">
        <v>17223.5</v>
      </c>
      <c r="BA33" s="17">
        <v>18026.5</v>
      </c>
      <c r="BB33" s="17">
        <v>18437.5</v>
      </c>
      <c r="BC33" s="17">
        <v>18767</v>
      </c>
      <c r="BD33" s="17">
        <v>19177</v>
      </c>
      <c r="BE33" s="17">
        <v>19612</v>
      </c>
      <c r="BF33" s="17">
        <v>20346</v>
      </c>
      <c r="BG33" s="17">
        <v>20910.5</v>
      </c>
      <c r="BH33" s="17">
        <v>20926</v>
      </c>
      <c r="BI33" s="118"/>
      <c r="BJ33" s="102"/>
      <c r="BK33" s="102"/>
      <c r="BL33" s="102"/>
      <c r="BM33" s="102"/>
      <c r="BN33" s="102"/>
      <c r="BO33" s="102"/>
      <c r="BP33" s="102"/>
      <c r="BQ33" s="102"/>
      <c r="BR33" s="102"/>
      <c r="BS33" s="102"/>
      <c r="BT33" s="102"/>
      <c r="BU33" s="6" t="s">
        <v>154</v>
      </c>
      <c r="BV33" s="102"/>
      <c r="BW33" s="102"/>
      <c r="BX33" s="102"/>
      <c r="BY33" s="102"/>
      <c r="BZ33" s="10" t="s">
        <v>154</v>
      </c>
      <c r="CA33" s="10" t="s">
        <v>154</v>
      </c>
      <c r="CB33" s="10" t="s">
        <v>154</v>
      </c>
      <c r="CC33" s="10" t="s">
        <v>154</v>
      </c>
      <c r="CD33" s="10" t="s">
        <v>154</v>
      </c>
      <c r="CE33" s="10" t="s">
        <v>154</v>
      </c>
      <c r="CF33" s="10" t="s">
        <v>154</v>
      </c>
      <c r="CG33" s="10" t="s">
        <v>154</v>
      </c>
      <c r="CH33" s="10" t="s">
        <v>154</v>
      </c>
      <c r="CI33" s="10" t="s">
        <v>154</v>
      </c>
      <c r="CJ33" s="10" t="s">
        <v>154</v>
      </c>
      <c r="CK33" s="118"/>
      <c r="CL33" s="102"/>
      <c r="CM33" s="102"/>
      <c r="CN33" s="102"/>
      <c r="CO33" s="102"/>
      <c r="CP33" s="102"/>
      <c r="CQ33" s="102"/>
      <c r="CR33" s="102"/>
      <c r="CS33" s="102"/>
      <c r="CT33" s="102"/>
      <c r="CU33" s="102"/>
      <c r="CV33" s="102"/>
      <c r="CW33" s="6" t="s">
        <v>154</v>
      </c>
      <c r="CX33" s="102"/>
      <c r="CY33" s="102"/>
      <c r="CZ33" s="102"/>
      <c r="DA33" s="102"/>
      <c r="DB33" s="10" t="s">
        <v>154</v>
      </c>
      <c r="DC33" s="10" t="s">
        <v>154</v>
      </c>
      <c r="DD33" s="10" t="s">
        <v>154</v>
      </c>
      <c r="DE33" s="10" t="s">
        <v>154</v>
      </c>
      <c r="DF33" s="10" t="s">
        <v>154</v>
      </c>
      <c r="DG33" s="10" t="s">
        <v>154</v>
      </c>
      <c r="DH33" s="10" t="s">
        <v>154</v>
      </c>
      <c r="DI33" s="10" t="s">
        <v>154</v>
      </c>
      <c r="DJ33" s="10" t="s">
        <v>154</v>
      </c>
      <c r="DK33" s="10" t="s">
        <v>154</v>
      </c>
      <c r="DL33" s="10" t="s">
        <v>154</v>
      </c>
      <c r="DM33" s="118"/>
      <c r="DN33" s="102"/>
      <c r="DO33" s="102"/>
      <c r="DP33" s="102"/>
      <c r="DQ33" s="102"/>
      <c r="DR33" s="102"/>
      <c r="DS33" s="102"/>
      <c r="DT33" s="102"/>
      <c r="DU33" s="102"/>
      <c r="DV33" s="102"/>
      <c r="DW33" s="102"/>
      <c r="DX33" s="102"/>
      <c r="DY33" s="102">
        <v>4561.5</v>
      </c>
      <c r="DZ33" s="102"/>
      <c r="EA33" s="102"/>
      <c r="EB33" s="102"/>
      <c r="EC33" s="102"/>
      <c r="ED33" s="102">
        <v>5760.5</v>
      </c>
      <c r="EE33" s="17">
        <v>5926.5</v>
      </c>
      <c r="EF33" s="17">
        <v>6185</v>
      </c>
      <c r="EG33" s="17">
        <v>6460</v>
      </c>
      <c r="EH33" s="17">
        <v>6513.5</v>
      </c>
      <c r="EI33" s="17">
        <v>6564.5</v>
      </c>
      <c r="EJ33" s="17">
        <v>6619</v>
      </c>
      <c r="EK33" s="17">
        <v>6677.5</v>
      </c>
      <c r="EL33" s="17">
        <v>7071</v>
      </c>
      <c r="EM33" s="17">
        <v>7260.5</v>
      </c>
      <c r="EN33" s="17">
        <v>7354</v>
      </c>
      <c r="EO33" s="118"/>
      <c r="EP33" s="102"/>
      <c r="EQ33" s="102"/>
      <c r="ER33" s="102"/>
      <c r="ES33" s="102"/>
      <c r="ET33" s="102"/>
      <c r="EU33" s="102"/>
      <c r="EV33" s="102"/>
      <c r="EW33" s="102"/>
      <c r="EX33" s="102"/>
      <c r="EY33" s="102"/>
      <c r="EZ33" s="102"/>
      <c r="FA33" s="17">
        <v>13481.5</v>
      </c>
      <c r="FB33" s="102"/>
      <c r="FC33" s="102"/>
      <c r="FD33" s="102"/>
      <c r="FE33" s="102"/>
      <c r="FF33" s="102">
        <v>18012</v>
      </c>
      <c r="FG33" s="17">
        <v>19062</v>
      </c>
      <c r="FH33" s="17">
        <v>19973</v>
      </c>
      <c r="FI33" s="17">
        <v>20934</v>
      </c>
      <c r="FJ33" s="17">
        <v>21593</v>
      </c>
      <c r="FK33" s="17">
        <v>22268</v>
      </c>
      <c r="FL33" s="17">
        <v>22963</v>
      </c>
      <c r="FM33" s="17">
        <v>23885.5</v>
      </c>
      <c r="FN33" s="17">
        <v>24943</v>
      </c>
      <c r="FO33" s="17">
        <v>24976</v>
      </c>
      <c r="FP33" s="17">
        <v>26218</v>
      </c>
      <c r="FQ33" s="118"/>
      <c r="FR33" s="102"/>
      <c r="FS33" s="102"/>
      <c r="FT33" s="102"/>
      <c r="FU33" s="102"/>
      <c r="FV33" s="102"/>
      <c r="FW33" s="102"/>
      <c r="FX33" s="102"/>
      <c r="FY33" s="102"/>
      <c r="FZ33" s="102"/>
      <c r="GA33" s="102"/>
      <c r="GB33" s="102"/>
      <c r="GC33" s="6" t="s">
        <v>154</v>
      </c>
      <c r="GD33" s="102"/>
      <c r="GE33" s="102"/>
      <c r="GF33" s="102"/>
      <c r="GG33" s="102"/>
      <c r="GH33" s="10" t="s">
        <v>154</v>
      </c>
      <c r="GI33" s="10" t="s">
        <v>154</v>
      </c>
      <c r="GJ33" s="10" t="s">
        <v>154</v>
      </c>
      <c r="GK33" s="10" t="s">
        <v>154</v>
      </c>
      <c r="GL33" s="10" t="s">
        <v>154</v>
      </c>
      <c r="GM33" s="10" t="s">
        <v>154</v>
      </c>
      <c r="GN33" s="10" t="s">
        <v>154</v>
      </c>
      <c r="GO33" s="10" t="s">
        <v>154</v>
      </c>
      <c r="GP33" s="10" t="s">
        <v>154</v>
      </c>
      <c r="GQ33" s="10" t="s">
        <v>154</v>
      </c>
      <c r="GR33" s="10" t="s">
        <v>154</v>
      </c>
      <c r="GS33" s="118"/>
      <c r="GT33" s="102"/>
      <c r="GU33" s="102"/>
      <c r="GV33" s="102"/>
      <c r="GW33" s="102"/>
      <c r="GX33" s="102"/>
      <c r="GY33" s="102"/>
      <c r="GZ33" s="102"/>
      <c r="HA33" s="102"/>
      <c r="HB33" s="102"/>
      <c r="HC33" s="102"/>
      <c r="HD33" s="102"/>
      <c r="HE33" s="10" t="s">
        <v>154</v>
      </c>
      <c r="HF33" s="102"/>
      <c r="HG33" s="102"/>
      <c r="HH33" s="102"/>
      <c r="HI33" s="102"/>
      <c r="HJ33" s="10" t="s">
        <v>154</v>
      </c>
      <c r="HK33" s="10" t="s">
        <v>154</v>
      </c>
      <c r="HL33" s="10" t="s">
        <v>154</v>
      </c>
      <c r="HM33" s="10" t="s">
        <v>154</v>
      </c>
      <c r="HN33" s="10" t="s">
        <v>154</v>
      </c>
      <c r="HO33" s="10" t="s">
        <v>154</v>
      </c>
      <c r="HP33" s="10" t="s">
        <v>154</v>
      </c>
      <c r="HQ33" s="10" t="s">
        <v>154</v>
      </c>
      <c r="HR33" s="10" t="s">
        <v>154</v>
      </c>
      <c r="HS33" s="10" t="s">
        <v>154</v>
      </c>
      <c r="HT33" s="10" t="s">
        <v>154</v>
      </c>
      <c r="HU33" s="118"/>
      <c r="HV33" s="102"/>
      <c r="HW33" s="102"/>
      <c r="HX33" s="102"/>
      <c r="HY33" s="102"/>
      <c r="HZ33" s="102"/>
      <c r="IA33" s="102"/>
      <c r="IB33" s="102"/>
      <c r="IC33" s="102"/>
      <c r="ID33" s="102"/>
      <c r="IE33" s="102"/>
      <c r="IF33" s="102"/>
      <c r="IG33" s="102">
        <v>4550</v>
      </c>
      <c r="IH33" s="102"/>
      <c r="II33" s="102"/>
      <c r="IJ33" s="102"/>
      <c r="IK33" s="102"/>
      <c r="IL33" s="102">
        <v>5207</v>
      </c>
      <c r="IM33" s="17">
        <v>5702</v>
      </c>
      <c r="IN33" s="17">
        <v>5470</v>
      </c>
      <c r="IO33" s="17">
        <v>5711</v>
      </c>
      <c r="IP33" s="17">
        <v>6233.5</v>
      </c>
      <c r="IQ33" s="17">
        <v>6266</v>
      </c>
      <c r="IR33" s="17">
        <v>6303</v>
      </c>
      <c r="IS33" s="17">
        <v>6353.5</v>
      </c>
      <c r="IT33" s="17">
        <v>6486</v>
      </c>
      <c r="IU33" s="17">
        <v>6669.5</v>
      </c>
      <c r="IV33" s="17">
        <v>6682</v>
      </c>
      <c r="IW33" s="118"/>
      <c r="IX33" s="102"/>
      <c r="IY33" s="102"/>
      <c r="IZ33" s="102"/>
      <c r="JA33" s="102"/>
      <c r="JB33" s="102"/>
      <c r="JC33" s="102"/>
      <c r="JD33" s="102"/>
      <c r="JE33" s="102"/>
      <c r="JF33" s="102"/>
      <c r="JG33" s="102"/>
      <c r="JH33" s="102"/>
      <c r="JI33" s="102">
        <v>12831</v>
      </c>
      <c r="JJ33" s="102"/>
      <c r="JK33" s="102"/>
      <c r="JL33" s="102"/>
      <c r="JM33" s="102"/>
      <c r="JN33" s="102">
        <v>14648</v>
      </c>
      <c r="JO33" s="17">
        <v>16260</v>
      </c>
      <c r="JP33" s="17">
        <v>15961</v>
      </c>
      <c r="JQ33" s="17">
        <v>16726</v>
      </c>
      <c r="JR33" s="17">
        <v>18296</v>
      </c>
      <c r="JS33" s="17">
        <v>18767</v>
      </c>
      <c r="JT33" s="17">
        <v>19177</v>
      </c>
      <c r="JU33" s="17">
        <v>19612</v>
      </c>
      <c r="JV33" s="17">
        <v>20346</v>
      </c>
      <c r="JW33" s="17">
        <v>20910.5</v>
      </c>
      <c r="JX33" s="17">
        <v>20926</v>
      </c>
      <c r="JY33" s="118"/>
      <c r="JZ33" s="102"/>
      <c r="KA33" s="102"/>
      <c r="KB33" s="102"/>
      <c r="KC33" s="102"/>
      <c r="KD33" s="102"/>
      <c r="KE33" s="102"/>
      <c r="KF33" s="102"/>
      <c r="KG33" s="102"/>
      <c r="KH33" s="102"/>
      <c r="KI33" s="102"/>
      <c r="KJ33" s="102"/>
      <c r="KK33" s="17">
        <v>4349</v>
      </c>
      <c r="KL33" s="102"/>
      <c r="KM33" s="102"/>
      <c r="KN33" s="102"/>
      <c r="KO33" s="102"/>
      <c r="KP33" s="102">
        <v>6006</v>
      </c>
      <c r="KQ33" s="6" t="s">
        <v>154</v>
      </c>
      <c r="KR33" s="6" t="s">
        <v>154</v>
      </c>
      <c r="KS33" s="6" t="s">
        <v>154</v>
      </c>
      <c r="KT33" s="6" t="s">
        <v>154</v>
      </c>
      <c r="KU33" s="6" t="s">
        <v>154</v>
      </c>
      <c r="KV33" s="6" t="s">
        <v>154</v>
      </c>
      <c r="KW33" s="6" t="s">
        <v>154</v>
      </c>
      <c r="KX33" s="6" t="s">
        <v>154</v>
      </c>
      <c r="KY33" s="6" t="s">
        <v>154</v>
      </c>
      <c r="KZ33" s="6" t="s">
        <v>154</v>
      </c>
      <c r="LA33" s="118"/>
      <c r="LB33" s="102"/>
      <c r="LC33" s="102"/>
      <c r="LD33" s="102"/>
      <c r="LE33" s="102"/>
      <c r="LF33" s="102"/>
      <c r="LG33" s="102"/>
      <c r="LH33" s="102"/>
      <c r="LI33" s="102"/>
      <c r="LJ33" s="102"/>
      <c r="LK33" s="102"/>
      <c r="LL33" s="102"/>
      <c r="LM33" s="17">
        <v>13148</v>
      </c>
      <c r="LN33" s="102"/>
      <c r="LO33" s="102"/>
      <c r="LP33" s="102"/>
      <c r="LQ33" s="102"/>
      <c r="LR33" s="17">
        <v>16820</v>
      </c>
      <c r="LS33" s="6" t="s">
        <v>154</v>
      </c>
      <c r="LT33" s="6" t="s">
        <v>154</v>
      </c>
      <c r="LU33" s="6" t="s">
        <v>154</v>
      </c>
      <c r="LV33" s="6" t="s">
        <v>154</v>
      </c>
      <c r="LW33" s="6"/>
      <c r="LX33" s="6" t="s">
        <v>154</v>
      </c>
      <c r="LY33" s="6" t="s">
        <v>154</v>
      </c>
      <c r="LZ33" s="6" t="s">
        <v>154</v>
      </c>
      <c r="MA33" s="6" t="s">
        <v>154</v>
      </c>
      <c r="MB33" s="6" t="s">
        <v>154</v>
      </c>
      <c r="MC33" s="118"/>
      <c r="MD33" s="102"/>
      <c r="ME33" s="102"/>
      <c r="MF33" s="102"/>
      <c r="MG33" s="102"/>
      <c r="MH33" s="102"/>
      <c r="MI33" s="102"/>
      <c r="MJ33" s="102"/>
      <c r="MK33" s="102"/>
      <c r="ML33" s="102"/>
      <c r="MM33" s="102"/>
      <c r="MN33" s="102"/>
      <c r="MO33" s="102">
        <v>3740</v>
      </c>
      <c r="MP33" s="102"/>
      <c r="MQ33" s="102"/>
      <c r="MR33" s="102"/>
      <c r="MS33" s="102"/>
      <c r="MT33" s="102">
        <v>4523</v>
      </c>
      <c r="MU33" s="17">
        <v>4566.5</v>
      </c>
      <c r="MV33" s="17">
        <v>5070</v>
      </c>
      <c r="MW33" s="17">
        <v>5266</v>
      </c>
      <c r="MX33" s="17">
        <v>5007.5</v>
      </c>
      <c r="MY33" s="17">
        <v>5014</v>
      </c>
      <c r="MZ33" s="17">
        <v>5082</v>
      </c>
      <c r="NA33" s="17">
        <v>5132</v>
      </c>
      <c r="NB33" s="17">
        <v>5681.5</v>
      </c>
      <c r="NC33" s="17">
        <v>5836</v>
      </c>
      <c r="ND33" s="17">
        <v>5840</v>
      </c>
      <c r="NE33" s="118"/>
      <c r="NF33" s="102"/>
      <c r="NG33" s="102"/>
      <c r="NH33" s="102"/>
      <c r="NI33" s="102"/>
      <c r="NJ33" s="102"/>
      <c r="NK33" s="102"/>
      <c r="NL33" s="102"/>
      <c r="NM33" s="102"/>
      <c r="NN33" s="102"/>
      <c r="NO33" s="102"/>
      <c r="NP33" s="102"/>
      <c r="NQ33" s="102">
        <v>11570</v>
      </c>
      <c r="NR33" s="102"/>
      <c r="NS33" s="102"/>
      <c r="NT33" s="102"/>
      <c r="NU33" s="102"/>
      <c r="NV33" s="102">
        <v>14141</v>
      </c>
      <c r="NW33" s="102">
        <v>14306.5</v>
      </c>
      <c r="NX33" s="17">
        <v>16351</v>
      </c>
      <c r="NY33" s="17">
        <v>17105</v>
      </c>
      <c r="NZ33" s="17">
        <v>16217.5</v>
      </c>
      <c r="OA33" s="17">
        <v>16298</v>
      </c>
      <c r="OB33" s="17">
        <v>16701</v>
      </c>
      <c r="OC33" s="17">
        <v>17089</v>
      </c>
      <c r="OD33" s="17">
        <v>17443.5</v>
      </c>
      <c r="OE33" s="17">
        <v>17922</v>
      </c>
      <c r="OF33" s="17">
        <v>17926</v>
      </c>
    </row>
    <row r="34" spans="1:396">
      <c r="A34" s="102" t="s">
        <v>47</v>
      </c>
      <c r="B34" s="102"/>
      <c r="C34" s="102"/>
      <c r="D34" s="102"/>
      <c r="E34" s="102"/>
      <c r="F34" s="102"/>
      <c r="G34" s="102"/>
      <c r="H34" s="102"/>
      <c r="I34" s="102"/>
      <c r="J34" s="102"/>
      <c r="K34" s="102"/>
      <c r="L34" s="102"/>
      <c r="M34" s="102"/>
      <c r="N34" s="102"/>
      <c r="O34" s="102"/>
      <c r="P34" s="17">
        <v>3037</v>
      </c>
      <c r="Q34" s="17"/>
      <c r="R34" s="102"/>
      <c r="S34" s="102"/>
      <c r="T34" s="102"/>
      <c r="U34" s="17">
        <v>4977</v>
      </c>
      <c r="V34" s="17">
        <v>5561</v>
      </c>
      <c r="W34" s="17">
        <v>6308</v>
      </c>
      <c r="X34" s="17">
        <v>6585</v>
      </c>
      <c r="Y34" s="17">
        <v>6570</v>
      </c>
      <c r="Z34" s="17">
        <v>6590</v>
      </c>
      <c r="AA34" s="17">
        <v>6823</v>
      </c>
      <c r="AB34" s="17">
        <v>7063</v>
      </c>
      <c r="AC34" s="17">
        <v>7545</v>
      </c>
      <c r="AD34" s="17">
        <v>7865</v>
      </c>
      <c r="AE34" s="17">
        <v>8171</v>
      </c>
      <c r="AF34" s="118"/>
      <c r="AG34" s="102"/>
      <c r="AH34" s="102"/>
      <c r="AI34" s="102"/>
      <c r="AJ34" s="102"/>
      <c r="AK34" s="102"/>
      <c r="AL34" s="102"/>
      <c r="AM34" s="102"/>
      <c r="AN34" s="102"/>
      <c r="AO34" s="102"/>
      <c r="AP34" s="102"/>
      <c r="AQ34" s="102"/>
      <c r="AR34" s="102"/>
      <c r="AS34" s="102">
        <v>11711</v>
      </c>
      <c r="AT34" s="102"/>
      <c r="AU34" s="102"/>
      <c r="AV34" s="102"/>
      <c r="AW34" s="102"/>
      <c r="AX34" s="17">
        <v>17317</v>
      </c>
      <c r="AY34" s="17">
        <v>18851</v>
      </c>
      <c r="AZ34" s="17">
        <v>16553.5</v>
      </c>
      <c r="BA34" s="17">
        <v>19798</v>
      </c>
      <c r="BB34" s="17">
        <v>20480</v>
      </c>
      <c r="BC34" s="17">
        <v>20500</v>
      </c>
      <c r="BD34" s="17">
        <v>20733</v>
      </c>
      <c r="BE34" s="17">
        <v>20973</v>
      </c>
      <c r="BF34" s="17">
        <v>21540</v>
      </c>
      <c r="BG34" s="17">
        <v>22386</v>
      </c>
      <c r="BH34" s="17">
        <v>23222</v>
      </c>
      <c r="BI34" s="118"/>
      <c r="BJ34" s="102"/>
      <c r="BK34" s="102"/>
      <c r="BL34" s="102"/>
      <c r="BM34" s="102"/>
      <c r="BN34" s="102"/>
      <c r="BO34" s="102"/>
      <c r="BP34" s="102"/>
      <c r="BQ34" s="102"/>
      <c r="BR34" s="102"/>
      <c r="BS34" s="102"/>
      <c r="BT34" s="102"/>
      <c r="BU34" s="6" t="s">
        <v>154</v>
      </c>
      <c r="BV34" s="102"/>
      <c r="BW34" s="102"/>
      <c r="BX34" s="102"/>
      <c r="BY34" s="102"/>
      <c r="BZ34" s="10" t="s">
        <v>154</v>
      </c>
      <c r="CA34" s="10">
        <v>5624.5</v>
      </c>
      <c r="CB34" s="17">
        <v>6308</v>
      </c>
      <c r="CC34" s="17">
        <v>6585</v>
      </c>
      <c r="CD34" s="17">
        <v>6716.5</v>
      </c>
      <c r="CE34" s="17">
        <v>6648.5</v>
      </c>
      <c r="CF34" s="17">
        <v>6937</v>
      </c>
      <c r="CG34" s="17">
        <v>7177</v>
      </c>
      <c r="CH34" s="17">
        <v>7602</v>
      </c>
      <c r="CI34" s="17">
        <v>7889.5</v>
      </c>
      <c r="CJ34" s="17">
        <v>8177.5</v>
      </c>
      <c r="CK34" s="118"/>
      <c r="CL34" s="102"/>
      <c r="CM34" s="102"/>
      <c r="CN34" s="102"/>
      <c r="CO34" s="102"/>
      <c r="CP34" s="102"/>
      <c r="CQ34" s="102"/>
      <c r="CR34" s="102"/>
      <c r="CS34" s="102"/>
      <c r="CT34" s="102"/>
      <c r="CU34" s="102"/>
      <c r="CV34" s="102"/>
      <c r="CW34" s="6" t="s">
        <v>154</v>
      </c>
      <c r="CX34" s="102"/>
      <c r="CY34" s="102"/>
      <c r="CZ34" s="102"/>
      <c r="DA34" s="102"/>
      <c r="DB34" s="10" t="s">
        <v>154</v>
      </c>
      <c r="DC34" s="10">
        <v>18914.5</v>
      </c>
      <c r="DD34" s="17">
        <v>19903</v>
      </c>
      <c r="DE34" s="17">
        <v>20495</v>
      </c>
      <c r="DF34" s="17">
        <v>20626.5</v>
      </c>
      <c r="DG34" s="17">
        <v>20558.5</v>
      </c>
      <c r="DH34" s="17">
        <v>20847</v>
      </c>
      <c r="DI34" s="17">
        <v>21087</v>
      </c>
      <c r="DJ34" s="17">
        <v>21636.5</v>
      </c>
      <c r="DK34" s="17">
        <v>22699</v>
      </c>
      <c r="DL34" s="17">
        <v>23228.5</v>
      </c>
      <c r="DM34" s="118"/>
      <c r="DN34" s="102"/>
      <c r="DO34" s="102"/>
      <c r="DP34" s="102"/>
      <c r="DQ34" s="102"/>
      <c r="DR34" s="102"/>
      <c r="DS34" s="102"/>
      <c r="DT34" s="102"/>
      <c r="DU34" s="102"/>
      <c r="DV34" s="102"/>
      <c r="DW34" s="102"/>
      <c r="DX34" s="102"/>
      <c r="DY34" s="102">
        <v>3123.5</v>
      </c>
      <c r="DZ34" s="102"/>
      <c r="EA34" s="102"/>
      <c r="EB34" s="102"/>
      <c r="EC34" s="102"/>
      <c r="ED34" s="102">
        <v>5004</v>
      </c>
      <c r="EE34" s="10" t="s">
        <v>154</v>
      </c>
      <c r="EF34" s="17">
        <v>6436</v>
      </c>
      <c r="EG34" s="17">
        <v>6863</v>
      </c>
      <c r="EH34" s="17" t="s">
        <v>154</v>
      </c>
      <c r="EI34" s="17" t="s">
        <v>154</v>
      </c>
      <c r="EJ34" s="10" t="s">
        <v>154</v>
      </c>
      <c r="EK34" s="10" t="s">
        <v>154</v>
      </c>
      <c r="EL34" s="10" t="s">
        <v>154</v>
      </c>
      <c r="EM34" s="10" t="s">
        <v>154</v>
      </c>
      <c r="EN34" s="10" t="s">
        <v>154</v>
      </c>
      <c r="EO34" s="118"/>
      <c r="EP34" s="102"/>
      <c r="EQ34" s="102"/>
      <c r="ER34" s="102"/>
      <c r="ES34" s="102"/>
      <c r="ET34" s="102"/>
      <c r="EU34" s="102"/>
      <c r="EV34" s="102"/>
      <c r="EW34" s="102"/>
      <c r="EX34" s="102"/>
      <c r="EY34" s="102"/>
      <c r="EZ34" s="102"/>
      <c r="FA34" s="17">
        <v>11797.5</v>
      </c>
      <c r="FB34" s="102"/>
      <c r="FC34" s="102"/>
      <c r="FD34" s="102"/>
      <c r="FE34" s="102"/>
      <c r="FF34" s="102">
        <v>17344</v>
      </c>
      <c r="FG34" s="10" t="s">
        <v>154</v>
      </c>
      <c r="FH34" s="17">
        <v>19056</v>
      </c>
      <c r="FI34" s="17">
        <v>19798</v>
      </c>
      <c r="FJ34" s="17" t="s">
        <v>154</v>
      </c>
      <c r="FK34" s="17" t="s">
        <v>154</v>
      </c>
      <c r="FL34" s="10" t="s">
        <v>154</v>
      </c>
      <c r="FM34" s="10" t="s">
        <v>154</v>
      </c>
      <c r="FN34" s="10" t="s">
        <v>154</v>
      </c>
      <c r="FO34" s="10" t="s">
        <v>154</v>
      </c>
      <c r="FP34" s="10" t="s">
        <v>154</v>
      </c>
      <c r="FQ34" s="118"/>
      <c r="FR34" s="102"/>
      <c r="FS34" s="102"/>
      <c r="FT34" s="102"/>
      <c r="FU34" s="102"/>
      <c r="FV34" s="102"/>
      <c r="FW34" s="102"/>
      <c r="FX34" s="102"/>
      <c r="FY34" s="102"/>
      <c r="FZ34" s="102"/>
      <c r="GA34" s="102"/>
      <c r="GB34" s="102"/>
      <c r="GC34" s="6" t="s">
        <v>154</v>
      </c>
      <c r="GD34" s="102"/>
      <c r="GE34" s="102"/>
      <c r="GF34" s="102"/>
      <c r="GG34" s="102"/>
      <c r="GH34" s="10" t="s">
        <v>154</v>
      </c>
      <c r="GI34" s="10" t="s">
        <v>154</v>
      </c>
      <c r="GJ34" s="10" t="s">
        <v>154</v>
      </c>
      <c r="GK34" s="10" t="s">
        <v>154</v>
      </c>
      <c r="GL34" s="10" t="s">
        <v>154</v>
      </c>
      <c r="GM34" s="10" t="s">
        <v>154</v>
      </c>
      <c r="GN34" s="10" t="s">
        <v>154</v>
      </c>
      <c r="GO34" s="10" t="s">
        <v>154</v>
      </c>
      <c r="GP34" s="10" t="s">
        <v>154</v>
      </c>
      <c r="GQ34" s="10" t="s">
        <v>154</v>
      </c>
      <c r="GR34" s="10" t="s">
        <v>154</v>
      </c>
      <c r="GS34" s="118"/>
      <c r="GT34" s="102"/>
      <c r="GU34" s="102"/>
      <c r="GV34" s="102"/>
      <c r="GW34" s="102"/>
      <c r="GX34" s="102"/>
      <c r="GY34" s="102"/>
      <c r="GZ34" s="102"/>
      <c r="HA34" s="102"/>
      <c r="HB34" s="102"/>
      <c r="HC34" s="102"/>
      <c r="HD34" s="102"/>
      <c r="HE34" s="10" t="s">
        <v>154</v>
      </c>
      <c r="HF34" s="102"/>
      <c r="HG34" s="102"/>
      <c r="HH34" s="102"/>
      <c r="HI34" s="102"/>
      <c r="HJ34" s="10" t="s">
        <v>154</v>
      </c>
      <c r="HK34" s="10" t="s">
        <v>154</v>
      </c>
      <c r="HL34" s="10" t="s">
        <v>154</v>
      </c>
      <c r="HM34" s="10" t="s">
        <v>154</v>
      </c>
      <c r="HN34" s="10" t="s">
        <v>154</v>
      </c>
      <c r="HO34" s="10" t="s">
        <v>154</v>
      </c>
      <c r="HP34" s="10" t="s">
        <v>154</v>
      </c>
      <c r="HQ34" s="10" t="s">
        <v>154</v>
      </c>
      <c r="HR34" s="10" t="s">
        <v>154</v>
      </c>
      <c r="HS34" s="10" t="s">
        <v>154</v>
      </c>
      <c r="HT34" s="10" t="s">
        <v>154</v>
      </c>
      <c r="HU34" s="118"/>
      <c r="HV34" s="102"/>
      <c r="HW34" s="102"/>
      <c r="HX34" s="102"/>
      <c r="HY34" s="102"/>
      <c r="HZ34" s="102"/>
      <c r="IA34" s="102"/>
      <c r="IB34" s="102"/>
      <c r="IC34" s="102"/>
      <c r="ID34" s="102"/>
      <c r="IE34" s="102"/>
      <c r="IF34" s="102"/>
      <c r="IG34" s="6" t="s">
        <v>154</v>
      </c>
      <c r="IH34" s="102"/>
      <c r="II34" s="102"/>
      <c r="IJ34" s="102"/>
      <c r="IK34" s="102"/>
      <c r="IL34" s="6" t="s">
        <v>154</v>
      </c>
      <c r="IM34" s="6" t="s">
        <v>154</v>
      </c>
      <c r="IN34" s="6" t="s">
        <v>154</v>
      </c>
      <c r="IO34" s="6" t="s">
        <v>154</v>
      </c>
      <c r="IP34" s="6" t="s">
        <v>154</v>
      </c>
      <c r="IQ34" s="6" t="s">
        <v>154</v>
      </c>
      <c r="IR34" s="6" t="s">
        <v>154</v>
      </c>
      <c r="IS34" s="6" t="s">
        <v>154</v>
      </c>
      <c r="IT34" s="6" t="s">
        <v>154</v>
      </c>
      <c r="IU34" s="6" t="s">
        <v>154</v>
      </c>
      <c r="IV34" s="6" t="s">
        <v>154</v>
      </c>
      <c r="IW34" s="118"/>
      <c r="IX34" s="102"/>
      <c r="IY34" s="102"/>
      <c r="IZ34" s="102"/>
      <c r="JA34" s="102"/>
      <c r="JB34" s="102"/>
      <c r="JC34" s="102"/>
      <c r="JD34" s="102"/>
      <c r="JE34" s="102"/>
      <c r="JF34" s="102"/>
      <c r="JG34" s="102"/>
      <c r="JH34" s="102"/>
      <c r="JI34" s="6" t="s">
        <v>154</v>
      </c>
      <c r="JJ34" s="102"/>
      <c r="JK34" s="102"/>
      <c r="JL34" s="102"/>
      <c r="JM34" s="102"/>
      <c r="JN34" s="6" t="s">
        <v>154</v>
      </c>
      <c r="JO34" s="6" t="s">
        <v>154</v>
      </c>
      <c r="JP34" s="6" t="s">
        <v>154</v>
      </c>
      <c r="JQ34" s="6" t="s">
        <v>154</v>
      </c>
      <c r="JR34" s="6" t="s">
        <v>154</v>
      </c>
      <c r="JS34" s="6" t="s">
        <v>154</v>
      </c>
      <c r="JT34" s="6" t="s">
        <v>154</v>
      </c>
      <c r="JU34" s="6" t="s">
        <v>154</v>
      </c>
      <c r="JV34" s="6" t="s">
        <v>154</v>
      </c>
      <c r="JW34" s="6" t="s">
        <v>154</v>
      </c>
      <c r="JX34" s="6" t="s">
        <v>154</v>
      </c>
      <c r="JY34" s="118"/>
      <c r="JZ34" s="102"/>
      <c r="KA34" s="102"/>
      <c r="KB34" s="102"/>
      <c r="KC34" s="102"/>
      <c r="KD34" s="102"/>
      <c r="KE34" s="102"/>
      <c r="KF34" s="102"/>
      <c r="KG34" s="102"/>
      <c r="KH34" s="102"/>
      <c r="KI34" s="102"/>
      <c r="KJ34" s="102"/>
      <c r="KK34" s="6" t="s">
        <v>154</v>
      </c>
      <c r="KL34" s="102"/>
      <c r="KM34" s="102"/>
      <c r="KN34" s="102"/>
      <c r="KO34" s="102"/>
      <c r="KP34" s="6" t="s">
        <v>154</v>
      </c>
      <c r="KQ34" s="6" t="s">
        <v>154</v>
      </c>
      <c r="KR34" s="6" t="s">
        <v>154</v>
      </c>
      <c r="KS34" s="6" t="s">
        <v>154</v>
      </c>
      <c r="KT34" s="6" t="s">
        <v>154</v>
      </c>
      <c r="KU34" s="6" t="s">
        <v>154</v>
      </c>
      <c r="KV34" s="6" t="s">
        <v>154</v>
      </c>
      <c r="KW34" s="6" t="s">
        <v>154</v>
      </c>
      <c r="KX34" s="6" t="s">
        <v>154</v>
      </c>
      <c r="KY34" s="6" t="s">
        <v>154</v>
      </c>
      <c r="KZ34" s="6" t="s">
        <v>154</v>
      </c>
      <c r="LA34" s="118"/>
      <c r="LB34" s="102"/>
      <c r="LC34" s="102"/>
      <c r="LD34" s="102"/>
      <c r="LE34" s="102"/>
      <c r="LF34" s="102"/>
      <c r="LG34" s="102"/>
      <c r="LH34" s="102"/>
      <c r="LI34" s="102"/>
      <c r="LJ34" s="102"/>
      <c r="LK34" s="102"/>
      <c r="LL34" s="102"/>
      <c r="LM34" s="6" t="s">
        <v>154</v>
      </c>
      <c r="LN34" s="102"/>
      <c r="LO34" s="102"/>
      <c r="LP34" s="102"/>
      <c r="LQ34" s="102"/>
      <c r="LR34" s="6" t="s">
        <v>154</v>
      </c>
      <c r="LS34" s="6" t="s">
        <v>154</v>
      </c>
      <c r="LT34" s="6" t="s">
        <v>154</v>
      </c>
      <c r="LU34" s="6" t="s">
        <v>154</v>
      </c>
      <c r="LV34" s="6" t="s">
        <v>154</v>
      </c>
      <c r="LW34" s="6"/>
      <c r="LX34" s="6" t="s">
        <v>154</v>
      </c>
      <c r="LY34" s="6" t="s">
        <v>154</v>
      </c>
      <c r="LZ34" s="6" t="s">
        <v>154</v>
      </c>
      <c r="MA34" s="6" t="s">
        <v>154</v>
      </c>
      <c r="MB34" s="6" t="s">
        <v>154</v>
      </c>
      <c r="MC34" s="118"/>
      <c r="MD34" s="102"/>
      <c r="ME34" s="102"/>
      <c r="MF34" s="102"/>
      <c r="MG34" s="102"/>
      <c r="MH34" s="102"/>
      <c r="MI34" s="102"/>
      <c r="MJ34" s="102"/>
      <c r="MK34" s="102"/>
      <c r="ML34" s="102"/>
      <c r="MM34" s="102"/>
      <c r="MN34" s="102"/>
      <c r="MO34" s="102">
        <v>1590</v>
      </c>
      <c r="MP34" s="102"/>
      <c r="MQ34" s="102"/>
      <c r="MR34" s="102"/>
      <c r="MS34" s="102"/>
      <c r="MT34" s="102">
        <v>3248</v>
      </c>
      <c r="MU34" s="17">
        <v>3563</v>
      </c>
      <c r="MV34" s="17">
        <v>3259.5</v>
      </c>
      <c r="MW34" s="17">
        <v>4498</v>
      </c>
      <c r="MX34" s="17">
        <v>4482</v>
      </c>
      <c r="MY34" s="17">
        <v>4482</v>
      </c>
      <c r="MZ34" s="17">
        <v>4738</v>
      </c>
      <c r="NA34" s="17">
        <v>5001</v>
      </c>
      <c r="NB34" s="17">
        <v>5131</v>
      </c>
      <c r="NC34" s="17">
        <v>5438</v>
      </c>
      <c r="ND34" s="17">
        <v>5663</v>
      </c>
      <c r="NE34" s="118"/>
      <c r="NF34" s="102"/>
      <c r="NG34" s="102"/>
      <c r="NH34" s="102"/>
      <c r="NI34" s="102"/>
      <c r="NJ34" s="102"/>
      <c r="NK34" s="102"/>
      <c r="NL34" s="102"/>
      <c r="NM34" s="102"/>
      <c r="NN34" s="102"/>
      <c r="NO34" s="102"/>
      <c r="NP34" s="102"/>
      <c r="NQ34" s="102">
        <v>6282</v>
      </c>
      <c r="NR34" s="102"/>
      <c r="NS34" s="102"/>
      <c r="NT34" s="102"/>
      <c r="NU34" s="102"/>
      <c r="NV34" s="102">
        <v>12512</v>
      </c>
      <c r="NW34" s="102">
        <v>13381</v>
      </c>
      <c r="NX34" s="17">
        <v>11529.5</v>
      </c>
      <c r="NY34" s="17">
        <v>14773</v>
      </c>
      <c r="NZ34" s="17">
        <v>14758</v>
      </c>
      <c r="OA34" s="17">
        <v>14758</v>
      </c>
      <c r="OB34" s="17">
        <v>15424</v>
      </c>
      <c r="OC34" s="17">
        <v>16114</v>
      </c>
      <c r="OD34" s="17">
        <v>16688</v>
      </c>
      <c r="OE34" s="17">
        <v>17458</v>
      </c>
      <c r="OF34" s="17">
        <v>18162</v>
      </c>
    </row>
    <row r="35" spans="1:396">
      <c r="A35" s="102" t="s">
        <v>48</v>
      </c>
      <c r="B35" s="102"/>
      <c r="C35" s="102"/>
      <c r="D35" s="102"/>
      <c r="E35" s="102"/>
      <c r="F35" s="102"/>
      <c r="G35" s="102"/>
      <c r="H35" s="102"/>
      <c r="I35" s="102"/>
      <c r="J35" s="102"/>
      <c r="K35" s="102"/>
      <c r="L35" s="102"/>
      <c r="M35" s="102"/>
      <c r="N35" s="102"/>
      <c r="O35" s="102"/>
      <c r="P35" s="17">
        <v>2983.5</v>
      </c>
      <c r="Q35" s="17"/>
      <c r="R35" s="102"/>
      <c r="S35" s="102"/>
      <c r="T35" s="102"/>
      <c r="U35" s="17">
        <v>3589</v>
      </c>
      <c r="V35" s="17">
        <v>4420.5</v>
      </c>
      <c r="W35" s="17">
        <v>4724</v>
      </c>
      <c r="X35" s="17">
        <v>4923</v>
      </c>
      <c r="Y35" s="17">
        <v>4723</v>
      </c>
      <c r="Z35" s="17">
        <v>5346</v>
      </c>
      <c r="AA35" s="17">
        <v>5704</v>
      </c>
      <c r="AB35" s="17">
        <v>5906</v>
      </c>
      <c r="AC35" s="17">
        <v>6065</v>
      </c>
      <c r="AD35" s="17">
        <v>6206</v>
      </c>
      <c r="AE35" s="17">
        <v>6450</v>
      </c>
      <c r="AF35" s="118"/>
      <c r="AG35" s="102"/>
      <c r="AH35" s="102"/>
      <c r="AI35" s="102"/>
      <c r="AJ35" s="102"/>
      <c r="AK35" s="102"/>
      <c r="AL35" s="102"/>
      <c r="AM35" s="102"/>
      <c r="AN35" s="102"/>
      <c r="AO35" s="102"/>
      <c r="AP35" s="102"/>
      <c r="AQ35" s="102"/>
      <c r="AR35" s="102"/>
      <c r="AS35" s="102">
        <v>9803</v>
      </c>
      <c r="AT35" s="102"/>
      <c r="AU35" s="102"/>
      <c r="AV35" s="102"/>
      <c r="AW35" s="102"/>
      <c r="AX35" s="17">
        <v>12825</v>
      </c>
      <c r="AY35" s="17">
        <v>14015</v>
      </c>
      <c r="AZ35" s="17">
        <v>14583.5</v>
      </c>
      <c r="BA35" s="17">
        <v>14440.5</v>
      </c>
      <c r="BB35" s="17">
        <v>12763</v>
      </c>
      <c r="BC35" s="17">
        <v>13184</v>
      </c>
      <c r="BD35" s="17">
        <v>13364</v>
      </c>
      <c r="BE35" s="17">
        <v>13566</v>
      </c>
      <c r="BF35" s="17">
        <v>13538</v>
      </c>
      <c r="BG35" s="17">
        <v>13538</v>
      </c>
      <c r="BH35" s="17">
        <v>13538</v>
      </c>
      <c r="BI35" s="118"/>
      <c r="BJ35" s="102"/>
      <c r="BK35" s="102"/>
      <c r="BL35" s="102"/>
      <c r="BM35" s="102"/>
      <c r="BN35" s="102"/>
      <c r="BO35" s="102"/>
      <c r="BP35" s="102"/>
      <c r="BQ35" s="102"/>
      <c r="BR35" s="102"/>
      <c r="BS35" s="102"/>
      <c r="BT35" s="102"/>
      <c r="BU35" s="102">
        <v>3738</v>
      </c>
      <c r="BV35" s="102"/>
      <c r="BW35" s="102"/>
      <c r="BX35" s="102"/>
      <c r="BY35" s="102"/>
      <c r="BZ35" s="17">
        <v>5101</v>
      </c>
      <c r="CA35" s="17">
        <v>5506</v>
      </c>
      <c r="CB35" s="17">
        <v>5809</v>
      </c>
      <c r="CC35" s="17">
        <v>6050</v>
      </c>
      <c r="CD35" s="17">
        <v>6533</v>
      </c>
      <c r="CE35" s="17">
        <v>6398</v>
      </c>
      <c r="CF35" s="17">
        <v>6583</v>
      </c>
      <c r="CG35" s="17">
        <v>7072</v>
      </c>
      <c r="CH35" s="17">
        <v>6955</v>
      </c>
      <c r="CI35" s="17">
        <v>7159.5</v>
      </c>
      <c r="CJ35" s="17">
        <v>7481</v>
      </c>
      <c r="CK35" s="118"/>
      <c r="CL35" s="102"/>
      <c r="CM35" s="102"/>
      <c r="CN35" s="102"/>
      <c r="CO35" s="102"/>
      <c r="CP35" s="102"/>
      <c r="CQ35" s="102"/>
      <c r="CR35" s="102"/>
      <c r="CS35" s="102"/>
      <c r="CT35" s="102"/>
      <c r="CU35" s="102"/>
      <c r="CV35" s="102"/>
      <c r="CW35" s="102">
        <v>12500</v>
      </c>
      <c r="CX35" s="102"/>
      <c r="CY35" s="102"/>
      <c r="CZ35" s="102"/>
      <c r="DA35" s="102"/>
      <c r="DB35" s="17">
        <v>17254</v>
      </c>
      <c r="DC35" s="17">
        <v>18691</v>
      </c>
      <c r="DD35" s="17">
        <v>19919</v>
      </c>
      <c r="DE35" s="17">
        <v>20688</v>
      </c>
      <c r="DF35" s="17">
        <v>20166</v>
      </c>
      <c r="DG35" s="17">
        <v>19888</v>
      </c>
      <c r="DH35" s="17">
        <v>20478</v>
      </c>
      <c r="DI35" s="17">
        <v>21171</v>
      </c>
      <c r="DJ35" s="17">
        <v>21530</v>
      </c>
      <c r="DK35" s="17">
        <v>22178.5</v>
      </c>
      <c r="DL35" s="17">
        <v>23184</v>
      </c>
      <c r="DM35" s="118"/>
      <c r="DN35" s="102"/>
      <c r="DO35" s="102"/>
      <c r="DP35" s="102"/>
      <c r="DQ35" s="102"/>
      <c r="DR35" s="102"/>
      <c r="DS35" s="102"/>
      <c r="DT35" s="102"/>
      <c r="DU35" s="102"/>
      <c r="DV35" s="102"/>
      <c r="DW35" s="102"/>
      <c r="DX35" s="102"/>
      <c r="DY35" s="102">
        <v>3866</v>
      </c>
      <c r="DZ35" s="102"/>
      <c r="EA35" s="102"/>
      <c r="EB35" s="102"/>
      <c r="EC35" s="102"/>
      <c r="ED35" s="102">
        <v>4998</v>
      </c>
      <c r="EE35" s="17">
        <v>5400</v>
      </c>
      <c r="EF35" s="17">
        <v>5827</v>
      </c>
      <c r="EG35" s="17">
        <v>6040</v>
      </c>
      <c r="EH35" s="17" t="s">
        <v>154</v>
      </c>
      <c r="EI35" s="17" t="s">
        <v>154</v>
      </c>
      <c r="EJ35" s="10" t="s">
        <v>154</v>
      </c>
      <c r="EK35" s="10" t="s">
        <v>154</v>
      </c>
      <c r="EL35" s="10" t="s">
        <v>154</v>
      </c>
      <c r="EM35" s="10" t="s">
        <v>154</v>
      </c>
      <c r="EN35" s="10" t="s">
        <v>154</v>
      </c>
      <c r="EO35" s="118"/>
      <c r="EP35" s="102"/>
      <c r="EQ35" s="102"/>
      <c r="ER35" s="102"/>
      <c r="ES35" s="102"/>
      <c r="ET35" s="102"/>
      <c r="EU35" s="102"/>
      <c r="EV35" s="102"/>
      <c r="EW35" s="102"/>
      <c r="EX35" s="102"/>
      <c r="EY35" s="102"/>
      <c r="EZ35" s="102"/>
      <c r="FA35" s="17">
        <v>12210</v>
      </c>
      <c r="FB35" s="102"/>
      <c r="FC35" s="102"/>
      <c r="FD35" s="102"/>
      <c r="FE35" s="102"/>
      <c r="FF35" s="102">
        <v>15150</v>
      </c>
      <c r="FG35" s="17">
        <v>16680</v>
      </c>
      <c r="FH35" s="17">
        <v>18268</v>
      </c>
      <c r="FI35" s="17">
        <v>19068</v>
      </c>
      <c r="FJ35" s="17" t="s">
        <v>154</v>
      </c>
      <c r="FK35" s="17" t="s">
        <v>154</v>
      </c>
      <c r="FL35" s="10" t="s">
        <v>154</v>
      </c>
      <c r="FM35" s="10" t="s">
        <v>154</v>
      </c>
      <c r="FN35" s="10" t="s">
        <v>154</v>
      </c>
      <c r="FO35" s="10" t="s">
        <v>154</v>
      </c>
      <c r="FP35" s="10" t="s">
        <v>154</v>
      </c>
      <c r="FQ35" s="118"/>
      <c r="FR35" s="102"/>
      <c r="FS35" s="102"/>
      <c r="FT35" s="102"/>
      <c r="FU35" s="102"/>
      <c r="FV35" s="102"/>
      <c r="FW35" s="102"/>
      <c r="FX35" s="102"/>
      <c r="FY35" s="102"/>
      <c r="FZ35" s="102"/>
      <c r="GA35" s="102"/>
      <c r="GB35" s="102"/>
      <c r="GC35" s="17">
        <v>2300</v>
      </c>
      <c r="GD35" s="102"/>
      <c r="GE35" s="102"/>
      <c r="GF35" s="102"/>
      <c r="GG35" s="102"/>
      <c r="GH35" s="102">
        <v>3552</v>
      </c>
      <c r="GI35" s="17">
        <v>2952</v>
      </c>
      <c r="GJ35" s="10" t="s">
        <v>154</v>
      </c>
      <c r="GK35" s="10" t="s">
        <v>154</v>
      </c>
      <c r="GL35" s="17">
        <v>4000</v>
      </c>
      <c r="GM35" s="17">
        <v>4500</v>
      </c>
      <c r="GN35" s="17">
        <v>4800</v>
      </c>
      <c r="GO35" s="17">
        <v>5550</v>
      </c>
      <c r="GP35" s="17">
        <v>5954</v>
      </c>
      <c r="GQ35" s="17">
        <v>6150</v>
      </c>
      <c r="GR35" s="17">
        <v>6318</v>
      </c>
      <c r="GS35" s="118"/>
      <c r="GT35" s="102"/>
      <c r="GU35" s="102"/>
      <c r="GV35" s="102"/>
      <c r="GW35" s="102"/>
      <c r="GX35" s="102"/>
      <c r="GY35" s="102"/>
      <c r="GZ35" s="102"/>
      <c r="HA35" s="102"/>
      <c r="HB35" s="102"/>
      <c r="HC35" s="102"/>
      <c r="HD35" s="102"/>
      <c r="HE35" s="17">
        <v>9644</v>
      </c>
      <c r="HF35" s="102"/>
      <c r="HG35" s="102"/>
      <c r="HH35" s="102"/>
      <c r="HI35" s="102"/>
      <c r="HJ35" s="102">
        <v>9102</v>
      </c>
      <c r="HK35" s="17">
        <v>4632</v>
      </c>
      <c r="HL35" s="10" t="s">
        <v>154</v>
      </c>
      <c r="HM35" s="10" t="s">
        <v>154</v>
      </c>
      <c r="HN35" s="17">
        <v>6382</v>
      </c>
      <c r="HO35" s="17">
        <v>7104</v>
      </c>
      <c r="HP35" s="17">
        <v>7534</v>
      </c>
      <c r="HQ35" s="17">
        <v>8650</v>
      </c>
      <c r="HR35" s="17">
        <v>9288</v>
      </c>
      <c r="HS35" s="17">
        <v>10302</v>
      </c>
      <c r="HT35" s="17">
        <v>10590</v>
      </c>
      <c r="HU35" s="118"/>
      <c r="HV35" s="102"/>
      <c r="HW35" s="102"/>
      <c r="HX35" s="102"/>
      <c r="HY35" s="102"/>
      <c r="HZ35" s="102"/>
      <c r="IA35" s="102"/>
      <c r="IB35" s="102"/>
      <c r="IC35" s="102"/>
      <c r="ID35" s="102"/>
      <c r="IE35" s="102"/>
      <c r="IF35" s="102"/>
      <c r="IG35" s="102">
        <v>2948</v>
      </c>
      <c r="IH35" s="102"/>
      <c r="II35" s="102"/>
      <c r="IJ35" s="102"/>
      <c r="IK35" s="102"/>
      <c r="IL35" s="102">
        <v>2761</v>
      </c>
      <c r="IM35" s="17">
        <v>4420.5</v>
      </c>
      <c r="IN35" s="17">
        <v>4147</v>
      </c>
      <c r="IO35" s="17">
        <v>4350</v>
      </c>
      <c r="IP35" s="17">
        <v>4640.5</v>
      </c>
      <c r="IQ35" s="17">
        <v>5102</v>
      </c>
      <c r="IR35" s="17">
        <v>5281</v>
      </c>
      <c r="IS35" s="17">
        <v>6200.5</v>
      </c>
      <c r="IT35" s="17">
        <v>6550.5</v>
      </c>
      <c r="IU35" s="17">
        <v>6988</v>
      </c>
      <c r="IV35" s="17">
        <v>7303</v>
      </c>
      <c r="IW35" s="118"/>
      <c r="IX35" s="102"/>
      <c r="IY35" s="102"/>
      <c r="IZ35" s="102"/>
      <c r="JA35" s="102"/>
      <c r="JB35" s="102"/>
      <c r="JC35" s="102"/>
      <c r="JD35" s="102"/>
      <c r="JE35" s="102"/>
      <c r="JF35" s="102"/>
      <c r="JG35" s="102"/>
      <c r="JH35" s="102"/>
      <c r="JI35" s="102">
        <v>9041.5</v>
      </c>
      <c r="JJ35" s="102"/>
      <c r="JK35" s="102"/>
      <c r="JL35" s="102"/>
      <c r="JM35" s="102"/>
      <c r="JN35" s="102">
        <v>4328</v>
      </c>
      <c r="JO35" s="17">
        <v>12025.5</v>
      </c>
      <c r="JP35" s="17">
        <v>9658</v>
      </c>
      <c r="JQ35" s="17">
        <v>9861</v>
      </c>
      <c r="JR35" s="17">
        <v>11416</v>
      </c>
      <c r="JS35" s="17">
        <v>11908.5</v>
      </c>
      <c r="JT35" s="17">
        <v>11999</v>
      </c>
      <c r="JU35" s="17">
        <v>15663</v>
      </c>
      <c r="JV35" s="17">
        <v>16342</v>
      </c>
      <c r="JW35" s="17">
        <v>15197.5</v>
      </c>
      <c r="JX35" s="17">
        <v>15986</v>
      </c>
      <c r="JY35" s="118"/>
      <c r="JZ35" s="102"/>
      <c r="KA35" s="102"/>
      <c r="KB35" s="102"/>
      <c r="KC35" s="102"/>
      <c r="KD35" s="102"/>
      <c r="KE35" s="102"/>
      <c r="KF35" s="102"/>
      <c r="KG35" s="102"/>
      <c r="KH35" s="102"/>
      <c r="KI35" s="102"/>
      <c r="KJ35" s="102"/>
      <c r="KK35" s="17">
        <v>2687</v>
      </c>
      <c r="KL35" s="102"/>
      <c r="KM35" s="102"/>
      <c r="KN35" s="102"/>
      <c r="KO35" s="102"/>
      <c r="KP35" s="102">
        <v>3589</v>
      </c>
      <c r="KQ35" s="17">
        <v>3811</v>
      </c>
      <c r="KR35" s="17">
        <v>4030</v>
      </c>
      <c r="KS35" s="17">
        <v>4314</v>
      </c>
      <c r="KT35" s="6" t="s">
        <v>154</v>
      </c>
      <c r="KU35" s="6" t="s">
        <v>154</v>
      </c>
      <c r="KV35" s="6" t="s">
        <v>154</v>
      </c>
      <c r="KW35" s="6">
        <v>5906</v>
      </c>
      <c r="KX35" s="17">
        <v>6065</v>
      </c>
      <c r="KY35" s="17">
        <v>6065</v>
      </c>
      <c r="KZ35" s="17">
        <v>6305</v>
      </c>
      <c r="LA35" s="118"/>
      <c r="LB35" s="102"/>
      <c r="LC35" s="102"/>
      <c r="LD35" s="102"/>
      <c r="LE35" s="102"/>
      <c r="LF35" s="102"/>
      <c r="LG35" s="102"/>
      <c r="LH35" s="102"/>
      <c r="LI35" s="102"/>
      <c r="LJ35" s="102"/>
      <c r="LK35" s="102"/>
      <c r="LL35" s="102"/>
      <c r="LM35" s="17">
        <v>9695</v>
      </c>
      <c r="LN35" s="102"/>
      <c r="LO35" s="102"/>
      <c r="LP35" s="102"/>
      <c r="LQ35" s="102"/>
      <c r="LR35" s="17">
        <v>12825</v>
      </c>
      <c r="LS35" s="17">
        <v>13411</v>
      </c>
      <c r="LT35" s="17">
        <v>13414</v>
      </c>
      <c r="LU35" s="17">
        <v>12514</v>
      </c>
      <c r="LV35" s="17" t="s">
        <v>154</v>
      </c>
      <c r="LW35" s="17"/>
      <c r="LX35" s="6" t="s">
        <v>154</v>
      </c>
      <c r="LY35" s="6">
        <v>13566</v>
      </c>
      <c r="LZ35" s="17">
        <v>13538</v>
      </c>
      <c r="MA35" s="17">
        <v>13538</v>
      </c>
      <c r="MB35" s="17">
        <v>13538</v>
      </c>
      <c r="MC35" s="118"/>
      <c r="MD35" s="102"/>
      <c r="ME35" s="102"/>
      <c r="MF35" s="102"/>
      <c r="MG35" s="102"/>
      <c r="MH35" s="102"/>
      <c r="MI35" s="102"/>
      <c r="MJ35" s="102"/>
      <c r="MK35" s="102"/>
      <c r="ML35" s="102"/>
      <c r="MM35" s="102"/>
      <c r="MN35" s="102"/>
      <c r="MO35" s="6" t="s">
        <v>154</v>
      </c>
      <c r="MP35" s="102"/>
      <c r="MQ35" s="102"/>
      <c r="MR35" s="102"/>
      <c r="MS35" s="102"/>
      <c r="MT35" s="6" t="s">
        <v>154</v>
      </c>
      <c r="MU35" s="6" t="s">
        <v>154</v>
      </c>
      <c r="MV35" s="6" t="s">
        <v>154</v>
      </c>
      <c r="MW35" s="6" t="s">
        <v>154</v>
      </c>
      <c r="MX35" s="6" t="s">
        <v>154</v>
      </c>
      <c r="MY35" s="6" t="s">
        <v>154</v>
      </c>
      <c r="MZ35" s="6" t="s">
        <v>154</v>
      </c>
      <c r="NA35" s="6">
        <v>4700</v>
      </c>
      <c r="NB35" s="17">
        <v>4960</v>
      </c>
      <c r="NC35" s="17">
        <v>4980</v>
      </c>
      <c r="ND35" s="17">
        <v>5220</v>
      </c>
      <c r="NE35" s="118"/>
      <c r="NF35" s="102"/>
      <c r="NG35" s="102"/>
      <c r="NH35" s="102"/>
      <c r="NI35" s="102"/>
      <c r="NJ35" s="102"/>
      <c r="NK35" s="102"/>
      <c r="NL35" s="102"/>
      <c r="NM35" s="102"/>
      <c r="NN35" s="102"/>
      <c r="NO35" s="102"/>
      <c r="NP35" s="102"/>
      <c r="NQ35" s="6" t="s">
        <v>154</v>
      </c>
      <c r="NR35" s="102"/>
      <c r="NS35" s="102"/>
      <c r="NT35" s="102"/>
      <c r="NU35" s="102"/>
      <c r="NV35" s="6" t="s">
        <v>154</v>
      </c>
      <c r="NW35" s="6" t="s">
        <v>154</v>
      </c>
      <c r="NX35" s="6" t="s">
        <v>154</v>
      </c>
      <c r="NY35" s="6" t="s">
        <v>154</v>
      </c>
      <c r="NZ35" s="6" t="s">
        <v>154</v>
      </c>
      <c r="OA35" s="6" t="s">
        <v>154</v>
      </c>
      <c r="OB35" s="6" t="s">
        <v>154</v>
      </c>
      <c r="OC35" s="6">
        <v>4700</v>
      </c>
      <c r="OD35" s="17">
        <v>4960</v>
      </c>
      <c r="OE35" s="17">
        <v>4980</v>
      </c>
      <c r="OF35" s="17">
        <v>5220</v>
      </c>
    </row>
    <row r="36" spans="1:396">
      <c r="A36" s="102" t="s">
        <v>49</v>
      </c>
      <c r="B36" s="102"/>
      <c r="C36" s="102"/>
      <c r="D36" s="102"/>
      <c r="E36" s="102"/>
      <c r="F36" s="102"/>
      <c r="G36" s="102"/>
      <c r="H36" s="102"/>
      <c r="I36" s="102"/>
      <c r="J36" s="102"/>
      <c r="K36" s="102"/>
      <c r="L36" s="102"/>
      <c r="M36" s="102"/>
      <c r="N36" s="102"/>
      <c r="O36" s="102"/>
      <c r="P36" s="17">
        <v>4948.5</v>
      </c>
      <c r="Q36" s="17"/>
      <c r="R36" s="102"/>
      <c r="S36" s="102"/>
      <c r="T36" s="102"/>
      <c r="U36" s="17">
        <v>6727</v>
      </c>
      <c r="V36" s="17">
        <v>7130</v>
      </c>
      <c r="W36" s="17">
        <v>7764</v>
      </c>
      <c r="X36" s="17">
        <v>7752.5</v>
      </c>
      <c r="Y36" s="17">
        <v>8322</v>
      </c>
      <c r="Z36" s="17">
        <v>8445</v>
      </c>
      <c r="AA36" s="17">
        <v>8838</v>
      </c>
      <c r="AB36" s="17">
        <v>9285</v>
      </c>
      <c r="AC36" s="17">
        <v>9287</v>
      </c>
      <c r="AD36" s="17">
        <v>10118</v>
      </c>
      <c r="AE36" s="17">
        <v>10482</v>
      </c>
      <c r="AF36" s="118"/>
      <c r="AG36" s="102"/>
      <c r="AH36" s="102"/>
      <c r="AI36" s="102"/>
      <c r="AJ36" s="102"/>
      <c r="AK36" s="102"/>
      <c r="AL36" s="102"/>
      <c r="AM36" s="102"/>
      <c r="AN36" s="102"/>
      <c r="AO36" s="102"/>
      <c r="AP36" s="102"/>
      <c r="AQ36" s="102"/>
      <c r="AR36" s="102"/>
      <c r="AS36" s="102">
        <v>16006</v>
      </c>
      <c r="AT36" s="102"/>
      <c r="AU36" s="102"/>
      <c r="AV36" s="102"/>
      <c r="AW36" s="102"/>
      <c r="AX36" s="17">
        <v>19651</v>
      </c>
      <c r="AY36" s="17">
        <v>20430</v>
      </c>
      <c r="AZ36" s="17">
        <v>21316</v>
      </c>
      <c r="BA36" s="17">
        <v>21793.5</v>
      </c>
      <c r="BB36" s="17">
        <v>22188</v>
      </c>
      <c r="BC36" s="17">
        <v>23319</v>
      </c>
      <c r="BD36" s="17">
        <v>24009</v>
      </c>
      <c r="BE36" s="17">
        <v>24852</v>
      </c>
      <c r="BF36" s="17">
        <v>26130</v>
      </c>
      <c r="BG36" s="17">
        <v>26421</v>
      </c>
      <c r="BH36" s="17">
        <v>28657.5</v>
      </c>
      <c r="BI36" s="118"/>
      <c r="BJ36" s="102"/>
      <c r="BK36" s="102"/>
      <c r="BL36" s="102"/>
      <c r="BM36" s="102"/>
      <c r="BN36" s="102"/>
      <c r="BO36" s="102"/>
      <c r="BP36" s="102"/>
      <c r="BQ36" s="102"/>
      <c r="BR36" s="102"/>
      <c r="BS36" s="102"/>
      <c r="BT36" s="102"/>
      <c r="BU36" s="102">
        <v>5404.5</v>
      </c>
      <c r="BV36" s="102"/>
      <c r="BW36" s="102"/>
      <c r="BX36" s="102"/>
      <c r="BY36" s="102"/>
      <c r="BZ36" s="17">
        <v>7078.5</v>
      </c>
      <c r="CA36" s="17">
        <v>7652.5</v>
      </c>
      <c r="CB36" s="17">
        <v>8194.5</v>
      </c>
      <c r="CC36" s="17">
        <v>8724</v>
      </c>
      <c r="CD36" s="17">
        <v>9042.5</v>
      </c>
      <c r="CE36" s="17">
        <v>9520</v>
      </c>
      <c r="CF36" s="17">
        <v>10198</v>
      </c>
      <c r="CG36" s="17">
        <v>10564</v>
      </c>
      <c r="CH36" s="17">
        <v>11364</v>
      </c>
      <c r="CI36" s="17">
        <v>11532</v>
      </c>
      <c r="CJ36" s="17">
        <v>12217.5</v>
      </c>
      <c r="CK36" s="118"/>
      <c r="CL36" s="102"/>
      <c r="CM36" s="102"/>
      <c r="CN36" s="102"/>
      <c r="CO36" s="102"/>
      <c r="CP36" s="102"/>
      <c r="CQ36" s="102"/>
      <c r="CR36" s="102"/>
      <c r="CS36" s="102"/>
      <c r="CT36" s="102"/>
      <c r="CU36" s="102"/>
      <c r="CV36" s="102"/>
      <c r="CW36" s="102">
        <v>17290.5</v>
      </c>
      <c r="CX36" s="102"/>
      <c r="CY36" s="102"/>
      <c r="CZ36" s="102"/>
      <c r="DA36" s="102"/>
      <c r="DB36" s="17">
        <v>21685.5</v>
      </c>
      <c r="DC36" s="17">
        <v>23132.5</v>
      </c>
      <c r="DD36" s="17">
        <v>24484.5</v>
      </c>
      <c r="DE36" s="17">
        <v>25491</v>
      </c>
      <c r="DF36" s="17">
        <v>26651</v>
      </c>
      <c r="DG36" s="17">
        <v>28591</v>
      </c>
      <c r="DH36" s="17">
        <v>30396</v>
      </c>
      <c r="DI36" s="17">
        <v>31144</v>
      </c>
      <c r="DJ36" s="17">
        <v>32034</v>
      </c>
      <c r="DK36" s="17">
        <v>32809.5</v>
      </c>
      <c r="DL36" s="17">
        <v>33964.5</v>
      </c>
      <c r="DM36" s="118"/>
      <c r="DN36" s="102"/>
      <c r="DO36" s="102"/>
      <c r="DP36" s="102"/>
      <c r="DQ36" s="102"/>
      <c r="DR36" s="102"/>
      <c r="DS36" s="102"/>
      <c r="DT36" s="102"/>
      <c r="DU36" s="102"/>
      <c r="DV36" s="102"/>
      <c r="DW36" s="102"/>
      <c r="DX36" s="102"/>
      <c r="DY36" s="102">
        <v>4761</v>
      </c>
      <c r="DZ36" s="102"/>
      <c r="EA36" s="102"/>
      <c r="EB36" s="102"/>
      <c r="EC36" s="102"/>
      <c r="ED36" s="102">
        <v>6764</v>
      </c>
      <c r="EE36" s="17">
        <v>7130</v>
      </c>
      <c r="EF36" s="17">
        <v>7764</v>
      </c>
      <c r="EG36" s="17">
        <v>7653</v>
      </c>
      <c r="EH36" s="17">
        <v>7878</v>
      </c>
      <c r="EI36" s="17">
        <v>7794</v>
      </c>
      <c r="EJ36" s="17">
        <v>8034</v>
      </c>
      <c r="EK36" s="17">
        <v>8337</v>
      </c>
      <c r="EL36" s="17">
        <v>8783</v>
      </c>
      <c r="EM36" s="17">
        <v>7566</v>
      </c>
      <c r="EN36" s="17">
        <v>7872</v>
      </c>
      <c r="EO36" s="118"/>
      <c r="EP36" s="102"/>
      <c r="EQ36" s="102"/>
      <c r="ER36" s="102"/>
      <c r="ES36" s="102"/>
      <c r="ET36" s="102"/>
      <c r="EU36" s="102"/>
      <c r="EV36" s="102"/>
      <c r="EW36" s="102"/>
      <c r="EX36" s="102"/>
      <c r="EY36" s="102"/>
      <c r="EZ36" s="102"/>
      <c r="FA36" s="17">
        <v>16866</v>
      </c>
      <c r="FB36" s="102"/>
      <c r="FC36" s="102"/>
      <c r="FD36" s="102"/>
      <c r="FE36" s="102"/>
      <c r="FF36" s="102">
        <v>21198</v>
      </c>
      <c r="FG36" s="17">
        <v>21642</v>
      </c>
      <c r="FH36" s="17">
        <v>22983</v>
      </c>
      <c r="FI36" s="17">
        <v>22863</v>
      </c>
      <c r="FJ36" s="17">
        <v>23088</v>
      </c>
      <c r="FK36" s="17">
        <v>23145</v>
      </c>
      <c r="FL36" s="17">
        <v>24009</v>
      </c>
      <c r="FM36" s="17">
        <v>24852</v>
      </c>
      <c r="FN36" s="17">
        <v>26130</v>
      </c>
      <c r="FO36" s="412">
        <v>21930</v>
      </c>
      <c r="FP36" s="17">
        <v>22938</v>
      </c>
      <c r="FQ36" s="118"/>
      <c r="FR36" s="102"/>
      <c r="FS36" s="102"/>
      <c r="FT36" s="102"/>
      <c r="FU36" s="102"/>
      <c r="FV36" s="102"/>
      <c r="FW36" s="102"/>
      <c r="FX36" s="102"/>
      <c r="FY36" s="102"/>
      <c r="FZ36" s="102"/>
      <c r="GA36" s="102"/>
      <c r="GB36" s="102"/>
      <c r="GC36" s="6" t="s">
        <v>154</v>
      </c>
      <c r="GD36" s="102"/>
      <c r="GE36" s="102"/>
      <c r="GF36" s="102"/>
      <c r="GG36" s="102"/>
      <c r="GH36" s="10" t="s">
        <v>154</v>
      </c>
      <c r="GI36" s="10" t="s">
        <v>154</v>
      </c>
      <c r="GJ36" s="17">
        <v>8076</v>
      </c>
      <c r="GK36" s="17">
        <v>8529</v>
      </c>
      <c r="GL36" s="17">
        <v>8634</v>
      </c>
      <c r="GM36" s="17">
        <v>9105</v>
      </c>
      <c r="GN36" s="17">
        <v>9369</v>
      </c>
      <c r="GO36" s="10" t="s">
        <v>154</v>
      </c>
      <c r="GP36" s="10" t="s">
        <v>154</v>
      </c>
      <c r="GQ36" s="10" t="s">
        <v>154</v>
      </c>
      <c r="GR36" s="10" t="s">
        <v>154</v>
      </c>
      <c r="GS36" s="118"/>
      <c r="GT36" s="102"/>
      <c r="GU36" s="102"/>
      <c r="GV36" s="102"/>
      <c r="GW36" s="102"/>
      <c r="GX36" s="102"/>
      <c r="GY36" s="102"/>
      <c r="GZ36" s="102"/>
      <c r="HA36" s="102"/>
      <c r="HB36" s="102"/>
      <c r="HC36" s="102"/>
      <c r="HD36" s="102"/>
      <c r="HE36" s="10" t="s">
        <v>154</v>
      </c>
      <c r="HF36" s="102"/>
      <c r="HG36" s="102"/>
      <c r="HH36" s="102"/>
      <c r="HI36" s="102"/>
      <c r="HJ36" s="10" t="s">
        <v>154</v>
      </c>
      <c r="HK36" s="10" t="s">
        <v>154</v>
      </c>
      <c r="HL36" s="17">
        <v>19986</v>
      </c>
      <c r="HM36" s="17">
        <v>21114</v>
      </c>
      <c r="HN36" s="17">
        <v>21759</v>
      </c>
      <c r="HO36" s="17">
        <v>22200</v>
      </c>
      <c r="HP36" s="17">
        <v>22728</v>
      </c>
      <c r="HQ36" s="10" t="s">
        <v>154</v>
      </c>
      <c r="HR36" s="10" t="s">
        <v>154</v>
      </c>
      <c r="HS36" s="10" t="s">
        <v>154</v>
      </c>
      <c r="HT36" s="10" t="s">
        <v>154</v>
      </c>
      <c r="HU36" s="118"/>
      <c r="HV36" s="102"/>
      <c r="HW36" s="102"/>
      <c r="HX36" s="102"/>
      <c r="HY36" s="102"/>
      <c r="HZ36" s="102"/>
      <c r="IA36" s="102"/>
      <c r="IB36" s="102"/>
      <c r="IC36" s="102"/>
      <c r="ID36" s="102"/>
      <c r="IE36" s="102"/>
      <c r="IF36" s="102"/>
      <c r="IG36" s="102">
        <v>4697</v>
      </c>
      <c r="IH36" s="102"/>
      <c r="II36" s="102"/>
      <c r="IJ36" s="102"/>
      <c r="IK36" s="102"/>
      <c r="IL36" s="102">
        <v>6532.5</v>
      </c>
      <c r="IM36" s="17">
        <v>6927</v>
      </c>
      <c r="IN36" s="17">
        <v>6840</v>
      </c>
      <c r="IO36" s="17">
        <v>7109</v>
      </c>
      <c r="IP36" s="17">
        <v>7794</v>
      </c>
      <c r="IQ36" s="17">
        <v>7719</v>
      </c>
      <c r="IR36" s="17">
        <v>8145</v>
      </c>
      <c r="IS36" s="17">
        <v>8904</v>
      </c>
      <c r="IT36" s="17">
        <v>9242.5</v>
      </c>
      <c r="IU36" s="17">
        <v>9906</v>
      </c>
      <c r="IV36" s="17">
        <v>10479</v>
      </c>
      <c r="IW36" s="118"/>
      <c r="IX36" s="102"/>
      <c r="IY36" s="102"/>
      <c r="IZ36" s="102"/>
      <c r="JA36" s="102"/>
      <c r="JB36" s="102"/>
      <c r="JC36" s="102"/>
      <c r="JD36" s="102"/>
      <c r="JE36" s="102"/>
      <c r="JF36" s="102"/>
      <c r="JG36" s="102"/>
      <c r="JH36" s="102"/>
      <c r="JI36" s="102">
        <v>15146</v>
      </c>
      <c r="JJ36" s="102"/>
      <c r="JK36" s="102"/>
      <c r="JL36" s="102"/>
      <c r="JM36" s="102"/>
      <c r="JN36" s="102">
        <v>18891</v>
      </c>
      <c r="JO36" s="17">
        <v>19627.5</v>
      </c>
      <c r="JP36" s="17">
        <v>19230</v>
      </c>
      <c r="JQ36" s="17">
        <v>18978</v>
      </c>
      <c r="JR36" s="17">
        <v>21276</v>
      </c>
      <c r="JS36" s="17">
        <v>21294</v>
      </c>
      <c r="JT36" s="17">
        <v>22365</v>
      </c>
      <c r="JU36" s="17">
        <v>23307.5</v>
      </c>
      <c r="JV36" s="17">
        <v>25141.5</v>
      </c>
      <c r="JW36" s="17">
        <v>25983</v>
      </c>
      <c r="JX36" s="17">
        <v>27678</v>
      </c>
      <c r="JY36" s="118"/>
      <c r="JZ36" s="102"/>
      <c r="KA36" s="102"/>
      <c r="KB36" s="102"/>
      <c r="KC36" s="102"/>
      <c r="KD36" s="102"/>
      <c r="KE36" s="102"/>
      <c r="KF36" s="102"/>
      <c r="KG36" s="102"/>
      <c r="KH36" s="102"/>
      <c r="KI36" s="102"/>
      <c r="KJ36" s="102"/>
      <c r="KK36" s="17">
        <v>5508</v>
      </c>
      <c r="KL36" s="102"/>
      <c r="KM36" s="102"/>
      <c r="KN36" s="102"/>
      <c r="KO36" s="102"/>
      <c r="KP36" s="102">
        <v>6456</v>
      </c>
      <c r="KQ36" s="17">
        <v>6639</v>
      </c>
      <c r="KR36" s="17">
        <v>7046</v>
      </c>
      <c r="KS36" s="17">
        <v>7238</v>
      </c>
      <c r="KT36" s="17">
        <v>7530</v>
      </c>
      <c r="KU36" s="17">
        <v>7440</v>
      </c>
      <c r="KV36" s="17">
        <v>7742</v>
      </c>
      <c r="KW36" s="17">
        <v>7507</v>
      </c>
      <c r="KX36" s="17">
        <v>8362</v>
      </c>
      <c r="KY36" s="17">
        <v>8679</v>
      </c>
      <c r="KZ36" s="17">
        <v>9084</v>
      </c>
      <c r="LA36" s="118"/>
      <c r="LB36" s="102"/>
      <c r="LC36" s="102"/>
      <c r="LD36" s="102"/>
      <c r="LE36" s="102"/>
      <c r="LF36" s="102"/>
      <c r="LG36" s="102"/>
      <c r="LH36" s="102"/>
      <c r="LI36" s="102"/>
      <c r="LJ36" s="102"/>
      <c r="LK36" s="102"/>
      <c r="LL36" s="102"/>
      <c r="LM36" s="17">
        <v>5508</v>
      </c>
      <c r="LN36" s="102"/>
      <c r="LO36" s="102"/>
      <c r="LP36" s="102"/>
      <c r="LQ36" s="102"/>
      <c r="LR36" s="17">
        <v>6456</v>
      </c>
      <c r="LS36" s="17">
        <v>6639</v>
      </c>
      <c r="LT36" s="17">
        <v>7046</v>
      </c>
      <c r="LU36" s="17">
        <v>15720</v>
      </c>
      <c r="LV36" s="17">
        <v>16744</v>
      </c>
      <c r="LW36" s="17">
        <v>17520</v>
      </c>
      <c r="LX36" s="17">
        <v>17979</v>
      </c>
      <c r="LY36" s="17">
        <v>17256</v>
      </c>
      <c r="LZ36" s="17">
        <v>19682</v>
      </c>
      <c r="MA36" s="17">
        <v>20739</v>
      </c>
      <c r="MB36" s="17">
        <v>21729</v>
      </c>
      <c r="MC36" s="118"/>
      <c r="MD36" s="102"/>
      <c r="ME36" s="102"/>
      <c r="MF36" s="102"/>
      <c r="MG36" s="102"/>
      <c r="MH36" s="102"/>
      <c r="MI36" s="102"/>
      <c r="MJ36" s="102"/>
      <c r="MK36" s="102"/>
      <c r="ML36" s="102"/>
      <c r="MM36" s="102"/>
      <c r="MN36" s="102"/>
      <c r="MO36" s="102">
        <v>4974</v>
      </c>
      <c r="MP36" s="102"/>
      <c r="MQ36" s="102"/>
      <c r="MR36" s="102"/>
      <c r="MS36" s="102"/>
      <c r="MT36" s="102">
        <v>6570</v>
      </c>
      <c r="MU36" s="17">
        <v>7260</v>
      </c>
      <c r="MV36" s="17">
        <v>7889</v>
      </c>
      <c r="MW36" s="17">
        <v>7353.5</v>
      </c>
      <c r="MX36" s="17">
        <v>8548</v>
      </c>
      <c r="MY36" s="17">
        <v>8445</v>
      </c>
      <c r="MZ36" s="17">
        <v>8838</v>
      </c>
      <c r="NA36" s="17">
        <v>9625</v>
      </c>
      <c r="NB36" s="17">
        <v>9982</v>
      </c>
      <c r="NC36" s="17">
        <v>10118</v>
      </c>
      <c r="ND36" s="17">
        <v>10485</v>
      </c>
      <c r="NE36" s="118"/>
      <c r="NF36" s="102"/>
      <c r="NG36" s="102"/>
      <c r="NH36" s="102"/>
      <c r="NI36" s="102"/>
      <c r="NJ36" s="102"/>
      <c r="NK36" s="102"/>
      <c r="NL36" s="102"/>
      <c r="NM36" s="102"/>
      <c r="NN36" s="102"/>
      <c r="NO36" s="102"/>
      <c r="NP36" s="102"/>
      <c r="NQ36" s="102">
        <v>15075</v>
      </c>
      <c r="NR36" s="102"/>
      <c r="NS36" s="102"/>
      <c r="NT36" s="102"/>
      <c r="NU36" s="102"/>
      <c r="NV36" s="102">
        <v>18090</v>
      </c>
      <c r="NW36" s="102">
        <v>20400</v>
      </c>
      <c r="NX36" s="17">
        <v>22212</v>
      </c>
      <c r="NY36" s="17">
        <v>21793.5</v>
      </c>
      <c r="NZ36" s="17">
        <v>22188</v>
      </c>
      <c r="OA36" s="17">
        <v>23670</v>
      </c>
      <c r="OB36" s="17">
        <v>24825</v>
      </c>
      <c r="OC36" s="17">
        <v>27326</v>
      </c>
      <c r="OD36" s="17">
        <v>28367</v>
      </c>
      <c r="OE36" s="17">
        <v>28668</v>
      </c>
      <c r="OF36" s="17">
        <v>29637</v>
      </c>
    </row>
    <row r="37" spans="1:396">
      <c r="A37" s="102" t="s">
        <v>50</v>
      </c>
      <c r="B37" s="102"/>
      <c r="C37" s="102"/>
      <c r="D37" s="102"/>
      <c r="E37" s="102"/>
      <c r="F37" s="102"/>
      <c r="G37" s="102"/>
      <c r="H37" s="102"/>
      <c r="I37" s="102"/>
      <c r="J37" s="102"/>
      <c r="K37" s="102"/>
      <c r="L37" s="102"/>
      <c r="M37" s="102"/>
      <c r="N37" s="102"/>
      <c r="O37" s="102"/>
      <c r="P37" s="17">
        <v>2965</v>
      </c>
      <c r="Q37" s="17"/>
      <c r="R37" s="102"/>
      <c r="S37" s="102"/>
      <c r="T37" s="102"/>
      <c r="U37" s="17">
        <v>4178.5</v>
      </c>
      <c r="V37" s="17">
        <v>4736</v>
      </c>
      <c r="W37" s="17">
        <v>4891</v>
      </c>
      <c r="X37" s="17">
        <v>5173</v>
      </c>
      <c r="Y37" s="17">
        <v>5796</v>
      </c>
      <c r="Z37" s="17">
        <v>6138</v>
      </c>
      <c r="AA37" s="17">
        <v>6300</v>
      </c>
      <c r="AB37" s="17">
        <v>6030</v>
      </c>
      <c r="AC37" s="17">
        <v>6194</v>
      </c>
      <c r="AD37" s="17">
        <v>6314.5</v>
      </c>
      <c r="AE37" s="17">
        <v>6378</v>
      </c>
      <c r="AF37" s="118"/>
      <c r="AG37" s="102"/>
      <c r="AH37" s="102"/>
      <c r="AI37" s="102"/>
      <c r="AJ37" s="102"/>
      <c r="AK37" s="102"/>
      <c r="AL37" s="102"/>
      <c r="AM37" s="102"/>
      <c r="AN37" s="102"/>
      <c r="AO37" s="102"/>
      <c r="AP37" s="102"/>
      <c r="AQ37" s="102"/>
      <c r="AR37" s="102"/>
      <c r="AS37" s="102">
        <v>8872</v>
      </c>
      <c r="AT37" s="102"/>
      <c r="AU37" s="102"/>
      <c r="AV37" s="102"/>
      <c r="AW37" s="102"/>
      <c r="AX37" s="17">
        <v>12367.5</v>
      </c>
      <c r="AY37" s="17">
        <v>13812</v>
      </c>
      <c r="AZ37" s="17">
        <v>14271</v>
      </c>
      <c r="BA37" s="17">
        <v>14729.5</v>
      </c>
      <c r="BB37" s="17">
        <v>16695</v>
      </c>
      <c r="BC37" s="17">
        <v>18491</v>
      </c>
      <c r="BD37" s="17">
        <v>19132</v>
      </c>
      <c r="BE37" s="17">
        <v>17731</v>
      </c>
      <c r="BF37" s="17">
        <v>18177</v>
      </c>
      <c r="BG37" s="17">
        <v>18441</v>
      </c>
      <c r="BH37" s="17">
        <v>18578</v>
      </c>
      <c r="BI37" s="118"/>
      <c r="BJ37" s="102"/>
      <c r="BK37" s="102"/>
      <c r="BL37" s="102"/>
      <c r="BM37" s="102"/>
      <c r="BN37" s="102"/>
      <c r="BO37" s="102"/>
      <c r="BP37" s="102"/>
      <c r="BQ37" s="102"/>
      <c r="BR37" s="102"/>
      <c r="BS37" s="102"/>
      <c r="BT37" s="102"/>
      <c r="BU37" s="102">
        <v>4000</v>
      </c>
      <c r="BV37" s="102"/>
      <c r="BW37" s="102"/>
      <c r="BX37" s="102"/>
      <c r="BY37" s="102"/>
      <c r="BZ37" s="17">
        <v>5746</v>
      </c>
      <c r="CA37" s="17">
        <v>6272</v>
      </c>
      <c r="CB37" s="17">
        <v>6762</v>
      </c>
      <c r="CC37" s="17">
        <v>7139</v>
      </c>
      <c r="CD37" s="17">
        <v>6626.5</v>
      </c>
      <c r="CE37" s="17">
        <v>7109.5</v>
      </c>
      <c r="CF37" s="17">
        <v>7430</v>
      </c>
      <c r="CG37" s="17">
        <v>8518</v>
      </c>
      <c r="CH37" s="17">
        <v>8884</v>
      </c>
      <c r="CI37" s="17">
        <v>9222</v>
      </c>
      <c r="CJ37" s="17">
        <v>8615</v>
      </c>
      <c r="CK37" s="118"/>
      <c r="CL37" s="102"/>
      <c r="CM37" s="102"/>
      <c r="CN37" s="102"/>
      <c r="CO37" s="102"/>
      <c r="CP37" s="102"/>
      <c r="CQ37" s="102"/>
      <c r="CR37" s="102"/>
      <c r="CS37" s="102"/>
      <c r="CT37" s="102"/>
      <c r="CU37" s="102"/>
      <c r="CV37" s="102"/>
      <c r="CW37" s="102">
        <v>12410</v>
      </c>
      <c r="CX37" s="102"/>
      <c r="CY37" s="102"/>
      <c r="CZ37" s="102"/>
      <c r="DA37" s="102"/>
      <c r="DB37" s="17">
        <v>18136</v>
      </c>
      <c r="DC37" s="17">
        <v>19840</v>
      </c>
      <c r="DD37" s="17">
        <v>21388</v>
      </c>
      <c r="DE37" s="17">
        <v>22642</v>
      </c>
      <c r="DF37" s="17">
        <v>20215.5</v>
      </c>
      <c r="DG37" s="17">
        <v>21774</v>
      </c>
      <c r="DH37" s="17">
        <v>22578</v>
      </c>
      <c r="DI37" s="17">
        <v>27039</v>
      </c>
      <c r="DJ37" s="17">
        <v>28127</v>
      </c>
      <c r="DK37" s="17">
        <v>29215</v>
      </c>
      <c r="DL37" s="17">
        <v>27220</v>
      </c>
      <c r="DM37" s="118"/>
      <c r="DN37" s="102"/>
      <c r="DO37" s="102"/>
      <c r="DP37" s="102"/>
      <c r="DQ37" s="102"/>
      <c r="DR37" s="102"/>
      <c r="DS37" s="102"/>
      <c r="DT37" s="102"/>
      <c r="DU37" s="102"/>
      <c r="DV37" s="102"/>
      <c r="DW37" s="102"/>
      <c r="DX37" s="102"/>
      <c r="DY37" s="102">
        <v>3374</v>
      </c>
      <c r="DZ37" s="102"/>
      <c r="EA37" s="102"/>
      <c r="EB37" s="102"/>
      <c r="EC37" s="102"/>
      <c r="ED37" s="102">
        <v>4828</v>
      </c>
      <c r="EE37" s="17">
        <v>4828</v>
      </c>
      <c r="EF37" s="17">
        <v>5214</v>
      </c>
      <c r="EG37" s="17">
        <v>5560</v>
      </c>
      <c r="EH37" s="17" t="s">
        <v>154</v>
      </c>
      <c r="EI37" s="17" t="s">
        <v>154</v>
      </c>
      <c r="EJ37" s="10" t="s">
        <v>154</v>
      </c>
      <c r="EK37" s="10">
        <v>6866</v>
      </c>
      <c r="EL37" s="17">
        <v>7175</v>
      </c>
      <c r="EM37" s="17">
        <v>7424</v>
      </c>
      <c r="EN37" s="17">
        <v>7659</v>
      </c>
      <c r="EO37" s="118"/>
      <c r="EP37" s="102"/>
      <c r="EQ37" s="102"/>
      <c r="ER37" s="102"/>
      <c r="ES37" s="102"/>
      <c r="ET37" s="102"/>
      <c r="EU37" s="102"/>
      <c r="EV37" s="102"/>
      <c r="EW37" s="102"/>
      <c r="EX37" s="102"/>
      <c r="EY37" s="102"/>
      <c r="EZ37" s="102"/>
      <c r="FA37" s="17">
        <v>9702</v>
      </c>
      <c r="FB37" s="102"/>
      <c r="FC37" s="102"/>
      <c r="FD37" s="102"/>
      <c r="FE37" s="102"/>
      <c r="FF37" s="102">
        <v>13802</v>
      </c>
      <c r="FG37" s="17">
        <v>13812</v>
      </c>
      <c r="FH37" s="17">
        <v>15006</v>
      </c>
      <c r="FI37" s="17">
        <v>15941</v>
      </c>
      <c r="FJ37" s="17" t="s">
        <v>154</v>
      </c>
      <c r="FK37" s="17" t="s">
        <v>154</v>
      </c>
      <c r="FL37" s="10" t="s">
        <v>154</v>
      </c>
      <c r="FM37" s="10">
        <v>19772</v>
      </c>
      <c r="FN37" s="17">
        <v>20727</v>
      </c>
      <c r="FO37" s="17">
        <v>21505</v>
      </c>
      <c r="FP37" s="17">
        <v>22197</v>
      </c>
      <c r="FQ37" s="118"/>
      <c r="FR37" s="102"/>
      <c r="FS37" s="102"/>
      <c r="FT37" s="102"/>
      <c r="FU37" s="102"/>
      <c r="FV37" s="102"/>
      <c r="FW37" s="102"/>
      <c r="FX37" s="102"/>
      <c r="FY37" s="102"/>
      <c r="FZ37" s="102"/>
      <c r="GA37" s="102"/>
      <c r="GB37" s="102"/>
      <c r="GC37" s="6" t="s">
        <v>154</v>
      </c>
      <c r="GD37" s="102"/>
      <c r="GE37" s="102"/>
      <c r="GF37" s="102"/>
      <c r="GG37" s="102"/>
      <c r="GH37" s="10" t="s">
        <v>154</v>
      </c>
      <c r="GI37" s="10" t="s">
        <v>154</v>
      </c>
      <c r="GJ37" s="17">
        <v>7574</v>
      </c>
      <c r="GK37" s="17" t="s">
        <v>154</v>
      </c>
      <c r="GL37" s="17" t="s">
        <v>154</v>
      </c>
      <c r="GM37" s="17" t="s">
        <v>154</v>
      </c>
      <c r="GN37" s="10" t="s">
        <v>154</v>
      </c>
      <c r="GO37" s="10" t="s">
        <v>154</v>
      </c>
      <c r="GP37" s="10" t="s">
        <v>154</v>
      </c>
      <c r="GQ37" s="10" t="s">
        <v>154</v>
      </c>
      <c r="GR37" s="10" t="s">
        <v>154</v>
      </c>
      <c r="GS37" s="118"/>
      <c r="GT37" s="102"/>
      <c r="GU37" s="102"/>
      <c r="GV37" s="102"/>
      <c r="GW37" s="102"/>
      <c r="GX37" s="102"/>
      <c r="GY37" s="102"/>
      <c r="GZ37" s="102"/>
      <c r="HA37" s="102"/>
      <c r="HB37" s="102"/>
      <c r="HC37" s="102"/>
      <c r="HD37" s="102"/>
      <c r="HE37" s="10" t="s">
        <v>154</v>
      </c>
      <c r="HF37" s="102"/>
      <c r="HG37" s="102"/>
      <c r="HH37" s="102"/>
      <c r="HI37" s="102"/>
      <c r="HJ37" s="10" t="s">
        <v>154</v>
      </c>
      <c r="HK37" s="10" t="s">
        <v>154</v>
      </c>
      <c r="HL37" s="10" t="s">
        <v>154</v>
      </c>
      <c r="HM37" s="10" t="s">
        <v>154</v>
      </c>
      <c r="HN37" s="10" t="s">
        <v>154</v>
      </c>
      <c r="HO37" s="10" t="s">
        <v>154</v>
      </c>
      <c r="HP37" s="10" t="s">
        <v>154</v>
      </c>
      <c r="HQ37" s="10" t="s">
        <v>154</v>
      </c>
      <c r="HR37" s="10" t="s">
        <v>154</v>
      </c>
      <c r="HS37" s="10" t="s">
        <v>154</v>
      </c>
      <c r="HT37" s="10" t="s">
        <v>154</v>
      </c>
      <c r="HU37" s="118"/>
      <c r="HV37" s="102"/>
      <c r="HW37" s="102"/>
      <c r="HX37" s="102"/>
      <c r="HY37" s="102"/>
      <c r="HZ37" s="102"/>
      <c r="IA37" s="102"/>
      <c r="IB37" s="102"/>
      <c r="IC37" s="102"/>
      <c r="ID37" s="102"/>
      <c r="IE37" s="102"/>
      <c r="IF37" s="102"/>
      <c r="IG37" s="6" t="s">
        <v>154</v>
      </c>
      <c r="IH37" s="102"/>
      <c r="II37" s="102"/>
      <c r="IJ37" s="102"/>
      <c r="IK37" s="102"/>
      <c r="IL37" s="102">
        <v>4178.5</v>
      </c>
      <c r="IM37" s="17">
        <v>4523.5</v>
      </c>
      <c r="IN37" s="17">
        <v>4873</v>
      </c>
      <c r="IO37" s="17">
        <v>5168.5</v>
      </c>
      <c r="IP37" s="17">
        <v>5457</v>
      </c>
      <c r="IQ37" s="17">
        <v>5661</v>
      </c>
      <c r="IR37" s="17">
        <v>5811</v>
      </c>
      <c r="IS37" s="17">
        <v>6026.5</v>
      </c>
      <c r="IT37" s="17">
        <v>6194</v>
      </c>
      <c r="IU37" s="17">
        <v>6314.5</v>
      </c>
      <c r="IV37" s="17">
        <v>6378</v>
      </c>
      <c r="IW37" s="118"/>
      <c r="IX37" s="102"/>
      <c r="IY37" s="102"/>
      <c r="IZ37" s="102"/>
      <c r="JA37" s="102"/>
      <c r="JB37" s="102"/>
      <c r="JC37" s="102"/>
      <c r="JD37" s="102"/>
      <c r="JE37" s="102"/>
      <c r="JF37" s="102"/>
      <c r="JG37" s="102"/>
      <c r="JH37" s="102"/>
      <c r="JI37" s="6" t="s">
        <v>154</v>
      </c>
      <c r="JJ37" s="102"/>
      <c r="JK37" s="102"/>
      <c r="JL37" s="102"/>
      <c r="JM37" s="102"/>
      <c r="JN37" s="102">
        <v>12200.5</v>
      </c>
      <c r="JO37" s="17">
        <v>13519.5</v>
      </c>
      <c r="JP37" s="17">
        <v>14085</v>
      </c>
      <c r="JQ37" s="17">
        <v>14921</v>
      </c>
      <c r="JR37" s="17">
        <v>15606.5</v>
      </c>
      <c r="JS37" s="17">
        <v>16217</v>
      </c>
      <c r="JT37" s="17">
        <v>16684</v>
      </c>
      <c r="JU37" s="17">
        <v>17279.5</v>
      </c>
      <c r="JV37" s="17">
        <v>17774</v>
      </c>
      <c r="JW37" s="17">
        <v>18116</v>
      </c>
      <c r="JX37" s="17">
        <v>18277.5</v>
      </c>
      <c r="JY37" s="118"/>
      <c r="JZ37" s="102"/>
      <c r="KA37" s="102"/>
      <c r="KB37" s="102"/>
      <c r="KC37" s="102"/>
      <c r="KD37" s="102"/>
      <c r="KE37" s="102"/>
      <c r="KF37" s="102"/>
      <c r="KG37" s="102"/>
      <c r="KH37" s="102"/>
      <c r="KI37" s="102"/>
      <c r="KJ37" s="102"/>
      <c r="KK37" s="17">
        <v>2965</v>
      </c>
      <c r="KL37" s="102"/>
      <c r="KM37" s="102"/>
      <c r="KN37" s="102"/>
      <c r="KO37" s="102"/>
      <c r="KP37" s="6" t="s">
        <v>154</v>
      </c>
      <c r="KQ37" s="6" t="s">
        <v>154</v>
      </c>
      <c r="KR37" s="6" t="s">
        <v>154</v>
      </c>
      <c r="KS37" s="6" t="s">
        <v>154</v>
      </c>
      <c r="KT37" s="6">
        <v>5086</v>
      </c>
      <c r="KU37" s="6">
        <v>5270</v>
      </c>
      <c r="KV37" s="6">
        <v>5386</v>
      </c>
      <c r="KW37" s="6">
        <v>5530</v>
      </c>
      <c r="KX37" s="17">
        <v>5652</v>
      </c>
      <c r="KY37" s="17">
        <v>5726</v>
      </c>
      <c r="KZ37" s="17">
        <v>5820</v>
      </c>
      <c r="LA37" s="118"/>
      <c r="LB37" s="102"/>
      <c r="LC37" s="102"/>
      <c r="LD37" s="102"/>
      <c r="LE37" s="102"/>
      <c r="LF37" s="102"/>
      <c r="LG37" s="102"/>
      <c r="LH37" s="102"/>
      <c r="LI37" s="102"/>
      <c r="LJ37" s="102"/>
      <c r="LK37" s="102"/>
      <c r="LL37" s="102"/>
      <c r="LM37" s="17">
        <v>8872</v>
      </c>
      <c r="LN37" s="102"/>
      <c r="LO37" s="102"/>
      <c r="LP37" s="102"/>
      <c r="LQ37" s="102"/>
      <c r="LR37" s="6" t="s">
        <v>154</v>
      </c>
      <c r="LS37" s="6" t="s">
        <v>154</v>
      </c>
      <c r="LT37" s="6" t="s">
        <v>154</v>
      </c>
      <c r="LU37" s="6" t="s">
        <v>154</v>
      </c>
      <c r="LV37" s="6">
        <v>14256</v>
      </c>
      <c r="LW37" s="6">
        <v>14802</v>
      </c>
      <c r="LX37" s="6">
        <v>15202</v>
      </c>
      <c r="LY37" s="6">
        <v>15690</v>
      </c>
      <c r="LZ37" s="17">
        <v>16066</v>
      </c>
      <c r="MA37" s="17">
        <v>16296</v>
      </c>
      <c r="MB37" s="17">
        <v>16570</v>
      </c>
      <c r="MC37" s="118"/>
      <c r="MD37" s="102"/>
      <c r="ME37" s="102"/>
      <c r="MF37" s="102"/>
      <c r="MG37" s="102"/>
      <c r="MH37" s="102"/>
      <c r="MI37" s="102"/>
      <c r="MJ37" s="102"/>
      <c r="MK37" s="102"/>
      <c r="ML37" s="102"/>
      <c r="MM37" s="102"/>
      <c r="MN37" s="102"/>
      <c r="MO37" s="102">
        <v>2337</v>
      </c>
      <c r="MP37" s="102"/>
      <c r="MQ37" s="102"/>
      <c r="MR37" s="102"/>
      <c r="MS37" s="102"/>
      <c r="MT37" s="102">
        <v>3596.5</v>
      </c>
      <c r="MU37" s="17">
        <v>4288</v>
      </c>
      <c r="MV37" s="17">
        <v>4236</v>
      </c>
      <c r="MW37" s="17">
        <v>4437.5</v>
      </c>
      <c r="MX37" s="6" t="s">
        <v>154</v>
      </c>
      <c r="MY37" s="6" t="s">
        <v>154</v>
      </c>
      <c r="MZ37" s="6" t="s">
        <v>154</v>
      </c>
      <c r="NA37" s="6">
        <v>4840</v>
      </c>
      <c r="NB37" s="17">
        <v>5080</v>
      </c>
      <c r="NC37" s="17">
        <v>5253</v>
      </c>
      <c r="ND37" s="17">
        <v>5496</v>
      </c>
      <c r="NE37" s="118"/>
      <c r="NF37" s="102"/>
      <c r="NG37" s="102"/>
      <c r="NH37" s="102"/>
      <c r="NI37" s="102"/>
      <c r="NJ37" s="102"/>
      <c r="NK37" s="102"/>
      <c r="NL37" s="102"/>
      <c r="NM37" s="102"/>
      <c r="NN37" s="102"/>
      <c r="NO37" s="102"/>
      <c r="NP37" s="102"/>
      <c r="NQ37" s="102">
        <v>7876</v>
      </c>
      <c r="NR37" s="102"/>
      <c r="NS37" s="102"/>
      <c r="NT37" s="102"/>
      <c r="NU37" s="102"/>
      <c r="NV37" s="102">
        <v>11392.5</v>
      </c>
      <c r="NW37" s="102">
        <v>12246</v>
      </c>
      <c r="NX37" s="17">
        <v>13238</v>
      </c>
      <c r="NY37" s="17">
        <v>12619.5</v>
      </c>
      <c r="NZ37" s="6" t="s">
        <v>154</v>
      </c>
      <c r="OA37" s="6" t="s">
        <v>154</v>
      </c>
      <c r="OB37" s="6" t="s">
        <v>154</v>
      </c>
      <c r="OC37" s="6">
        <v>13855</v>
      </c>
      <c r="OD37" s="17">
        <v>14548</v>
      </c>
      <c r="OE37" s="17">
        <v>15051</v>
      </c>
      <c r="OF37" s="17">
        <v>15792</v>
      </c>
    </row>
    <row r="38" spans="1:396">
      <c r="A38" s="102" t="s">
        <v>52</v>
      </c>
      <c r="B38" s="102"/>
      <c r="C38" s="102"/>
      <c r="D38" s="102"/>
      <c r="E38" s="102"/>
      <c r="F38" s="102"/>
      <c r="G38" s="102"/>
      <c r="H38" s="102"/>
      <c r="I38" s="102"/>
      <c r="J38" s="102"/>
      <c r="K38" s="102"/>
      <c r="L38" s="102"/>
      <c r="M38" s="102"/>
      <c r="N38" s="102"/>
      <c r="O38" s="102"/>
      <c r="P38" s="17">
        <v>4804.5</v>
      </c>
      <c r="Q38" s="17"/>
      <c r="R38" s="102"/>
      <c r="S38" s="102"/>
      <c r="T38" s="102"/>
      <c r="U38" s="17">
        <v>6998.5</v>
      </c>
      <c r="V38" s="17">
        <v>7863.5</v>
      </c>
      <c r="W38" s="17">
        <v>9123.5</v>
      </c>
      <c r="X38" s="17">
        <v>10413.5</v>
      </c>
      <c r="Y38" s="17">
        <v>10439</v>
      </c>
      <c r="Z38" s="17">
        <v>10464</v>
      </c>
      <c r="AA38" s="17">
        <v>10223</v>
      </c>
      <c r="AB38" s="17">
        <v>7719</v>
      </c>
      <c r="AC38" s="17">
        <v>7933</v>
      </c>
      <c r="AD38" s="17">
        <v>8121</v>
      </c>
      <c r="AE38" s="17">
        <v>9866.5</v>
      </c>
      <c r="AF38" s="118"/>
      <c r="AG38" s="102"/>
      <c r="AH38" s="102"/>
      <c r="AI38" s="102"/>
      <c r="AJ38" s="102"/>
      <c r="AK38" s="102"/>
      <c r="AL38" s="102"/>
      <c r="AM38" s="102"/>
      <c r="AN38" s="102"/>
      <c r="AO38" s="102"/>
      <c r="AP38" s="102"/>
      <c r="AQ38" s="102"/>
      <c r="AR38" s="102"/>
      <c r="AS38" s="102">
        <v>14358</v>
      </c>
      <c r="AT38" s="102"/>
      <c r="AU38" s="102"/>
      <c r="AV38" s="102"/>
      <c r="AW38" s="102"/>
      <c r="AX38" s="17">
        <v>18377.5</v>
      </c>
      <c r="AY38" s="17">
        <v>19168.5</v>
      </c>
      <c r="AZ38" s="17">
        <v>20377</v>
      </c>
      <c r="BA38" s="17">
        <v>22471.5</v>
      </c>
      <c r="BB38" s="17">
        <v>23035</v>
      </c>
      <c r="BC38" s="17">
        <v>23622.5</v>
      </c>
      <c r="BD38" s="17">
        <v>24173</v>
      </c>
      <c r="BE38" s="17">
        <v>23871</v>
      </c>
      <c r="BF38" s="17">
        <v>25059</v>
      </c>
      <c r="BG38" s="17">
        <v>25820</v>
      </c>
      <c r="BH38" s="17">
        <v>26978</v>
      </c>
      <c r="BI38" s="118"/>
      <c r="BJ38" s="102"/>
      <c r="BK38" s="102"/>
      <c r="BL38" s="102"/>
      <c r="BM38" s="102"/>
      <c r="BN38" s="102"/>
      <c r="BO38" s="102"/>
      <c r="BP38" s="102"/>
      <c r="BQ38" s="102"/>
      <c r="BR38" s="102"/>
      <c r="BS38" s="102"/>
      <c r="BT38" s="102"/>
      <c r="BU38" s="102">
        <v>5457</v>
      </c>
      <c r="BV38" s="102"/>
      <c r="BW38" s="102"/>
      <c r="BX38" s="102"/>
      <c r="BY38" s="102"/>
      <c r="BZ38" s="17">
        <v>8090.5</v>
      </c>
      <c r="CA38" s="17">
        <v>9095</v>
      </c>
      <c r="CB38" s="17">
        <v>10686.5</v>
      </c>
      <c r="CC38" s="17">
        <v>12341.5</v>
      </c>
      <c r="CD38" s="17">
        <v>12362</v>
      </c>
      <c r="CE38" s="17">
        <v>12411</v>
      </c>
      <c r="CF38" s="17">
        <v>11903</v>
      </c>
      <c r="CG38" s="17">
        <v>10897</v>
      </c>
      <c r="CH38" s="17">
        <v>11182.5</v>
      </c>
      <c r="CI38" s="17">
        <v>11395.5</v>
      </c>
      <c r="CJ38" s="17">
        <v>11653</v>
      </c>
      <c r="CK38" s="118"/>
      <c r="CL38" s="102"/>
      <c r="CM38" s="102"/>
      <c r="CN38" s="102"/>
      <c r="CO38" s="102"/>
      <c r="CP38" s="102"/>
      <c r="CQ38" s="102"/>
      <c r="CR38" s="102"/>
      <c r="CS38" s="102"/>
      <c r="CT38" s="102"/>
      <c r="CU38" s="102"/>
      <c r="CV38" s="102"/>
      <c r="CW38" s="102">
        <v>15981</v>
      </c>
      <c r="CX38" s="102"/>
      <c r="CY38" s="102"/>
      <c r="CZ38" s="102"/>
      <c r="DA38" s="102"/>
      <c r="DB38" s="17">
        <v>21966</v>
      </c>
      <c r="DC38" s="17">
        <v>22930</v>
      </c>
      <c r="DD38" s="17">
        <v>25067.5</v>
      </c>
      <c r="DE38" s="17">
        <v>27660</v>
      </c>
      <c r="DF38" s="17">
        <v>28690</v>
      </c>
      <c r="DG38" s="17">
        <v>29511.5</v>
      </c>
      <c r="DH38" s="17">
        <v>29855</v>
      </c>
      <c r="DI38" s="17">
        <v>30232</v>
      </c>
      <c r="DJ38" s="17">
        <v>30677.5</v>
      </c>
      <c r="DK38" s="17">
        <v>31204</v>
      </c>
      <c r="DL38" s="17">
        <v>32292.5</v>
      </c>
      <c r="DM38" s="118"/>
      <c r="DN38" s="102"/>
      <c r="DO38" s="102"/>
      <c r="DP38" s="102"/>
      <c r="DQ38" s="102"/>
      <c r="DR38" s="102"/>
      <c r="DS38" s="102"/>
      <c r="DT38" s="102"/>
      <c r="DU38" s="102"/>
      <c r="DV38" s="102"/>
      <c r="DW38" s="102"/>
      <c r="DX38" s="102"/>
      <c r="DY38" s="10" t="s">
        <v>154</v>
      </c>
      <c r="DZ38" s="102"/>
      <c r="EA38" s="102"/>
      <c r="EB38" s="102"/>
      <c r="EC38" s="102"/>
      <c r="ED38" s="10" t="s">
        <v>154</v>
      </c>
      <c r="EE38" s="10" t="s">
        <v>154</v>
      </c>
      <c r="EF38" s="10" t="s">
        <v>154</v>
      </c>
      <c r="EG38" s="10" t="s">
        <v>154</v>
      </c>
      <c r="EH38" s="10" t="s">
        <v>154</v>
      </c>
      <c r="EI38" s="10" t="s">
        <v>154</v>
      </c>
      <c r="EJ38" s="10" t="s">
        <v>154</v>
      </c>
      <c r="EK38" s="10" t="s">
        <v>154</v>
      </c>
      <c r="EL38" s="10" t="s">
        <v>154</v>
      </c>
      <c r="EM38" s="10" t="s">
        <v>154</v>
      </c>
      <c r="EN38" s="10" t="s">
        <v>154</v>
      </c>
      <c r="EO38" s="118"/>
      <c r="EP38" s="102"/>
      <c r="EQ38" s="102"/>
      <c r="ER38" s="102"/>
      <c r="ES38" s="102"/>
      <c r="ET38" s="102"/>
      <c r="EU38" s="102"/>
      <c r="EV38" s="102"/>
      <c r="EW38" s="102"/>
      <c r="EX38" s="102"/>
      <c r="EY38" s="102"/>
      <c r="EZ38" s="102"/>
      <c r="FA38" s="6" t="s">
        <v>154</v>
      </c>
      <c r="FB38" s="102"/>
      <c r="FC38" s="102"/>
      <c r="FD38" s="102"/>
      <c r="FE38" s="102"/>
      <c r="FF38" s="10" t="s">
        <v>154</v>
      </c>
      <c r="FG38" s="10" t="s">
        <v>154</v>
      </c>
      <c r="FH38" s="10" t="s">
        <v>154</v>
      </c>
      <c r="FI38" s="10" t="s">
        <v>154</v>
      </c>
      <c r="FJ38" s="10" t="s">
        <v>154</v>
      </c>
      <c r="FK38" s="10" t="s">
        <v>154</v>
      </c>
      <c r="FL38" s="10" t="s">
        <v>154</v>
      </c>
      <c r="FM38" s="10" t="s">
        <v>154</v>
      </c>
      <c r="FN38" s="10" t="s">
        <v>154</v>
      </c>
      <c r="FO38" s="10" t="s">
        <v>154</v>
      </c>
      <c r="FP38" s="10" t="s">
        <v>154</v>
      </c>
      <c r="FQ38" s="118"/>
      <c r="FR38" s="102"/>
      <c r="FS38" s="102"/>
      <c r="FT38" s="102"/>
      <c r="FU38" s="102"/>
      <c r="FV38" s="102"/>
      <c r="FW38" s="102"/>
      <c r="FX38" s="102"/>
      <c r="FY38" s="102"/>
      <c r="FZ38" s="102"/>
      <c r="GA38" s="102"/>
      <c r="GB38" s="102"/>
      <c r="GC38" s="17">
        <v>4278</v>
      </c>
      <c r="GD38" s="102"/>
      <c r="GE38" s="102"/>
      <c r="GF38" s="102"/>
      <c r="GG38" s="102"/>
      <c r="GH38" s="102">
        <v>6159</v>
      </c>
      <c r="GI38" s="17">
        <v>6858</v>
      </c>
      <c r="GJ38" s="17">
        <v>7756</v>
      </c>
      <c r="GK38" s="17">
        <v>8805</v>
      </c>
      <c r="GL38" s="17">
        <v>8863</v>
      </c>
      <c r="GM38" s="17">
        <v>8965</v>
      </c>
      <c r="GN38" s="17">
        <v>8611</v>
      </c>
      <c r="GO38" s="17">
        <v>7335</v>
      </c>
      <c r="GP38" s="17">
        <v>7506</v>
      </c>
      <c r="GQ38" s="17">
        <v>7697.5</v>
      </c>
      <c r="GR38" s="17">
        <v>7899.5</v>
      </c>
      <c r="GS38" s="118"/>
      <c r="GT38" s="102"/>
      <c r="GU38" s="102"/>
      <c r="GV38" s="102"/>
      <c r="GW38" s="102"/>
      <c r="GX38" s="102"/>
      <c r="GY38" s="102"/>
      <c r="GZ38" s="102"/>
      <c r="HA38" s="102"/>
      <c r="HB38" s="102"/>
      <c r="HC38" s="102"/>
      <c r="HD38" s="102"/>
      <c r="HE38" s="17">
        <v>13532</v>
      </c>
      <c r="HF38" s="102"/>
      <c r="HG38" s="102"/>
      <c r="HH38" s="102"/>
      <c r="HI38" s="102"/>
      <c r="HJ38" s="102">
        <v>16685</v>
      </c>
      <c r="HK38" s="17">
        <v>17205</v>
      </c>
      <c r="HL38" s="17">
        <v>18103</v>
      </c>
      <c r="HM38" s="17">
        <v>19152</v>
      </c>
      <c r="HN38" s="17">
        <v>19931</v>
      </c>
      <c r="HO38" s="17">
        <v>21066</v>
      </c>
      <c r="HP38" s="17">
        <v>21501</v>
      </c>
      <c r="HQ38" s="17">
        <v>22432.5</v>
      </c>
      <c r="HR38" s="17">
        <v>22936</v>
      </c>
      <c r="HS38" s="17">
        <v>23748.5</v>
      </c>
      <c r="HT38" s="17">
        <v>24505.5</v>
      </c>
      <c r="HU38" s="118"/>
      <c r="HV38" s="102"/>
      <c r="HW38" s="102"/>
      <c r="HX38" s="102"/>
      <c r="HY38" s="102"/>
      <c r="HZ38" s="102"/>
      <c r="IA38" s="102"/>
      <c r="IB38" s="102"/>
      <c r="IC38" s="102"/>
      <c r="ID38" s="102"/>
      <c r="IE38" s="102"/>
      <c r="IF38" s="102"/>
      <c r="IG38" s="102">
        <v>5190</v>
      </c>
      <c r="IH38" s="102"/>
      <c r="II38" s="102"/>
      <c r="IJ38" s="102"/>
      <c r="IK38" s="102"/>
      <c r="IL38" s="102">
        <v>7653</v>
      </c>
      <c r="IM38" s="17">
        <v>8689</v>
      </c>
      <c r="IN38" s="17">
        <v>10292</v>
      </c>
      <c r="IO38" s="17">
        <v>11906.5</v>
      </c>
      <c r="IP38" s="17">
        <v>11906.5</v>
      </c>
      <c r="IQ38" s="17">
        <v>12086.5</v>
      </c>
      <c r="IR38" s="17">
        <v>11832</v>
      </c>
      <c r="IS38" s="17">
        <v>10690</v>
      </c>
      <c r="IT38" s="17">
        <v>10911</v>
      </c>
      <c r="IU38" s="17">
        <v>11138</v>
      </c>
      <c r="IV38" s="17">
        <v>11390</v>
      </c>
      <c r="IW38" s="118"/>
      <c r="IX38" s="102"/>
      <c r="IY38" s="102"/>
      <c r="IZ38" s="102"/>
      <c r="JA38" s="102"/>
      <c r="JB38" s="102"/>
      <c r="JC38" s="102"/>
      <c r="JD38" s="102"/>
      <c r="JE38" s="102"/>
      <c r="JF38" s="102"/>
      <c r="JG38" s="102"/>
      <c r="JH38" s="102"/>
      <c r="JI38" s="102">
        <v>17820</v>
      </c>
      <c r="JJ38" s="102"/>
      <c r="JK38" s="102"/>
      <c r="JL38" s="102"/>
      <c r="JM38" s="102"/>
      <c r="JN38" s="102">
        <v>24328</v>
      </c>
      <c r="JO38" s="17">
        <v>25317</v>
      </c>
      <c r="JP38" s="17">
        <v>27776</v>
      </c>
      <c r="JQ38" s="17">
        <v>29461.5</v>
      </c>
      <c r="JR38" s="17">
        <v>31480.5</v>
      </c>
      <c r="JS38" s="17">
        <v>33205.5</v>
      </c>
      <c r="JT38" s="17">
        <v>64136</v>
      </c>
      <c r="JU38" s="17">
        <v>34728</v>
      </c>
      <c r="JV38" s="17">
        <v>35475</v>
      </c>
      <c r="JW38" s="17">
        <v>36519</v>
      </c>
      <c r="JX38" s="17">
        <v>38091</v>
      </c>
      <c r="JY38" s="118"/>
      <c r="JZ38" s="102"/>
      <c r="KA38" s="102"/>
      <c r="KB38" s="102"/>
      <c r="KC38" s="102"/>
      <c r="KD38" s="102"/>
      <c r="KE38" s="102"/>
      <c r="KF38" s="102"/>
      <c r="KG38" s="102"/>
      <c r="KH38" s="102"/>
      <c r="KI38" s="102"/>
      <c r="KJ38" s="102"/>
      <c r="KK38" s="17">
        <v>4606.5</v>
      </c>
      <c r="KL38" s="102"/>
      <c r="KM38" s="102"/>
      <c r="KN38" s="102"/>
      <c r="KO38" s="102"/>
      <c r="KP38" s="102">
        <v>6767</v>
      </c>
      <c r="KQ38" s="17">
        <v>7648</v>
      </c>
      <c r="KR38" s="17">
        <v>7486</v>
      </c>
      <c r="KS38" s="17">
        <v>8395</v>
      </c>
      <c r="KT38" s="17">
        <v>8574</v>
      </c>
      <c r="KU38" s="17">
        <v>8682</v>
      </c>
      <c r="KV38" s="17">
        <v>8364</v>
      </c>
      <c r="KW38" s="17">
        <v>7398</v>
      </c>
      <c r="KX38" s="17">
        <v>7599</v>
      </c>
      <c r="KY38" s="17">
        <v>7746</v>
      </c>
      <c r="KZ38" s="17">
        <v>8217</v>
      </c>
      <c r="LA38" s="118"/>
      <c r="LB38" s="102"/>
      <c r="LC38" s="102"/>
      <c r="LD38" s="102"/>
      <c r="LE38" s="102"/>
      <c r="LF38" s="102"/>
      <c r="LG38" s="102"/>
      <c r="LH38" s="102"/>
      <c r="LI38" s="102"/>
      <c r="LJ38" s="102"/>
      <c r="LK38" s="102"/>
      <c r="LL38" s="102"/>
      <c r="LM38" s="17">
        <v>16228.5</v>
      </c>
      <c r="LN38" s="102"/>
      <c r="LO38" s="102"/>
      <c r="LP38" s="102"/>
      <c r="LQ38" s="102"/>
      <c r="LR38" s="17">
        <v>20618.5</v>
      </c>
      <c r="LS38" s="17">
        <v>21525.5</v>
      </c>
      <c r="LT38" s="17">
        <v>18667</v>
      </c>
      <c r="LU38" s="17">
        <v>19561</v>
      </c>
      <c r="LV38" s="17">
        <v>20661</v>
      </c>
      <c r="LW38" s="17">
        <v>21735</v>
      </c>
      <c r="LX38" s="17">
        <v>22779</v>
      </c>
      <c r="LY38" s="17">
        <v>23871</v>
      </c>
      <c r="LZ38" s="17">
        <v>25059</v>
      </c>
      <c r="MA38" s="17">
        <v>26262</v>
      </c>
      <c r="MB38" s="17">
        <v>27537</v>
      </c>
      <c r="MC38" s="118"/>
      <c r="MD38" s="102"/>
      <c r="ME38" s="102"/>
      <c r="MF38" s="102"/>
      <c r="MG38" s="102"/>
      <c r="MH38" s="102"/>
      <c r="MI38" s="102"/>
      <c r="MJ38" s="102"/>
      <c r="MK38" s="102"/>
      <c r="ML38" s="102"/>
      <c r="MM38" s="102"/>
      <c r="MN38" s="102"/>
      <c r="MO38" s="6" t="s">
        <v>154</v>
      </c>
      <c r="MP38" s="102"/>
      <c r="MQ38" s="102"/>
      <c r="MR38" s="102"/>
      <c r="MS38" s="102"/>
      <c r="MT38" s="6" t="s">
        <v>154</v>
      </c>
      <c r="MU38" s="6" t="s">
        <v>154</v>
      </c>
      <c r="MV38" s="6" t="s">
        <v>154</v>
      </c>
      <c r="MW38" s="6" t="s">
        <v>154</v>
      </c>
      <c r="MX38" s="6" t="s">
        <v>154</v>
      </c>
      <c r="MY38" s="6" t="s">
        <v>154</v>
      </c>
      <c r="MZ38" s="6" t="s">
        <v>154</v>
      </c>
      <c r="NA38" s="6">
        <v>3394</v>
      </c>
      <c r="NB38" s="17">
        <v>3461</v>
      </c>
      <c r="NC38" s="17">
        <v>3600</v>
      </c>
      <c r="ND38" s="17" t="s">
        <v>154</v>
      </c>
      <c r="NE38" s="118"/>
      <c r="NF38" s="102"/>
      <c r="NG38" s="102"/>
      <c r="NH38" s="102"/>
      <c r="NI38" s="102"/>
      <c r="NJ38" s="102"/>
      <c r="NK38" s="102"/>
      <c r="NL38" s="102"/>
      <c r="NM38" s="102"/>
      <c r="NN38" s="102"/>
      <c r="NO38" s="102"/>
      <c r="NP38" s="102"/>
      <c r="NQ38" s="6" t="s">
        <v>154</v>
      </c>
      <c r="NR38" s="102"/>
      <c r="NS38" s="102"/>
      <c r="NT38" s="102"/>
      <c r="NU38" s="102"/>
      <c r="NV38" s="6" t="s">
        <v>154</v>
      </c>
      <c r="NW38" s="6" t="s">
        <v>154</v>
      </c>
      <c r="NX38" s="6" t="s">
        <v>154</v>
      </c>
      <c r="NY38" s="6" t="s">
        <v>154</v>
      </c>
      <c r="NZ38" s="6" t="s">
        <v>154</v>
      </c>
      <c r="OA38" s="6" t="s">
        <v>154</v>
      </c>
      <c r="OB38" s="17" t="s">
        <v>154</v>
      </c>
      <c r="OC38" s="17">
        <v>8739</v>
      </c>
      <c r="OD38" s="17">
        <v>4387</v>
      </c>
      <c r="OE38" s="17">
        <v>4547</v>
      </c>
      <c r="OF38" s="17" t="s">
        <v>154</v>
      </c>
    </row>
    <row r="39" spans="1:396">
      <c r="A39" s="104" t="s">
        <v>53</v>
      </c>
      <c r="B39" s="104"/>
      <c r="C39" s="104"/>
      <c r="D39" s="104"/>
      <c r="E39" s="104"/>
      <c r="F39" s="104"/>
      <c r="G39" s="104"/>
      <c r="H39" s="104"/>
      <c r="I39" s="104"/>
      <c r="J39" s="104"/>
      <c r="K39" s="104"/>
      <c r="L39" s="104"/>
      <c r="M39" s="104"/>
      <c r="N39" s="104"/>
      <c r="O39" s="104"/>
      <c r="P39" s="116">
        <v>2721</v>
      </c>
      <c r="Q39" s="116"/>
      <c r="R39" s="104"/>
      <c r="S39" s="104"/>
      <c r="T39" s="104"/>
      <c r="U39" s="116">
        <v>3162</v>
      </c>
      <c r="V39" s="116">
        <v>3333</v>
      </c>
      <c r="W39" s="116">
        <v>3501</v>
      </c>
      <c r="X39" s="116">
        <v>3642</v>
      </c>
      <c r="Y39" s="116">
        <v>3756</v>
      </c>
      <c r="Z39" s="116">
        <v>3968</v>
      </c>
      <c r="AA39" s="116">
        <v>4178</v>
      </c>
      <c r="AB39" s="116">
        <v>4311</v>
      </c>
      <c r="AC39" s="116">
        <v>4443</v>
      </c>
      <c r="AD39" s="116">
        <v>4596</v>
      </c>
      <c r="AE39" s="116">
        <v>4747</v>
      </c>
      <c r="AF39" s="120"/>
      <c r="AG39" s="104"/>
      <c r="AH39" s="104"/>
      <c r="AI39" s="104"/>
      <c r="AJ39" s="104"/>
      <c r="AK39" s="104"/>
      <c r="AL39" s="104"/>
      <c r="AM39" s="104"/>
      <c r="AN39" s="104"/>
      <c r="AO39" s="104"/>
      <c r="AP39" s="104"/>
      <c r="AQ39" s="104"/>
      <c r="AR39" s="104"/>
      <c r="AS39" s="104">
        <v>7545</v>
      </c>
      <c r="AT39" s="104"/>
      <c r="AU39" s="104"/>
      <c r="AV39" s="104"/>
      <c r="AW39" s="104"/>
      <c r="AX39" s="116">
        <v>9498</v>
      </c>
      <c r="AY39" s="116">
        <v>9981</v>
      </c>
      <c r="AZ39" s="116">
        <v>10485</v>
      </c>
      <c r="BA39" s="116">
        <v>10962</v>
      </c>
      <c r="BB39" s="116">
        <v>11532</v>
      </c>
      <c r="BC39" s="116">
        <v>12152</v>
      </c>
      <c r="BD39" s="116">
        <v>12770</v>
      </c>
      <c r="BE39" s="116">
        <v>13239</v>
      </c>
      <c r="BF39" s="116">
        <v>13731</v>
      </c>
      <c r="BG39" s="116">
        <v>14268</v>
      </c>
      <c r="BH39" s="116">
        <v>14803</v>
      </c>
      <c r="BI39" s="120"/>
      <c r="BJ39" s="104"/>
      <c r="BK39" s="104"/>
      <c r="BL39" s="104"/>
      <c r="BM39" s="104"/>
      <c r="BN39" s="104"/>
      <c r="BO39" s="104"/>
      <c r="BP39" s="104"/>
      <c r="BQ39" s="104"/>
      <c r="BR39" s="104"/>
      <c r="BS39" s="104"/>
      <c r="BT39" s="104"/>
      <c r="BU39" s="7" t="s">
        <v>154</v>
      </c>
      <c r="BV39" s="104"/>
      <c r="BW39" s="104"/>
      <c r="BX39" s="104"/>
      <c r="BY39" s="104"/>
      <c r="BZ39" s="26" t="s">
        <v>154</v>
      </c>
      <c r="CA39" s="26" t="s">
        <v>154</v>
      </c>
      <c r="CB39" s="26" t="s">
        <v>154</v>
      </c>
      <c r="CC39" s="26" t="s">
        <v>154</v>
      </c>
      <c r="CD39" s="26" t="s">
        <v>154</v>
      </c>
      <c r="CE39" s="26" t="s">
        <v>154</v>
      </c>
      <c r="CF39" s="26" t="s">
        <v>154</v>
      </c>
      <c r="CG39" s="26" t="s">
        <v>154</v>
      </c>
      <c r="CH39" s="26" t="s">
        <v>154</v>
      </c>
      <c r="CI39" s="26" t="s">
        <v>154</v>
      </c>
      <c r="CJ39" s="26">
        <v>4747</v>
      </c>
      <c r="CK39" s="120"/>
      <c r="CL39" s="104"/>
      <c r="CM39" s="104"/>
      <c r="CN39" s="104"/>
      <c r="CO39" s="104"/>
      <c r="CP39" s="104"/>
      <c r="CQ39" s="104"/>
      <c r="CR39" s="104"/>
      <c r="CS39" s="104"/>
      <c r="CT39" s="104"/>
      <c r="CU39" s="104"/>
      <c r="CV39" s="104"/>
      <c r="CW39" s="7" t="s">
        <v>154</v>
      </c>
      <c r="CX39" s="104"/>
      <c r="CY39" s="104"/>
      <c r="CZ39" s="104"/>
      <c r="DA39" s="104"/>
      <c r="DB39" s="26" t="s">
        <v>154</v>
      </c>
      <c r="DC39" s="26" t="s">
        <v>154</v>
      </c>
      <c r="DD39" s="26" t="s">
        <v>154</v>
      </c>
      <c r="DE39" s="26" t="s">
        <v>154</v>
      </c>
      <c r="DF39" s="26" t="s">
        <v>154</v>
      </c>
      <c r="DG39" s="26" t="s">
        <v>154</v>
      </c>
      <c r="DH39" s="26" t="s">
        <v>154</v>
      </c>
      <c r="DI39" s="26" t="s">
        <v>154</v>
      </c>
      <c r="DJ39" s="26" t="s">
        <v>154</v>
      </c>
      <c r="DK39" s="26" t="s">
        <v>154</v>
      </c>
      <c r="DL39" s="26">
        <v>14803</v>
      </c>
      <c r="DM39" s="120"/>
      <c r="DN39" s="104"/>
      <c r="DO39" s="104"/>
      <c r="DP39" s="104"/>
      <c r="DQ39" s="104"/>
      <c r="DR39" s="104"/>
      <c r="DS39" s="104"/>
      <c r="DT39" s="104"/>
      <c r="DU39" s="104"/>
      <c r="DV39" s="104"/>
      <c r="DW39" s="104"/>
      <c r="DX39" s="104"/>
      <c r="DY39" s="104">
        <v>2721</v>
      </c>
      <c r="DZ39" s="104"/>
      <c r="EA39" s="104"/>
      <c r="EB39" s="104"/>
      <c r="EC39" s="104"/>
      <c r="ED39" s="104">
        <v>3162</v>
      </c>
      <c r="EE39" s="116">
        <v>3333</v>
      </c>
      <c r="EF39" s="116">
        <v>3501</v>
      </c>
      <c r="EG39" s="116">
        <v>3642</v>
      </c>
      <c r="EH39" s="116">
        <v>3756</v>
      </c>
      <c r="EI39" s="116">
        <v>3968</v>
      </c>
      <c r="EJ39" s="116">
        <v>4178</v>
      </c>
      <c r="EK39" s="116">
        <v>4311</v>
      </c>
      <c r="EL39" s="116">
        <v>4443</v>
      </c>
      <c r="EM39" s="116">
        <v>4596</v>
      </c>
      <c r="EN39" s="10" t="s">
        <v>154</v>
      </c>
      <c r="EO39" s="120"/>
      <c r="EP39" s="104"/>
      <c r="EQ39" s="104"/>
      <c r="ER39" s="104"/>
      <c r="ES39" s="104"/>
      <c r="ET39" s="104"/>
      <c r="EU39" s="104"/>
      <c r="EV39" s="104"/>
      <c r="EW39" s="104"/>
      <c r="EX39" s="104"/>
      <c r="EY39" s="104"/>
      <c r="EZ39" s="104"/>
      <c r="FA39" s="116">
        <v>7545</v>
      </c>
      <c r="FB39" s="104"/>
      <c r="FC39" s="104"/>
      <c r="FD39" s="104"/>
      <c r="FE39" s="104"/>
      <c r="FF39" s="104">
        <v>9498</v>
      </c>
      <c r="FG39" s="116">
        <v>9981</v>
      </c>
      <c r="FH39" s="116">
        <v>10485</v>
      </c>
      <c r="FI39" s="116">
        <v>10962</v>
      </c>
      <c r="FJ39" s="116">
        <v>11532</v>
      </c>
      <c r="FK39" s="116">
        <v>12152</v>
      </c>
      <c r="FL39" s="116">
        <v>12770</v>
      </c>
      <c r="FM39" s="116">
        <v>13239</v>
      </c>
      <c r="FN39" s="116">
        <v>13731</v>
      </c>
      <c r="FO39" s="116">
        <v>14268</v>
      </c>
      <c r="FP39" s="116" t="s">
        <v>154</v>
      </c>
      <c r="FQ39" s="120"/>
      <c r="FR39" s="104"/>
      <c r="FS39" s="104"/>
      <c r="FT39" s="104"/>
      <c r="FU39" s="104"/>
      <c r="FV39" s="104"/>
      <c r="FW39" s="104"/>
      <c r="FX39" s="104"/>
      <c r="FY39" s="104"/>
      <c r="FZ39" s="104"/>
      <c r="GA39" s="104"/>
      <c r="GB39" s="104"/>
      <c r="GC39" s="7" t="s">
        <v>154</v>
      </c>
      <c r="GD39" s="104"/>
      <c r="GE39" s="104"/>
      <c r="GF39" s="104"/>
      <c r="GG39" s="104"/>
      <c r="GH39" s="26" t="s">
        <v>154</v>
      </c>
      <c r="GI39" s="26" t="s">
        <v>154</v>
      </c>
      <c r="GJ39" s="26" t="s">
        <v>154</v>
      </c>
      <c r="GK39" s="26" t="s">
        <v>154</v>
      </c>
      <c r="GL39" s="26" t="s">
        <v>154</v>
      </c>
      <c r="GM39" s="26" t="s">
        <v>154</v>
      </c>
      <c r="GN39" s="26" t="s">
        <v>154</v>
      </c>
      <c r="GO39" s="26" t="s">
        <v>154</v>
      </c>
      <c r="GP39" s="26" t="s">
        <v>154</v>
      </c>
      <c r="GQ39" s="26" t="s">
        <v>154</v>
      </c>
      <c r="GR39" s="26" t="s">
        <v>154</v>
      </c>
      <c r="GS39" s="120"/>
      <c r="GT39" s="104"/>
      <c r="GU39" s="104"/>
      <c r="GV39" s="104"/>
      <c r="GW39" s="104"/>
      <c r="GX39" s="104"/>
      <c r="GY39" s="104"/>
      <c r="GZ39" s="104"/>
      <c r="HA39" s="104"/>
      <c r="HB39" s="104"/>
      <c r="HC39" s="104"/>
      <c r="HD39" s="104"/>
      <c r="HE39" s="26" t="s">
        <v>154</v>
      </c>
      <c r="HF39" s="104"/>
      <c r="HG39" s="104"/>
      <c r="HH39" s="104"/>
      <c r="HI39" s="104"/>
      <c r="HJ39" s="26" t="s">
        <v>154</v>
      </c>
      <c r="HK39" s="26" t="s">
        <v>154</v>
      </c>
      <c r="HL39" s="26" t="s">
        <v>154</v>
      </c>
      <c r="HM39" s="26" t="s">
        <v>154</v>
      </c>
      <c r="HN39" s="26" t="s">
        <v>154</v>
      </c>
      <c r="HO39" s="26" t="s">
        <v>154</v>
      </c>
      <c r="HP39" s="26" t="s">
        <v>154</v>
      </c>
      <c r="HQ39" s="26" t="s">
        <v>154</v>
      </c>
      <c r="HR39" s="26" t="s">
        <v>154</v>
      </c>
      <c r="HS39" s="26" t="s">
        <v>154</v>
      </c>
      <c r="HT39" s="26"/>
      <c r="HU39" s="120"/>
      <c r="HV39" s="104"/>
      <c r="HW39" s="104"/>
      <c r="HX39" s="104"/>
      <c r="HY39" s="104"/>
      <c r="HZ39" s="104"/>
      <c r="IA39" s="104"/>
      <c r="IB39" s="104"/>
      <c r="IC39" s="104"/>
      <c r="ID39" s="104"/>
      <c r="IE39" s="104"/>
      <c r="IF39" s="104"/>
      <c r="IG39" s="7" t="s">
        <v>154</v>
      </c>
      <c r="IH39" s="104"/>
      <c r="II39" s="104"/>
      <c r="IJ39" s="104"/>
      <c r="IK39" s="104"/>
      <c r="IL39" s="7" t="s">
        <v>154</v>
      </c>
      <c r="IM39" s="7" t="s">
        <v>154</v>
      </c>
      <c r="IN39" s="7" t="s">
        <v>154</v>
      </c>
      <c r="IO39" s="7" t="s">
        <v>154</v>
      </c>
      <c r="IP39" s="7" t="s">
        <v>154</v>
      </c>
      <c r="IQ39" s="7" t="s">
        <v>154</v>
      </c>
      <c r="IR39" s="7" t="s">
        <v>154</v>
      </c>
      <c r="IS39" s="7" t="s">
        <v>154</v>
      </c>
      <c r="IT39" s="7" t="s">
        <v>154</v>
      </c>
      <c r="IU39" s="7" t="s">
        <v>154</v>
      </c>
      <c r="IV39" s="7" t="s">
        <v>154</v>
      </c>
      <c r="IW39" s="120"/>
      <c r="IX39" s="104"/>
      <c r="IY39" s="104"/>
      <c r="IZ39" s="104"/>
      <c r="JA39" s="104"/>
      <c r="JB39" s="104"/>
      <c r="JC39" s="104"/>
      <c r="JD39" s="104"/>
      <c r="JE39" s="104"/>
      <c r="JF39" s="104"/>
      <c r="JG39" s="104"/>
      <c r="JH39" s="104"/>
      <c r="JI39" s="7" t="s">
        <v>154</v>
      </c>
      <c r="JJ39" s="104"/>
      <c r="JK39" s="104"/>
      <c r="JL39" s="104"/>
      <c r="JM39" s="104"/>
      <c r="JN39" s="7" t="s">
        <v>154</v>
      </c>
      <c r="JO39" s="7" t="s">
        <v>154</v>
      </c>
      <c r="JP39" s="7" t="s">
        <v>154</v>
      </c>
      <c r="JQ39" s="7" t="s">
        <v>154</v>
      </c>
      <c r="JR39" s="7" t="s">
        <v>154</v>
      </c>
      <c r="JS39" s="7" t="s">
        <v>154</v>
      </c>
      <c r="JT39" s="7" t="s">
        <v>154</v>
      </c>
      <c r="JU39" s="7" t="s">
        <v>154</v>
      </c>
      <c r="JV39" s="7" t="s">
        <v>154</v>
      </c>
      <c r="JW39" s="7" t="s">
        <v>154</v>
      </c>
      <c r="JX39" s="7" t="s">
        <v>154</v>
      </c>
      <c r="JY39" s="120"/>
      <c r="JZ39" s="104"/>
      <c r="KA39" s="104"/>
      <c r="KB39" s="104"/>
      <c r="KC39" s="104"/>
      <c r="KD39" s="104"/>
      <c r="KE39" s="104"/>
      <c r="KF39" s="104"/>
      <c r="KG39" s="104"/>
      <c r="KH39" s="104"/>
      <c r="KI39" s="104"/>
      <c r="KJ39" s="104"/>
      <c r="KK39" s="7" t="s">
        <v>154</v>
      </c>
      <c r="KL39" s="104"/>
      <c r="KM39" s="104"/>
      <c r="KN39" s="104"/>
      <c r="KO39" s="104"/>
      <c r="KP39" s="7" t="s">
        <v>154</v>
      </c>
      <c r="KQ39" s="7" t="s">
        <v>154</v>
      </c>
      <c r="KR39" s="7" t="s">
        <v>154</v>
      </c>
      <c r="KS39" s="7" t="s">
        <v>154</v>
      </c>
      <c r="KT39" s="7" t="s">
        <v>154</v>
      </c>
      <c r="KU39" s="7" t="s">
        <v>154</v>
      </c>
      <c r="KV39" s="7" t="s">
        <v>154</v>
      </c>
      <c r="KW39" s="7" t="s">
        <v>154</v>
      </c>
      <c r="KX39" s="7" t="s">
        <v>154</v>
      </c>
      <c r="KY39" s="7" t="s">
        <v>154</v>
      </c>
      <c r="KZ39" s="7" t="s">
        <v>154</v>
      </c>
      <c r="LA39" s="120"/>
      <c r="LB39" s="104"/>
      <c r="LC39" s="104"/>
      <c r="LD39" s="104"/>
      <c r="LE39" s="104"/>
      <c r="LF39" s="104"/>
      <c r="LG39" s="104"/>
      <c r="LH39" s="104"/>
      <c r="LI39" s="104"/>
      <c r="LJ39" s="104"/>
      <c r="LK39" s="104"/>
      <c r="LL39" s="104"/>
      <c r="LM39" s="7" t="s">
        <v>154</v>
      </c>
      <c r="LN39" s="104"/>
      <c r="LO39" s="104"/>
      <c r="LP39" s="104"/>
      <c r="LQ39" s="104"/>
      <c r="LR39" s="7" t="s">
        <v>154</v>
      </c>
      <c r="LS39" s="7" t="s">
        <v>154</v>
      </c>
      <c r="LT39" s="7" t="s">
        <v>154</v>
      </c>
      <c r="LU39" s="7" t="s">
        <v>154</v>
      </c>
      <c r="LV39" s="7" t="s">
        <v>154</v>
      </c>
      <c r="LW39" s="7"/>
      <c r="LX39" s="7" t="s">
        <v>154</v>
      </c>
      <c r="LY39" s="7" t="s">
        <v>154</v>
      </c>
      <c r="LZ39" s="7" t="s">
        <v>154</v>
      </c>
      <c r="MA39" s="7" t="s">
        <v>154</v>
      </c>
      <c r="MB39" s="7" t="s">
        <v>154</v>
      </c>
      <c r="MC39" s="120"/>
      <c r="MD39" s="104"/>
      <c r="ME39" s="104"/>
      <c r="MF39" s="104"/>
      <c r="MG39" s="104"/>
      <c r="MH39" s="104"/>
      <c r="MI39" s="104"/>
      <c r="MJ39" s="104"/>
      <c r="MK39" s="104"/>
      <c r="ML39" s="104"/>
      <c r="MM39" s="104"/>
      <c r="MN39" s="104"/>
      <c r="MO39" s="7" t="s">
        <v>154</v>
      </c>
      <c r="MP39" s="104"/>
      <c r="MQ39" s="104"/>
      <c r="MR39" s="104"/>
      <c r="MS39" s="104"/>
      <c r="MT39" s="7" t="s">
        <v>154</v>
      </c>
      <c r="MU39" s="7" t="s">
        <v>154</v>
      </c>
      <c r="MV39" s="7" t="s">
        <v>154</v>
      </c>
      <c r="MW39" s="7" t="s">
        <v>154</v>
      </c>
      <c r="MX39" s="7" t="s">
        <v>154</v>
      </c>
      <c r="MY39" s="7" t="s">
        <v>154</v>
      </c>
      <c r="MZ39" s="7" t="s">
        <v>154</v>
      </c>
      <c r="NA39" s="7" t="s">
        <v>154</v>
      </c>
      <c r="NB39" s="7" t="s">
        <v>154</v>
      </c>
      <c r="NC39" s="7" t="s">
        <v>154</v>
      </c>
      <c r="ND39" s="7" t="s">
        <v>154</v>
      </c>
      <c r="NE39" s="120"/>
      <c r="NF39" s="104"/>
      <c r="NG39" s="104"/>
      <c r="NH39" s="104"/>
      <c r="NI39" s="104"/>
      <c r="NJ39" s="104"/>
      <c r="NK39" s="104"/>
      <c r="NL39" s="104"/>
      <c r="NM39" s="104"/>
      <c r="NN39" s="104"/>
      <c r="NO39" s="104"/>
      <c r="NP39" s="104"/>
      <c r="NQ39" s="7" t="s">
        <v>154</v>
      </c>
      <c r="NR39" s="104"/>
      <c r="NS39" s="104"/>
      <c r="NT39" s="104"/>
      <c r="NU39" s="104"/>
      <c r="NV39" s="7" t="s">
        <v>154</v>
      </c>
      <c r="NW39" s="7" t="s">
        <v>154</v>
      </c>
      <c r="NX39" s="7" t="s">
        <v>154</v>
      </c>
      <c r="NY39" s="7" t="s">
        <v>154</v>
      </c>
      <c r="NZ39" s="7" t="s">
        <v>154</v>
      </c>
      <c r="OA39" s="7" t="s">
        <v>154</v>
      </c>
      <c r="OB39" s="7" t="s">
        <v>154</v>
      </c>
      <c r="OC39" s="7" t="s">
        <v>154</v>
      </c>
      <c r="OD39" s="7" t="s">
        <v>154</v>
      </c>
      <c r="OE39" s="7" t="s">
        <v>154</v>
      </c>
      <c r="OF39" s="7" t="s">
        <v>154</v>
      </c>
    </row>
    <row r="40" spans="1:396">
      <c r="A40" s="102" t="s">
        <v>54</v>
      </c>
      <c r="B40" s="102"/>
      <c r="C40" s="102"/>
      <c r="D40" s="102"/>
      <c r="E40" s="102"/>
      <c r="F40" s="102"/>
      <c r="G40" s="102"/>
      <c r="H40" s="102"/>
      <c r="I40" s="102"/>
      <c r="J40" s="102"/>
      <c r="K40" s="102"/>
      <c r="L40" s="102"/>
      <c r="M40" s="102"/>
      <c r="N40" s="102"/>
      <c r="O40" s="102"/>
      <c r="P40" s="102">
        <v>5165</v>
      </c>
      <c r="Q40" s="102"/>
      <c r="R40" s="102"/>
      <c r="S40" s="102"/>
      <c r="T40" s="102"/>
      <c r="U40" s="102">
        <v>6840.5</v>
      </c>
      <c r="V40" s="102">
        <v>7244</v>
      </c>
      <c r="W40" s="102">
        <v>7536</v>
      </c>
      <c r="X40" s="102">
        <v>7798.5</v>
      </c>
      <c r="Y40" s="102">
        <v>8126.5</v>
      </c>
      <c r="Z40" s="102">
        <v>8216.5</v>
      </c>
      <c r="AA40" s="102">
        <v>8412</v>
      </c>
      <c r="AB40" s="102">
        <v>8556</v>
      </c>
      <c r="AC40" s="102">
        <v>8772</v>
      </c>
      <c r="AD40" s="102">
        <v>9276</v>
      </c>
      <c r="AE40" s="102">
        <v>9320</v>
      </c>
      <c r="AF40" s="118"/>
      <c r="AG40" s="102"/>
      <c r="AH40" s="102"/>
      <c r="AI40" s="102"/>
      <c r="AJ40" s="102"/>
      <c r="AK40" s="102"/>
      <c r="AL40" s="102"/>
      <c r="AM40" s="102"/>
      <c r="AN40" s="102"/>
      <c r="AO40" s="102"/>
      <c r="AP40" s="102"/>
      <c r="AQ40" s="102"/>
      <c r="AR40" s="102"/>
      <c r="AS40" s="102">
        <v>11349.5</v>
      </c>
      <c r="AT40" s="102"/>
      <c r="AU40" s="102"/>
      <c r="AV40" s="102"/>
      <c r="AW40" s="102"/>
      <c r="AX40" s="102">
        <v>14552.5</v>
      </c>
      <c r="AY40" s="102">
        <v>14933</v>
      </c>
      <c r="AZ40" s="102">
        <v>15344</v>
      </c>
      <c r="BA40" s="102">
        <v>15479.5</v>
      </c>
      <c r="BB40" s="102">
        <v>15471.5</v>
      </c>
      <c r="BC40" s="102">
        <v>16440.5</v>
      </c>
      <c r="BD40" s="102">
        <v>16957</v>
      </c>
      <c r="BE40" s="102">
        <v>16922.5</v>
      </c>
      <c r="BF40" s="102">
        <v>17390</v>
      </c>
      <c r="BG40" s="102">
        <v>16265</v>
      </c>
      <c r="BH40" s="102">
        <v>16974</v>
      </c>
      <c r="BI40" s="118"/>
      <c r="BJ40" s="102"/>
      <c r="BK40" s="102"/>
      <c r="BL40" s="102"/>
      <c r="BM40" s="102"/>
      <c r="BN40" s="102"/>
      <c r="BO40" s="102"/>
      <c r="BP40" s="102"/>
      <c r="BQ40" s="102"/>
      <c r="BR40" s="102"/>
      <c r="BS40" s="102"/>
      <c r="BT40" s="102"/>
      <c r="BU40" s="102">
        <v>6938.5</v>
      </c>
      <c r="BV40" s="102"/>
      <c r="BW40" s="102"/>
      <c r="BX40" s="102"/>
      <c r="BY40" s="102"/>
      <c r="BZ40" s="102">
        <v>8658.5</v>
      </c>
      <c r="CA40" s="102">
        <v>9030</v>
      </c>
      <c r="CB40" s="102">
        <v>9635.5</v>
      </c>
      <c r="CC40" s="102">
        <v>10033</v>
      </c>
      <c r="CD40" s="102">
        <v>10209</v>
      </c>
      <c r="CE40" s="102">
        <v>10388</v>
      </c>
      <c r="CF40" s="102">
        <v>10388</v>
      </c>
      <c r="CG40" s="102">
        <v>10438</v>
      </c>
      <c r="CH40" s="102">
        <v>10562.5</v>
      </c>
      <c r="CI40" s="102">
        <v>10703.5</v>
      </c>
      <c r="CJ40" s="102">
        <v>11084</v>
      </c>
      <c r="CK40" s="118"/>
      <c r="CL40" s="102"/>
      <c r="CM40" s="102"/>
      <c r="CN40" s="102"/>
      <c r="CO40" s="102"/>
      <c r="CP40" s="102"/>
      <c r="CQ40" s="102"/>
      <c r="CR40" s="102"/>
      <c r="CS40" s="102"/>
      <c r="CT40" s="102"/>
      <c r="CU40" s="102"/>
      <c r="CV40" s="102"/>
      <c r="CW40" s="102">
        <v>17431.5</v>
      </c>
      <c r="CX40" s="102"/>
      <c r="CY40" s="102"/>
      <c r="CZ40" s="102"/>
      <c r="DA40" s="102"/>
      <c r="DB40" s="102">
        <v>20674.5</v>
      </c>
      <c r="DC40" s="102">
        <v>20886</v>
      </c>
      <c r="DD40" s="102">
        <v>22534</v>
      </c>
      <c r="DE40" s="102">
        <v>23366</v>
      </c>
      <c r="DF40" s="102">
        <v>24109</v>
      </c>
      <c r="DG40" s="102">
        <v>24917</v>
      </c>
      <c r="DH40" s="102">
        <v>25713</v>
      </c>
      <c r="DI40" s="102">
        <v>26021</v>
      </c>
      <c r="DJ40" s="102">
        <v>26549</v>
      </c>
      <c r="DK40" s="102">
        <v>27200</v>
      </c>
      <c r="DL40" s="102">
        <v>28348</v>
      </c>
      <c r="DM40" s="118"/>
      <c r="DN40" s="102"/>
      <c r="DO40" s="102"/>
      <c r="DP40" s="102"/>
      <c r="DQ40" s="102"/>
      <c r="DR40" s="102"/>
      <c r="DS40" s="102"/>
      <c r="DT40" s="102"/>
      <c r="DU40" s="102"/>
      <c r="DV40" s="102"/>
      <c r="DW40" s="102"/>
      <c r="DX40" s="102"/>
      <c r="DY40" s="102">
        <v>6792</v>
      </c>
      <c r="DZ40" s="102"/>
      <c r="EA40" s="102"/>
      <c r="EB40" s="102"/>
      <c r="EC40" s="102"/>
      <c r="ED40" s="102">
        <v>7948</v>
      </c>
      <c r="EE40" s="102">
        <v>8559</v>
      </c>
      <c r="EF40" s="102">
        <v>9033.5</v>
      </c>
      <c r="EG40" s="102">
        <v>9314</v>
      </c>
      <c r="EH40" s="102">
        <v>9486.5</v>
      </c>
      <c r="EI40" s="102">
        <v>9507</v>
      </c>
      <c r="EJ40" s="102">
        <v>9662</v>
      </c>
      <c r="EK40" s="102">
        <v>9711</v>
      </c>
      <c r="EL40" s="102">
        <v>9808.5</v>
      </c>
      <c r="EM40" s="102">
        <v>10157.5</v>
      </c>
      <c r="EN40" s="102">
        <v>10559</v>
      </c>
      <c r="EO40" s="118"/>
      <c r="EP40" s="102"/>
      <c r="EQ40" s="102"/>
      <c r="ER40" s="102"/>
      <c r="ES40" s="102"/>
      <c r="ET40" s="102"/>
      <c r="EU40" s="102"/>
      <c r="EV40" s="102"/>
      <c r="EW40" s="102"/>
      <c r="EX40" s="102"/>
      <c r="EY40" s="102"/>
      <c r="EZ40" s="102"/>
      <c r="FA40" s="102">
        <v>15132</v>
      </c>
      <c r="FB40" s="102"/>
      <c r="FC40" s="102"/>
      <c r="FD40" s="102"/>
      <c r="FE40" s="102"/>
      <c r="FF40" s="102">
        <v>17089</v>
      </c>
      <c r="FG40" s="102">
        <v>17998.5</v>
      </c>
      <c r="FH40" s="102">
        <v>20777</v>
      </c>
      <c r="FI40" s="102">
        <v>21600</v>
      </c>
      <c r="FJ40" s="102">
        <v>20387.5</v>
      </c>
      <c r="FK40" s="102">
        <v>21383</v>
      </c>
      <c r="FL40" s="102">
        <v>20993</v>
      </c>
      <c r="FM40" s="40">
        <v>21086</v>
      </c>
      <c r="FN40" s="102">
        <v>21464</v>
      </c>
      <c r="FO40" s="102">
        <v>20297.5</v>
      </c>
      <c r="FP40" s="102">
        <v>20835.5</v>
      </c>
      <c r="FQ40" s="118"/>
      <c r="FR40" s="102"/>
      <c r="FS40" s="102"/>
      <c r="FT40" s="102"/>
      <c r="FU40" s="102"/>
      <c r="FV40" s="102"/>
      <c r="FW40" s="102"/>
      <c r="FX40" s="102"/>
      <c r="FY40" s="102"/>
      <c r="FZ40" s="102"/>
      <c r="GA40" s="102"/>
      <c r="GB40" s="102"/>
      <c r="GC40" s="102">
        <v>5128</v>
      </c>
      <c r="GD40" s="102"/>
      <c r="GE40" s="102"/>
      <c r="GF40" s="102"/>
      <c r="GG40" s="102"/>
      <c r="GH40" s="102">
        <v>6796</v>
      </c>
      <c r="GI40" s="102">
        <v>7103.5</v>
      </c>
      <c r="GJ40" s="102">
        <v>7451</v>
      </c>
      <c r="GK40" s="102">
        <v>7635</v>
      </c>
      <c r="GL40" s="102">
        <v>7685</v>
      </c>
      <c r="GM40" s="102">
        <v>8299</v>
      </c>
      <c r="GN40" s="102">
        <v>8317</v>
      </c>
      <c r="GO40" s="102">
        <v>8764.5</v>
      </c>
      <c r="GP40" s="102">
        <v>9077.5</v>
      </c>
      <c r="GQ40" s="102">
        <v>9810</v>
      </c>
      <c r="GR40" s="102">
        <v>9766.5</v>
      </c>
      <c r="GS40" s="118"/>
      <c r="GT40" s="102"/>
      <c r="GU40" s="102"/>
      <c r="GV40" s="102"/>
      <c r="GW40" s="102"/>
      <c r="GX40" s="102"/>
      <c r="GY40" s="102"/>
      <c r="GZ40" s="102"/>
      <c r="HA40" s="102"/>
      <c r="HB40" s="102"/>
      <c r="HC40" s="102"/>
      <c r="HD40" s="102"/>
      <c r="HE40" s="102">
        <v>10889</v>
      </c>
      <c r="HF40" s="102"/>
      <c r="HG40" s="102"/>
      <c r="HH40" s="102"/>
      <c r="HI40" s="102"/>
      <c r="HJ40" s="102">
        <v>13711.5</v>
      </c>
      <c r="HK40" s="102">
        <v>13698</v>
      </c>
      <c r="HL40" s="102">
        <v>14270</v>
      </c>
      <c r="HM40" s="102">
        <v>14654</v>
      </c>
      <c r="HN40" s="102">
        <v>15156</v>
      </c>
      <c r="HO40" s="102">
        <v>15696</v>
      </c>
      <c r="HP40" s="102">
        <v>16245</v>
      </c>
      <c r="HQ40" s="102">
        <v>16692</v>
      </c>
      <c r="HR40" s="102">
        <v>17294</v>
      </c>
      <c r="HS40" s="102">
        <v>16664</v>
      </c>
      <c r="HT40" s="102">
        <v>17288.5</v>
      </c>
      <c r="HU40" s="118"/>
      <c r="HV40" s="102"/>
      <c r="HW40" s="102"/>
      <c r="HX40" s="102"/>
      <c r="HY40" s="102"/>
      <c r="HZ40" s="102"/>
      <c r="IA40" s="102"/>
      <c r="IB40" s="102"/>
      <c r="IC40" s="102"/>
      <c r="ID40" s="102"/>
      <c r="IE40" s="102"/>
      <c r="IF40" s="102"/>
      <c r="IG40" s="102">
        <v>4884.5</v>
      </c>
      <c r="IH40" s="102"/>
      <c r="II40" s="102"/>
      <c r="IJ40" s="102"/>
      <c r="IK40" s="102"/>
      <c r="IL40" s="102">
        <v>6598</v>
      </c>
      <c r="IM40" s="102">
        <v>6732</v>
      </c>
      <c r="IN40" s="102">
        <v>7146</v>
      </c>
      <c r="IO40" s="102">
        <v>7505</v>
      </c>
      <c r="IP40" s="102">
        <v>7401</v>
      </c>
      <c r="IQ40" s="102">
        <v>7437</v>
      </c>
      <c r="IR40" s="102">
        <v>7488</v>
      </c>
      <c r="IS40" s="102">
        <v>7604</v>
      </c>
      <c r="IT40" s="102">
        <v>7859</v>
      </c>
      <c r="IU40" s="102">
        <v>7878</v>
      </c>
      <c r="IV40" s="102">
        <v>8114</v>
      </c>
      <c r="IW40" s="118"/>
      <c r="IX40" s="102"/>
      <c r="IY40" s="102"/>
      <c r="IZ40" s="102"/>
      <c r="JA40" s="102"/>
      <c r="JB40" s="102"/>
      <c r="JC40" s="102"/>
      <c r="JD40" s="102"/>
      <c r="JE40" s="102"/>
      <c r="JF40" s="102"/>
      <c r="JG40" s="102"/>
      <c r="JH40" s="102"/>
      <c r="JI40" s="102">
        <v>10783.5</v>
      </c>
      <c r="JJ40" s="102"/>
      <c r="JK40" s="102"/>
      <c r="JL40" s="102"/>
      <c r="JM40" s="102"/>
      <c r="JN40" s="102">
        <v>14029</v>
      </c>
      <c r="JO40" s="102">
        <v>14299</v>
      </c>
      <c r="JP40" s="102">
        <v>14568</v>
      </c>
      <c r="JQ40" s="102">
        <v>14924</v>
      </c>
      <c r="JR40" s="102">
        <v>15057</v>
      </c>
      <c r="JS40" s="102">
        <v>15064</v>
      </c>
      <c r="JT40" s="102">
        <v>15338</v>
      </c>
      <c r="JU40" s="102">
        <v>15334</v>
      </c>
      <c r="JV40" s="102">
        <v>15586</v>
      </c>
      <c r="JW40" s="102">
        <v>15598</v>
      </c>
      <c r="JX40" s="102">
        <v>15473</v>
      </c>
      <c r="JY40" s="118"/>
      <c r="JZ40" s="102"/>
      <c r="KA40" s="102"/>
      <c r="KB40" s="102"/>
      <c r="KC40" s="102"/>
      <c r="KD40" s="102"/>
      <c r="KE40" s="102"/>
      <c r="KF40" s="102"/>
      <c r="KG40" s="102"/>
      <c r="KH40" s="102"/>
      <c r="KI40" s="102"/>
      <c r="KJ40" s="102"/>
      <c r="KK40" s="102">
        <v>4700</v>
      </c>
      <c r="KL40" s="102"/>
      <c r="KM40" s="102"/>
      <c r="KN40" s="102"/>
      <c r="KO40" s="102"/>
      <c r="KP40" s="102">
        <v>6114</v>
      </c>
      <c r="KQ40" s="102">
        <v>6619</v>
      </c>
      <c r="KR40" s="102">
        <v>6687.5</v>
      </c>
      <c r="KS40" s="102">
        <v>6968.5</v>
      </c>
      <c r="KT40" s="102">
        <v>7534.5</v>
      </c>
      <c r="KU40" s="102">
        <v>7535</v>
      </c>
      <c r="KV40" s="102">
        <v>7856</v>
      </c>
      <c r="KW40" s="102">
        <v>7627</v>
      </c>
      <c r="KX40" s="102">
        <v>7774</v>
      </c>
      <c r="KY40" s="102">
        <v>7993</v>
      </c>
      <c r="KZ40" s="102">
        <v>7919.5</v>
      </c>
      <c r="LA40" s="118"/>
      <c r="LB40" s="102"/>
      <c r="LC40" s="102"/>
      <c r="LD40" s="102"/>
      <c r="LE40" s="102"/>
      <c r="LF40" s="102"/>
      <c r="LG40" s="102"/>
      <c r="LH40" s="102"/>
      <c r="LI40" s="102"/>
      <c r="LJ40" s="102"/>
      <c r="LK40" s="102"/>
      <c r="LL40" s="102"/>
      <c r="LM40" s="102">
        <v>11063</v>
      </c>
      <c r="LN40" s="102"/>
      <c r="LO40" s="102"/>
      <c r="LP40" s="102"/>
      <c r="LQ40" s="102"/>
      <c r="LR40" s="102">
        <v>12294.5</v>
      </c>
      <c r="LS40" s="102">
        <v>14192</v>
      </c>
      <c r="LT40" s="102">
        <v>13722</v>
      </c>
      <c r="LU40" s="102">
        <v>14210</v>
      </c>
      <c r="LV40" s="102">
        <v>12574</v>
      </c>
      <c r="LW40" s="102">
        <v>12703</v>
      </c>
      <c r="LX40" s="102">
        <v>12966</v>
      </c>
      <c r="LY40" s="102">
        <v>13901</v>
      </c>
      <c r="LZ40" s="102">
        <v>14274.5</v>
      </c>
      <c r="MA40" s="102">
        <v>14595</v>
      </c>
      <c r="MB40" s="102">
        <v>13246</v>
      </c>
      <c r="MC40" s="118"/>
      <c r="MD40" s="102"/>
      <c r="ME40" s="102"/>
      <c r="MF40" s="102"/>
      <c r="MG40" s="102"/>
      <c r="MH40" s="102"/>
      <c r="MI40" s="102"/>
      <c r="MJ40" s="102"/>
      <c r="MK40" s="102"/>
      <c r="ML40" s="102"/>
      <c r="MM40" s="102"/>
      <c r="MN40" s="102"/>
      <c r="MO40" s="102">
        <v>4326</v>
      </c>
      <c r="MP40" s="102"/>
      <c r="MQ40" s="102"/>
      <c r="MR40" s="102"/>
      <c r="MS40" s="102"/>
      <c r="MT40" s="102">
        <v>5677</v>
      </c>
      <c r="MU40" s="102">
        <v>6069</v>
      </c>
      <c r="MV40" s="102">
        <v>6182</v>
      </c>
      <c r="MW40" s="102">
        <v>6496</v>
      </c>
      <c r="MX40" s="102">
        <v>6639</v>
      </c>
      <c r="MY40" s="102">
        <v>6796</v>
      </c>
      <c r="MZ40" s="102">
        <v>6930</v>
      </c>
      <c r="NA40" s="102">
        <v>6250</v>
      </c>
      <c r="NB40" s="102">
        <v>6456</v>
      </c>
      <c r="NC40" s="102">
        <v>9583</v>
      </c>
      <c r="ND40" s="102">
        <v>7049</v>
      </c>
      <c r="NE40" s="118"/>
      <c r="NF40" s="102"/>
      <c r="NG40" s="102"/>
      <c r="NH40" s="102"/>
      <c r="NI40" s="102"/>
      <c r="NJ40" s="102"/>
      <c r="NK40" s="102"/>
      <c r="NL40" s="102"/>
      <c r="NM40" s="102"/>
      <c r="NN40" s="102"/>
      <c r="NO40" s="102"/>
      <c r="NP40" s="102"/>
      <c r="NQ40" s="102">
        <v>8875</v>
      </c>
      <c r="NR40" s="102"/>
      <c r="NS40" s="102"/>
      <c r="NT40" s="102"/>
      <c r="NU40" s="102"/>
      <c r="NV40" s="102">
        <v>11806</v>
      </c>
      <c r="NW40" s="102">
        <v>11532</v>
      </c>
      <c r="NX40" s="102">
        <v>11829.5</v>
      </c>
      <c r="NY40" s="102">
        <v>11963</v>
      </c>
      <c r="NZ40" s="102">
        <v>12584</v>
      </c>
      <c r="OA40" s="102">
        <v>12617</v>
      </c>
      <c r="OB40" s="102">
        <v>12846</v>
      </c>
      <c r="OC40" s="102">
        <v>12442</v>
      </c>
      <c r="OD40" s="102">
        <v>11568</v>
      </c>
      <c r="OE40" s="102">
        <v>14343</v>
      </c>
      <c r="OF40" s="102">
        <v>12255</v>
      </c>
    </row>
    <row r="41" spans="1:396">
      <c r="A41" s="102"/>
      <c r="B41" s="146"/>
      <c r="C41" s="147"/>
      <c r="D41" s="147">
        <f t="shared" ref="D41" si="256">(D40/D$6)*100</f>
        <v>0</v>
      </c>
      <c r="E41" s="147">
        <f t="shared" ref="E41" si="257">(E40/E$6)*100</f>
        <v>0</v>
      </c>
      <c r="F41" s="147">
        <f t="shared" ref="F41" si="258">(F40/F$6)*100</f>
        <v>0</v>
      </c>
      <c r="G41" s="147">
        <f t="shared" ref="G41" si="259">(G40/G$6)*100</f>
        <v>0</v>
      </c>
      <c r="H41" s="147">
        <f t="shared" ref="H41" si="260">(H40/H$6)*100</f>
        <v>0</v>
      </c>
      <c r="I41" s="147">
        <f t="shared" ref="I41" si="261">(I40/I$6)*100</f>
        <v>0</v>
      </c>
      <c r="J41" s="147">
        <f t="shared" ref="J41" si="262">(J40/J$6)*100</f>
        <v>0</v>
      </c>
      <c r="K41" s="147">
        <f t="shared" ref="K41" si="263">(K40/K$6)*100</f>
        <v>0</v>
      </c>
      <c r="L41" s="147">
        <f t="shared" ref="L41" si="264">(L40/L$6)*100</f>
        <v>0</v>
      </c>
      <c r="M41" s="147">
        <f t="shared" ref="M41" si="265">(M40/M$6)*100</f>
        <v>0</v>
      </c>
      <c r="N41" s="147">
        <f t="shared" ref="N41" si="266">(N40/N$6)*100</f>
        <v>0</v>
      </c>
      <c r="O41" s="147">
        <f t="shared" ref="O41" si="267">(O40/O$6)*100</f>
        <v>0</v>
      </c>
      <c r="P41" s="147">
        <f t="shared" ref="P41" si="268">(P40/P$6)*100</f>
        <v>112.79755405110285</v>
      </c>
      <c r="Q41" s="147"/>
      <c r="R41" s="147">
        <f t="shared" ref="R41" si="269">(R40/R$6)*100</f>
        <v>0</v>
      </c>
      <c r="S41" s="147">
        <f t="shared" ref="S41" si="270">(S40/S$6)*100</f>
        <v>0</v>
      </c>
      <c r="T41" s="147">
        <f t="shared" ref="T41" si="271">(T40/T$6)*100</f>
        <v>0</v>
      </c>
      <c r="U41" s="147">
        <f t="shared" ref="U41:AE41" si="272">(U40/U$6)*100</f>
        <v>109.36051159072741</v>
      </c>
      <c r="V41" s="147">
        <f t="shared" si="272"/>
        <v>110.8153587272449</v>
      </c>
      <c r="W41" s="147">
        <f t="shared" si="272"/>
        <v>108.41605524384981</v>
      </c>
      <c r="X41" s="147">
        <f t="shared" si="272"/>
        <v>107.17377860235003</v>
      </c>
      <c r="Y41" s="147">
        <f t="shared" si="272"/>
        <v>108.38223526273674</v>
      </c>
      <c r="Z41" s="147">
        <f t="shared" si="272"/>
        <v>106.99960932413074</v>
      </c>
      <c r="AA41" s="147">
        <f t="shared" si="272"/>
        <v>105.09745127436281</v>
      </c>
      <c r="AB41" s="147">
        <f t="shared" si="272"/>
        <v>104.64774951076321</v>
      </c>
      <c r="AC41" s="147">
        <f t="shared" si="272"/>
        <v>103.6634365398251</v>
      </c>
      <c r="AD41" s="410">
        <f t="shared" si="272"/>
        <v>105.50500454959052</v>
      </c>
      <c r="AE41" s="410">
        <f t="shared" si="272"/>
        <v>104.09337130731001</v>
      </c>
      <c r="AF41" s="170"/>
      <c r="AG41" s="147"/>
      <c r="AH41" s="147">
        <f t="shared" ref="AH41" si="273">(AH40/AH$6)*100</f>
        <v>0</v>
      </c>
      <c r="AI41" s="147">
        <f t="shared" ref="AI41" si="274">(AI40/AI$6)*100</f>
        <v>0</v>
      </c>
      <c r="AJ41" s="147">
        <f t="shared" ref="AJ41" si="275">(AJ40/AJ$6)*100</f>
        <v>0</v>
      </c>
      <c r="AK41" s="147">
        <f t="shared" ref="AK41" si="276">(AK40/AK$6)*100</f>
        <v>0</v>
      </c>
      <c r="AL41" s="147">
        <f t="shared" ref="AL41" si="277">(AL40/AL$6)*100</f>
        <v>0</v>
      </c>
      <c r="AM41" s="147">
        <f t="shared" ref="AM41" si="278">(AM40/AM$6)*100</f>
        <v>0</v>
      </c>
      <c r="AN41" s="147">
        <f t="shared" ref="AN41" si="279">(AN40/AN$6)*100</f>
        <v>0</v>
      </c>
      <c r="AO41" s="147">
        <f t="shared" ref="AO41" si="280">(AO40/AO$6)*100</f>
        <v>0</v>
      </c>
      <c r="AP41" s="147">
        <f t="shared" ref="AP41" si="281">(AP40/AP$6)*100</f>
        <v>0</v>
      </c>
      <c r="AQ41" s="147">
        <f t="shared" ref="AQ41" si="282">(AQ40/AQ$6)*100</f>
        <v>0</v>
      </c>
      <c r="AR41" s="147">
        <f t="shared" ref="AR41" si="283">(AR40/AR$6)*100</f>
        <v>0</v>
      </c>
      <c r="AS41" s="147">
        <f t="shared" ref="AS41" si="284">(AS40/AS$6)*100</f>
        <v>95.970742431929651</v>
      </c>
      <c r="AT41" s="147">
        <f t="shared" ref="AT41" si="285">(AT40/AT$6)*100</f>
        <v>0</v>
      </c>
      <c r="AU41" s="147">
        <f t="shared" ref="AU41" si="286">(AU40/AU$6)*100</f>
        <v>0</v>
      </c>
      <c r="AV41" s="147">
        <f t="shared" ref="AV41" si="287">(AV40/AV$6)*100</f>
        <v>0</v>
      </c>
      <c r="AW41" s="147">
        <f t="shared" ref="AW41" si="288">(AW40/AW$6)*100</f>
        <v>0</v>
      </c>
      <c r="AX41" s="147">
        <f t="shared" ref="AX41:BH41" si="289">(AX40/AX$6)*100</f>
        <v>96.056105610561062</v>
      </c>
      <c r="AY41" s="147">
        <f t="shared" si="289"/>
        <v>93.603284545710977</v>
      </c>
      <c r="AZ41" s="147">
        <f t="shared" si="289"/>
        <v>90.975927902288618</v>
      </c>
      <c r="BA41" s="147">
        <f t="shared" si="289"/>
        <v>88.474508459076361</v>
      </c>
      <c r="BB41" s="147">
        <f t="shared" si="289"/>
        <v>87.652257662455384</v>
      </c>
      <c r="BC41" s="147">
        <f t="shared" si="289"/>
        <v>91.204371463441689</v>
      </c>
      <c r="BD41" s="147">
        <f t="shared" si="289"/>
        <v>92.127567097685542</v>
      </c>
      <c r="BE41" s="147">
        <f t="shared" si="289"/>
        <v>91.030123722431412</v>
      </c>
      <c r="BF41" s="147">
        <f t="shared" si="289"/>
        <v>91.142557651991623</v>
      </c>
      <c r="BG41" s="147">
        <f t="shared" si="289"/>
        <v>83.91373884331631</v>
      </c>
      <c r="BH41" s="147">
        <f t="shared" si="289"/>
        <v>85.996554868781033</v>
      </c>
      <c r="BI41" s="170">
        <f t="shared" ref="BI41" si="290">(BI40/BI$6)*100</f>
        <v>0</v>
      </c>
      <c r="BJ41" s="147">
        <f t="shared" ref="BJ41" si="291">(BJ40/BJ$6)*100</f>
        <v>0</v>
      </c>
      <c r="BK41" s="147">
        <f t="shared" ref="BK41" si="292">(BK40/BK$6)*100</f>
        <v>0</v>
      </c>
      <c r="BL41" s="147">
        <f t="shared" ref="BL41" si="293">(BL40/BL$6)*100</f>
        <v>0</v>
      </c>
      <c r="BM41" s="147">
        <f t="shared" ref="BM41" si="294">(BM40/BM$6)*100</f>
        <v>0</v>
      </c>
      <c r="BN41" s="147">
        <f t="shared" ref="BN41" si="295">(BN40/BN$6)*100</f>
        <v>0</v>
      </c>
      <c r="BO41" s="147">
        <f t="shared" ref="BO41" si="296">(BO40/BO$6)*100</f>
        <v>0</v>
      </c>
      <c r="BP41" s="147">
        <f t="shared" ref="BP41" si="297">(BP40/BP$6)*100</f>
        <v>0</v>
      </c>
      <c r="BQ41" s="147">
        <f t="shared" ref="BQ41" si="298">(BQ40/BQ$6)*100</f>
        <v>0</v>
      </c>
      <c r="BR41" s="147">
        <f t="shared" ref="BR41" si="299">(BR40/BR$6)*100</f>
        <v>0</v>
      </c>
      <c r="BS41" s="147">
        <f t="shared" ref="BS41" si="300">(BS40/BS$6)*100</f>
        <v>0</v>
      </c>
      <c r="BT41" s="147">
        <f t="shared" ref="BT41" si="301">(BT40/BT$6)*100</f>
        <v>0</v>
      </c>
      <c r="BU41" s="147">
        <f t="shared" ref="BU41" si="302">(BU40/BU$6)*100</f>
        <v>123.28535891968728</v>
      </c>
      <c r="BV41" s="147">
        <f t="shared" ref="BV41" si="303">(BV40/BV$6)*100</f>
        <v>0</v>
      </c>
      <c r="BW41" s="147">
        <f t="shared" ref="BW41" si="304">(BW40/BW$6)*100</f>
        <v>0</v>
      </c>
      <c r="BX41" s="147">
        <f t="shared" ref="BX41" si="305">(BX40/BX$6)*100</f>
        <v>0</v>
      </c>
      <c r="BY41" s="147">
        <f t="shared" ref="BY41" si="306">(BY40/BY$6)*100</f>
        <v>0</v>
      </c>
      <c r="BZ41" s="147">
        <f t="shared" ref="BZ41:CI41" si="307">(BZ40/BZ$6)*100</f>
        <v>109.15910237014623</v>
      </c>
      <c r="CA41" s="147">
        <f t="shared" si="307"/>
        <v>107.29562737642586</v>
      </c>
      <c r="CB41" s="147">
        <f t="shared" si="307"/>
        <v>108.21540880503144</v>
      </c>
      <c r="CC41" s="147">
        <f t="shared" si="307"/>
        <v>106.45092838196287</v>
      </c>
      <c r="CD41" s="147">
        <f t="shared" si="307"/>
        <v>104.19473361910593</v>
      </c>
      <c r="CE41" s="147">
        <f t="shared" si="307"/>
        <v>105.69800569800569</v>
      </c>
      <c r="CF41" s="147">
        <f t="shared" si="307"/>
        <v>103.39404797451976</v>
      </c>
      <c r="CG41" s="147">
        <f t="shared" si="307"/>
        <v>100.67515432098766</v>
      </c>
      <c r="CH41" s="147">
        <f t="shared" si="307"/>
        <v>99.947956093868285</v>
      </c>
      <c r="CI41" s="147">
        <f t="shared" si="307"/>
        <v>99.539663349762847</v>
      </c>
      <c r="CJ41" s="147">
        <f>(CJ40/CJ$6)*100</f>
        <v>100.36218761318364</v>
      </c>
      <c r="CK41" s="170">
        <f t="shared" ref="CK41" si="308">(CK40/CK$6)*100</f>
        <v>0</v>
      </c>
      <c r="CL41" s="147">
        <f t="shared" ref="CL41" si="309">(CL40/CL$6)*100</f>
        <v>0</v>
      </c>
      <c r="CM41" s="147">
        <f t="shared" ref="CM41" si="310">(CM40/CM$6)*100</f>
        <v>0</v>
      </c>
      <c r="CN41" s="147">
        <f t="shared" ref="CN41" si="311">(CN40/CN$6)*100</f>
        <v>0</v>
      </c>
      <c r="CO41" s="147">
        <f t="shared" ref="CO41" si="312">(CO40/CO$6)*100</f>
        <v>0</v>
      </c>
      <c r="CP41" s="147">
        <f t="shared" ref="CP41" si="313">(CP40/CP$6)*100</f>
        <v>0</v>
      </c>
      <c r="CQ41" s="147">
        <f t="shared" ref="CQ41" si="314">(CQ40/CQ$6)*100</f>
        <v>0</v>
      </c>
      <c r="CR41" s="147">
        <f t="shared" ref="CR41" si="315">(CR40/CR$6)*100</f>
        <v>0</v>
      </c>
      <c r="CS41" s="147">
        <f t="shared" ref="CS41" si="316">(CS40/CS$6)*100</f>
        <v>0</v>
      </c>
      <c r="CT41" s="147">
        <f t="shared" ref="CT41" si="317">(CT40/CT$6)*100</f>
        <v>0</v>
      </c>
      <c r="CU41" s="147">
        <f t="shared" ref="CU41" si="318">(CU40/CU$6)*100</f>
        <v>0</v>
      </c>
      <c r="CV41" s="147">
        <f t="shared" ref="CV41" si="319">(CV40/CV$6)*100</f>
        <v>0</v>
      </c>
      <c r="CW41" s="147">
        <f t="shared" ref="CW41" si="320">(CW40/CW$6)*100</f>
        <v>108.67518703241896</v>
      </c>
      <c r="CX41" s="147">
        <f t="shared" ref="CX41" si="321">(CX40/CX$6)*100</f>
        <v>0</v>
      </c>
      <c r="CY41" s="147">
        <f t="shared" ref="CY41" si="322">(CY40/CY$6)*100</f>
        <v>0</v>
      </c>
      <c r="CZ41" s="147">
        <f t="shared" ref="CZ41" si="323">(CZ40/CZ$6)*100</f>
        <v>0</v>
      </c>
      <c r="DA41" s="147">
        <f t="shared" ref="DA41" si="324">(DA40/DA$6)*100</f>
        <v>0</v>
      </c>
      <c r="DB41" s="147">
        <f t="shared" ref="DB41:DK41" si="325">(DB40/DB$6)*100</f>
        <v>101.64454277286134</v>
      </c>
      <c r="DC41" s="147">
        <f t="shared" si="325"/>
        <v>99.961711496123286</v>
      </c>
      <c r="DD41" s="147">
        <f t="shared" si="325"/>
        <v>99.595589047755851</v>
      </c>
      <c r="DE41" s="147">
        <f t="shared" si="325"/>
        <v>99.351574292578178</v>
      </c>
      <c r="DF41" s="147">
        <f t="shared" si="325"/>
        <v>99.582817017761258</v>
      </c>
      <c r="DG41" s="147">
        <f t="shared" si="325"/>
        <v>99.652055671092626</v>
      </c>
      <c r="DH41" s="147">
        <f t="shared" si="325"/>
        <v>98.865733620424493</v>
      </c>
      <c r="DI41" s="147">
        <f t="shared" si="325"/>
        <v>97.04258969195196</v>
      </c>
      <c r="DJ41" s="147">
        <f t="shared" si="325"/>
        <v>94.909376899152747</v>
      </c>
      <c r="DK41" s="147">
        <f t="shared" si="325"/>
        <v>94.962119889676359</v>
      </c>
      <c r="DL41" s="147">
        <f>(DL40/DL$6)*100</f>
        <v>98.069604926312877</v>
      </c>
      <c r="DM41" s="170">
        <f t="shared" ref="DM41" si="326">(DM40/DM$6)*100</f>
        <v>0</v>
      </c>
      <c r="DN41" s="147">
        <f t="shared" ref="DN41" si="327">(DN40/DN$6)*100</f>
        <v>0</v>
      </c>
      <c r="DO41" s="147">
        <f t="shared" ref="DO41" si="328">(DO40/DO$6)*100</f>
        <v>0</v>
      </c>
      <c r="DP41" s="147">
        <f t="shared" ref="DP41" si="329">(DP40/DP$6)*100</f>
        <v>0</v>
      </c>
      <c r="DQ41" s="147">
        <f t="shared" ref="DQ41" si="330">(DQ40/DQ$6)*100</f>
        <v>0</v>
      </c>
      <c r="DR41" s="147">
        <f t="shared" ref="DR41" si="331">(DR40/DR$6)*100</f>
        <v>0</v>
      </c>
      <c r="DS41" s="147">
        <f t="shared" ref="DS41" si="332">(DS40/DS$6)*100</f>
        <v>0</v>
      </c>
      <c r="DT41" s="147">
        <f t="shared" ref="DT41" si="333">(DT40/DT$6)*100</f>
        <v>0</v>
      </c>
      <c r="DU41" s="147">
        <f t="shared" ref="DU41" si="334">(DU40/DU$6)*100</f>
        <v>0</v>
      </c>
      <c r="DV41" s="147">
        <f t="shared" ref="DV41" si="335">(DV40/DV$6)*100</f>
        <v>0</v>
      </c>
      <c r="DW41" s="147">
        <f t="shared" ref="DW41" si="336">(DW40/DW$6)*100</f>
        <v>0</v>
      </c>
      <c r="DX41" s="147">
        <f t="shared" ref="DX41" si="337">(DX40/DX$6)*100</f>
        <v>0</v>
      </c>
      <c r="DY41" s="147">
        <f t="shared" ref="DY41" si="338">(DY40/DY$6)*100</f>
        <v>133.46433483985066</v>
      </c>
      <c r="DZ41" s="147">
        <f t="shared" ref="DZ41" si="339">(DZ40/DZ$6)*100</f>
        <v>0</v>
      </c>
      <c r="EA41" s="147">
        <f t="shared" ref="EA41" si="340">(EA40/EA$6)*100</f>
        <v>0</v>
      </c>
      <c r="EB41" s="147">
        <f t="shared" ref="EB41" si="341">(EB40/EB$6)*100</f>
        <v>0</v>
      </c>
      <c r="EC41" s="147">
        <f t="shared" ref="EC41" si="342">(EC40/EC$6)*100</f>
        <v>0</v>
      </c>
      <c r="ED41" s="147">
        <f t="shared" ref="ED41:EM41" si="343">(ED40/ED$6)*100</f>
        <v>119.84318455971051</v>
      </c>
      <c r="EE41" s="147">
        <f t="shared" si="343"/>
        <v>118.64430274466315</v>
      </c>
      <c r="EF41" s="147">
        <f t="shared" si="343"/>
        <v>119.19118617231825</v>
      </c>
      <c r="EG41" s="147">
        <f t="shared" si="343"/>
        <v>122.98144847164455</v>
      </c>
      <c r="EH41" s="147">
        <f t="shared" si="343"/>
        <v>111.5271573007289</v>
      </c>
      <c r="EI41" s="147">
        <f t="shared" si="343"/>
        <v>112.9634030418251</v>
      </c>
      <c r="EJ41" s="147">
        <f t="shared" si="343"/>
        <v>106.69169611307422</v>
      </c>
      <c r="EK41" s="147">
        <f t="shared" si="343"/>
        <v>102.41510229909301</v>
      </c>
      <c r="EL41" s="147">
        <f t="shared" si="343"/>
        <v>100.46604527296938</v>
      </c>
      <c r="EM41" s="147">
        <f t="shared" si="343"/>
        <v>102.41480137124421</v>
      </c>
      <c r="EN41" s="147">
        <f>(EN40/EN$6)*100</f>
        <v>105.55305643024941</v>
      </c>
      <c r="EO41" s="170">
        <f t="shared" ref="EO41" si="344">(EO40/EO$6)*100</f>
        <v>0</v>
      </c>
      <c r="EP41" s="147">
        <f t="shared" ref="EP41" si="345">(EP40/EP$6)*100</f>
        <v>0</v>
      </c>
      <c r="EQ41" s="147">
        <f t="shared" ref="EQ41" si="346">(EQ40/EQ$6)*100</f>
        <v>0</v>
      </c>
      <c r="ER41" s="147">
        <f t="shared" ref="ER41" si="347">(ER40/ER$6)*100</f>
        <v>0</v>
      </c>
      <c r="ES41" s="147">
        <f t="shared" ref="ES41" si="348">(ES40/ES$6)*100</f>
        <v>0</v>
      </c>
      <c r="ET41" s="147">
        <f t="shared" ref="ET41" si="349">(ET40/ET$6)*100</f>
        <v>0</v>
      </c>
      <c r="EU41" s="147">
        <f t="shared" ref="EU41" si="350">(EU40/EU$6)*100</f>
        <v>0</v>
      </c>
      <c r="EV41" s="147">
        <f t="shared" ref="EV41" si="351">(EV40/EV$6)*100</f>
        <v>0</v>
      </c>
      <c r="EW41" s="147">
        <f t="shared" ref="EW41" si="352">(EW40/EW$6)*100</f>
        <v>0</v>
      </c>
      <c r="EX41" s="147">
        <f t="shared" ref="EX41" si="353">(EX40/EX$6)*100</f>
        <v>0</v>
      </c>
      <c r="EY41" s="147">
        <f t="shared" ref="EY41" si="354">(EY40/EY$6)*100</f>
        <v>0</v>
      </c>
      <c r="EZ41" s="147">
        <f t="shared" ref="EZ41" si="355">(EZ40/EZ$6)*100</f>
        <v>0</v>
      </c>
      <c r="FA41" s="147">
        <f t="shared" ref="FA41" si="356">(FA40/FA$6)*100</f>
        <v>109.74760661444734</v>
      </c>
      <c r="FB41" s="147">
        <f t="shared" ref="FB41" si="357">(FB40/FB$6)*100</f>
        <v>0</v>
      </c>
      <c r="FC41" s="147">
        <f t="shared" ref="FC41" si="358">(FC40/FC$6)*100</f>
        <v>0</v>
      </c>
      <c r="FD41" s="147">
        <f t="shared" ref="FD41" si="359">(FD40/FD$6)*100</f>
        <v>0</v>
      </c>
      <c r="FE41" s="147">
        <f t="shared" ref="FE41" si="360">(FE40/FE$6)*100</f>
        <v>0</v>
      </c>
      <c r="FF41" s="147">
        <f t="shared" ref="FF41:FO41" si="361">(FF40/FF$6)*100</f>
        <v>102.09702473413789</v>
      </c>
      <c r="FG41" s="147">
        <f t="shared" si="361"/>
        <v>105.91090973284689</v>
      </c>
      <c r="FH41" s="147">
        <f t="shared" si="361"/>
        <v>110.89938617560715</v>
      </c>
      <c r="FI41" s="147">
        <f t="shared" si="361"/>
        <v>112.06807097644496</v>
      </c>
      <c r="FJ41" s="147">
        <f t="shared" si="361"/>
        <v>102.40857946554149</v>
      </c>
      <c r="FK41" s="147">
        <f t="shared" si="361"/>
        <v>101.99379918912473</v>
      </c>
      <c r="FL41" s="147">
        <f t="shared" si="361"/>
        <v>95.492176128093149</v>
      </c>
      <c r="FM41" s="147">
        <f t="shared" si="361"/>
        <v>92.006283270791528</v>
      </c>
      <c r="FN41" s="147">
        <f t="shared" si="361"/>
        <v>92.318279569892468</v>
      </c>
      <c r="FO41" s="147">
        <f t="shared" si="361"/>
        <v>86.997985512836991</v>
      </c>
      <c r="FP41" s="147">
        <f>(FP40/FP$6)*100</f>
        <v>86.314677492853889</v>
      </c>
      <c r="FQ41" s="170">
        <f t="shared" ref="FQ41" si="362">(FQ40/FQ$6)*100</f>
        <v>0</v>
      </c>
      <c r="FR41" s="147">
        <f t="shared" ref="FR41" si="363">(FR40/FR$6)*100</f>
        <v>0</v>
      </c>
      <c r="FS41" s="147">
        <f t="shared" ref="FS41" si="364">(FS40/FS$6)*100</f>
        <v>0</v>
      </c>
      <c r="FT41" s="147">
        <f t="shared" ref="FT41" si="365">(FT40/FT$6)*100</f>
        <v>0</v>
      </c>
      <c r="FU41" s="147">
        <f t="shared" ref="FU41" si="366">(FU40/FU$6)*100</f>
        <v>0</v>
      </c>
      <c r="FV41" s="147">
        <f t="shared" ref="FV41" si="367">(FV40/FV$6)*100</f>
        <v>0</v>
      </c>
      <c r="FW41" s="147">
        <f t="shared" ref="FW41" si="368">(FW40/FW$6)*100</f>
        <v>0</v>
      </c>
      <c r="FX41" s="147">
        <f t="shared" ref="FX41" si="369">(FX40/FX$6)*100</f>
        <v>0</v>
      </c>
      <c r="FY41" s="147">
        <f t="shared" ref="FY41" si="370">(FY40/FY$6)*100</f>
        <v>0</v>
      </c>
      <c r="FZ41" s="147">
        <f t="shared" ref="FZ41" si="371">(FZ40/FZ$6)*100</f>
        <v>0</v>
      </c>
      <c r="GA41" s="147">
        <f t="shared" ref="GA41" si="372">(GA40/GA$6)*100</f>
        <v>0</v>
      </c>
      <c r="GB41" s="147">
        <f t="shared" ref="GB41" si="373">(GB40/GB$6)*100</f>
        <v>0</v>
      </c>
      <c r="GC41" s="147">
        <f t="shared" ref="GC41" si="374">(GC40/GC$6)*100</f>
        <v>130.02028397565923</v>
      </c>
      <c r="GD41" s="147">
        <f t="shared" ref="GD41" si="375">(GD40/GD$6)*100</f>
        <v>0</v>
      </c>
      <c r="GE41" s="147">
        <f t="shared" ref="GE41" si="376">(GE40/GE$6)*100</f>
        <v>0</v>
      </c>
      <c r="GF41" s="147">
        <f t="shared" ref="GF41" si="377">(GF40/GF$6)*100</f>
        <v>0</v>
      </c>
      <c r="GG41" s="147">
        <f t="shared" ref="GG41" si="378">(GG40/GG$6)*100</f>
        <v>0</v>
      </c>
      <c r="GH41" s="147">
        <f t="shared" ref="GH41:GQ41" si="379">(GH40/GH$6)*100</f>
        <v>119.37467064816441</v>
      </c>
      <c r="GI41" s="147">
        <f t="shared" si="379"/>
        <v>114.92476945478079</v>
      </c>
      <c r="GJ41" s="147">
        <f t="shared" si="379"/>
        <v>112.9795299469295</v>
      </c>
      <c r="GK41" s="147">
        <f t="shared" si="379"/>
        <v>111.2892646308578</v>
      </c>
      <c r="GL41" s="147">
        <f t="shared" si="379"/>
        <v>107.70847932725998</v>
      </c>
      <c r="GM41" s="147">
        <f t="shared" si="379"/>
        <v>112.6127959834453</v>
      </c>
      <c r="GN41" s="147">
        <f t="shared" si="379"/>
        <v>107.74711750226713</v>
      </c>
      <c r="GO41" s="147">
        <f t="shared" si="379"/>
        <v>110.55121089808276</v>
      </c>
      <c r="GP41" s="147">
        <f t="shared" si="379"/>
        <v>109.75093700882601</v>
      </c>
      <c r="GQ41" s="147">
        <f t="shared" si="379"/>
        <v>114.68318915127426</v>
      </c>
      <c r="GR41" s="147">
        <f>(GR40/GR$6)*100</f>
        <v>110.90733590733591</v>
      </c>
      <c r="GS41" s="170">
        <f t="shared" ref="GS41" si="380">(GS40/GS$6)*100</f>
        <v>0</v>
      </c>
      <c r="GT41" s="147">
        <f t="shared" ref="GT41" si="381">(GT40/GT$6)*100</f>
        <v>0</v>
      </c>
      <c r="GU41" s="147">
        <f t="shared" ref="GU41" si="382">(GU40/GU$6)*100</f>
        <v>0</v>
      </c>
      <c r="GV41" s="147">
        <f t="shared" ref="GV41" si="383">(GV40/GV$6)*100</f>
        <v>0</v>
      </c>
      <c r="GW41" s="147">
        <f t="shared" ref="GW41" si="384">(GW40/GW$6)*100</f>
        <v>0</v>
      </c>
      <c r="GX41" s="147">
        <f t="shared" ref="GX41" si="385">(GX40/GX$6)*100</f>
        <v>0</v>
      </c>
      <c r="GY41" s="147">
        <f t="shared" ref="GY41" si="386">(GY40/GY$6)*100</f>
        <v>0</v>
      </c>
      <c r="GZ41" s="147">
        <f t="shared" ref="GZ41" si="387">(GZ40/GZ$6)*100</f>
        <v>0</v>
      </c>
      <c r="HA41" s="147">
        <f t="shared" ref="HA41" si="388">(HA40/HA$6)*100</f>
        <v>0</v>
      </c>
      <c r="HB41" s="147">
        <f t="shared" ref="HB41" si="389">(HB40/HB$6)*100</f>
        <v>0</v>
      </c>
      <c r="HC41" s="147">
        <f t="shared" ref="HC41" si="390">(HC40/HC$6)*100</f>
        <v>0</v>
      </c>
      <c r="HD41" s="147">
        <f t="shared" ref="HD41" si="391">(HD40/HD$6)*100</f>
        <v>0</v>
      </c>
      <c r="HE41" s="147">
        <f t="shared" ref="HE41" si="392">(HE40/HE$6)*100</f>
        <v>96.593630799254854</v>
      </c>
      <c r="HF41" s="147">
        <f t="shared" ref="HF41" si="393">(HF40/HF$6)*100</f>
        <v>0</v>
      </c>
      <c r="HG41" s="147">
        <f t="shared" ref="HG41" si="394">(HG40/HG$6)*100</f>
        <v>0</v>
      </c>
      <c r="HH41" s="147">
        <f t="shared" ref="HH41" si="395">(HH40/HH$6)*100</f>
        <v>0</v>
      </c>
      <c r="HI41" s="147">
        <f t="shared" ref="HI41" si="396">(HI40/HI$6)*100</f>
        <v>0</v>
      </c>
      <c r="HJ41" s="147">
        <f t="shared" ref="HJ41:HS41" si="397">(HJ40/HJ$6)*100</f>
        <v>92.657791593458569</v>
      </c>
      <c r="HK41" s="147">
        <f t="shared" si="397"/>
        <v>90.023659305993689</v>
      </c>
      <c r="HL41" s="147">
        <f t="shared" si="397"/>
        <v>89.070594844266907</v>
      </c>
      <c r="HM41" s="147">
        <f t="shared" si="397"/>
        <v>88.718026335704565</v>
      </c>
      <c r="HN41" s="147">
        <f t="shared" si="397"/>
        <v>88.185494428766759</v>
      </c>
      <c r="HO41" s="147">
        <f t="shared" si="397"/>
        <v>89.860880517547372</v>
      </c>
      <c r="HP41" s="147">
        <f t="shared" si="397"/>
        <v>91.320478947664284</v>
      </c>
      <c r="HQ41" s="147">
        <f t="shared" si="397"/>
        <v>92.425249169435219</v>
      </c>
      <c r="HR41" s="147">
        <f t="shared" si="397"/>
        <v>92.271575296785386</v>
      </c>
      <c r="HS41" s="147">
        <f t="shared" si="397"/>
        <v>88.534693443842315</v>
      </c>
      <c r="HT41" s="147">
        <f>(HT40/HT$6)*100</f>
        <v>90.298234618197014</v>
      </c>
      <c r="HU41" s="170">
        <f t="shared" ref="HU41" si="398">(HU40/HU$6)*100</f>
        <v>0</v>
      </c>
      <c r="HV41" s="147">
        <f t="shared" ref="HV41" si="399">(HV40/HV$6)*100</f>
        <v>0</v>
      </c>
      <c r="HW41" s="147">
        <f t="shared" ref="HW41" si="400">(HW40/HW$6)*100</f>
        <v>0</v>
      </c>
      <c r="HX41" s="147">
        <f t="shared" ref="HX41" si="401">(HX40/HX$6)*100</f>
        <v>0</v>
      </c>
      <c r="HY41" s="147">
        <f t="shared" ref="HY41" si="402">(HY40/HY$6)*100</f>
        <v>0</v>
      </c>
      <c r="HZ41" s="147">
        <f t="shared" ref="HZ41" si="403">(HZ40/HZ$6)*100</f>
        <v>0</v>
      </c>
      <c r="IA41" s="147">
        <f t="shared" ref="IA41" si="404">(IA40/IA$6)*100</f>
        <v>0</v>
      </c>
      <c r="IB41" s="147">
        <f t="shared" ref="IB41" si="405">(IB40/IB$6)*100</f>
        <v>0</v>
      </c>
      <c r="IC41" s="147">
        <f t="shared" ref="IC41" si="406">(IC40/IC$6)*100</f>
        <v>0</v>
      </c>
      <c r="ID41" s="147">
        <f t="shared" ref="ID41" si="407">(ID40/ID$6)*100</f>
        <v>0</v>
      </c>
      <c r="IE41" s="147">
        <f t="shared" ref="IE41" si="408">(IE40/IE$6)*100</f>
        <v>0</v>
      </c>
      <c r="IF41" s="147">
        <f t="shared" ref="IF41" si="409">(IF40/IF$6)*100</f>
        <v>0</v>
      </c>
      <c r="IG41" s="147">
        <f t="shared" ref="IG41" si="410">(IG40/IG$6)*100</f>
        <v>105.42844808979063</v>
      </c>
      <c r="IH41" s="147">
        <f t="shared" ref="IH41" si="411">(IH40/IH$6)*100</f>
        <v>0</v>
      </c>
      <c r="II41" s="147">
        <f t="shared" ref="II41" si="412">(II40/II$6)*100</f>
        <v>0</v>
      </c>
      <c r="IJ41" s="147">
        <f t="shared" ref="IJ41" si="413">(IJ40/IJ$6)*100</f>
        <v>0</v>
      </c>
      <c r="IK41" s="147">
        <f t="shared" ref="IK41" si="414">(IK40/IK$6)*100</f>
        <v>0</v>
      </c>
      <c r="IL41" s="147">
        <f t="shared" ref="IL41:IT41" si="415">(IL40/IL$6)*100</f>
        <v>108.41275057509037</v>
      </c>
      <c r="IM41" s="147">
        <f t="shared" si="415"/>
        <v>109.32120818447548</v>
      </c>
      <c r="IN41" s="147">
        <f t="shared" si="415"/>
        <v>108.70094310921814</v>
      </c>
      <c r="IO41" s="147">
        <f t="shared" si="415"/>
        <v>108.89437028438769</v>
      </c>
      <c r="IP41" s="147">
        <f t="shared" si="415"/>
        <v>103.73537038334852</v>
      </c>
      <c r="IQ41" s="147">
        <f t="shared" si="415"/>
        <v>100</v>
      </c>
      <c r="IR41" s="147">
        <f t="shared" si="415"/>
        <v>97.0828471411902</v>
      </c>
      <c r="IS41" s="147">
        <f t="shared" si="415"/>
        <v>97.775491834897778</v>
      </c>
      <c r="IT41" s="147">
        <f t="shared" si="415"/>
        <v>98.607277289836887</v>
      </c>
      <c r="IU41" s="147">
        <f>(IU40/IU$6)*100</f>
        <v>95.676463444255518</v>
      </c>
      <c r="IV41" s="147">
        <f>(IV40/IV$6)*100</f>
        <v>97.255183986575574</v>
      </c>
      <c r="IW41" s="170">
        <f t="shared" ref="IW41" si="416">(IW40/IW$6)*100</f>
        <v>0</v>
      </c>
      <c r="IX41" s="147">
        <f t="shared" ref="IX41" si="417">(IX40/IX$6)*100</f>
        <v>0</v>
      </c>
      <c r="IY41" s="147">
        <f t="shared" ref="IY41" si="418">(IY40/IY$6)*100</f>
        <v>0</v>
      </c>
      <c r="IZ41" s="147">
        <f t="shared" ref="IZ41" si="419">(IZ40/IZ$6)*100</f>
        <v>0</v>
      </c>
      <c r="JA41" s="147">
        <f t="shared" ref="JA41" si="420">(JA40/JA$6)*100</f>
        <v>0</v>
      </c>
      <c r="JB41" s="147">
        <f t="shared" ref="JB41" si="421">(JB40/JB$6)*100</f>
        <v>0</v>
      </c>
      <c r="JC41" s="147">
        <f t="shared" ref="JC41" si="422">(JC40/JC$6)*100</f>
        <v>0</v>
      </c>
      <c r="JD41" s="147">
        <f t="shared" ref="JD41" si="423">(JD40/JD$6)*100</f>
        <v>0</v>
      </c>
      <c r="JE41" s="147">
        <f t="shared" ref="JE41" si="424">(JE40/JE$6)*100</f>
        <v>0</v>
      </c>
      <c r="JF41" s="147">
        <f t="shared" ref="JF41" si="425">(JF40/JF$6)*100</f>
        <v>0</v>
      </c>
      <c r="JG41" s="147">
        <f t="shared" ref="JG41" si="426">(JG40/JG$6)*100</f>
        <v>0</v>
      </c>
      <c r="JH41" s="147">
        <f t="shared" ref="JH41" si="427">(JH40/JH$6)*100</f>
        <v>0</v>
      </c>
      <c r="JI41" s="147">
        <f t="shared" ref="JI41" si="428">(JI40/JI$6)*100</f>
        <v>96.565774155995342</v>
      </c>
      <c r="JJ41" s="147">
        <f t="shared" ref="JJ41" si="429">(JJ40/JJ$6)*100</f>
        <v>0</v>
      </c>
      <c r="JK41" s="147">
        <f t="shared" ref="JK41" si="430">(JK40/JK$6)*100</f>
        <v>0</v>
      </c>
      <c r="JL41" s="147">
        <f t="shared" ref="JL41" si="431">(JL40/JL$6)*100</f>
        <v>0</v>
      </c>
      <c r="JM41" s="147">
        <f t="shared" ref="JM41" si="432">(JM40/JM$6)*100</f>
        <v>0</v>
      </c>
      <c r="JN41" s="147">
        <f t="shared" ref="JN41:JV41" si="433">(JN40/JN$6)*100</f>
        <v>102.81421766214731</v>
      </c>
      <c r="JO41" s="147">
        <f t="shared" si="433"/>
        <v>98.811415935318919</v>
      </c>
      <c r="JP41" s="147">
        <f t="shared" si="433"/>
        <v>99.637507694412136</v>
      </c>
      <c r="JQ41" s="147">
        <f t="shared" si="433"/>
        <v>98.60262297248191</v>
      </c>
      <c r="JR41" s="147">
        <f t="shared" si="433"/>
        <v>95.252253677052039</v>
      </c>
      <c r="JS41" s="147">
        <f t="shared" si="433"/>
        <v>92.326550625153232</v>
      </c>
      <c r="JT41" s="147">
        <f t="shared" si="433"/>
        <v>91.390097122087838</v>
      </c>
      <c r="JU41" s="147">
        <f t="shared" si="433"/>
        <v>90.841232227488149</v>
      </c>
      <c r="JV41" s="147">
        <f t="shared" si="433"/>
        <v>89.36926605504587</v>
      </c>
      <c r="JW41" s="147">
        <f>(JW40/JW$6)*100</f>
        <v>87.747524752475243</v>
      </c>
      <c r="JX41" s="147">
        <f>(JX40/JX$6)*100</f>
        <v>90.184764236171816</v>
      </c>
      <c r="JY41" s="170">
        <f t="shared" ref="JY41" si="434">(JY40/JY$6)*100</f>
        <v>0</v>
      </c>
      <c r="JZ41" s="147">
        <f t="shared" ref="JZ41" si="435">(JZ40/JZ$6)*100</f>
        <v>0</v>
      </c>
      <c r="KA41" s="147">
        <f t="shared" ref="KA41" si="436">(KA40/KA$6)*100</f>
        <v>0</v>
      </c>
      <c r="KB41" s="147">
        <f t="shared" ref="KB41" si="437">(KB40/KB$6)*100</f>
        <v>0</v>
      </c>
      <c r="KC41" s="147">
        <f t="shared" ref="KC41" si="438">(KC40/KC$6)*100</f>
        <v>0</v>
      </c>
      <c r="KD41" s="147">
        <f t="shared" ref="KD41" si="439">(KD40/KD$6)*100</f>
        <v>0</v>
      </c>
      <c r="KE41" s="147">
        <f t="shared" ref="KE41" si="440">(KE40/KE$6)*100</f>
        <v>0</v>
      </c>
      <c r="KF41" s="147">
        <f t="shared" ref="KF41" si="441">(KF40/KF$6)*100</f>
        <v>0</v>
      </c>
      <c r="KG41" s="147">
        <f t="shared" ref="KG41" si="442">(KG40/KG$6)*100</f>
        <v>0</v>
      </c>
      <c r="KH41" s="147">
        <f t="shared" ref="KH41" si="443">(KH40/KH$6)*100</f>
        <v>0</v>
      </c>
      <c r="KI41" s="147">
        <f t="shared" ref="KI41" si="444">(KI40/KI$6)*100</f>
        <v>0</v>
      </c>
      <c r="KJ41" s="147">
        <f t="shared" ref="KJ41" si="445">(KJ40/KJ$6)*100</f>
        <v>0</v>
      </c>
      <c r="KK41" s="147">
        <f t="shared" ref="KK41" si="446">(KK40/KK$6)*100</f>
        <v>104.67706013363029</v>
      </c>
      <c r="KL41" s="147">
        <f t="shared" ref="KL41" si="447">(KL40/KL$6)*100</f>
        <v>0</v>
      </c>
      <c r="KM41" s="147">
        <f t="shared" ref="KM41" si="448">(KM40/KM$6)*100</f>
        <v>0</v>
      </c>
      <c r="KN41" s="147">
        <f t="shared" ref="KN41" si="449">(KN40/KN$6)*100</f>
        <v>0</v>
      </c>
      <c r="KO41" s="147">
        <f t="shared" ref="KO41" si="450">(KO40/KO$6)*100</f>
        <v>0</v>
      </c>
      <c r="KP41" s="147">
        <f t="shared" ref="KP41:KX41" si="451">(KP40/KP$6)*100</f>
        <v>100.84116773874318</v>
      </c>
      <c r="KQ41" s="147">
        <f t="shared" si="451"/>
        <v>106.87873405457775</v>
      </c>
      <c r="KR41" s="147">
        <f t="shared" si="451"/>
        <v>104.36173533083645</v>
      </c>
      <c r="KS41" s="147">
        <f t="shared" si="451"/>
        <v>102.3199471404449</v>
      </c>
      <c r="KT41" s="147">
        <f t="shared" si="451"/>
        <v>105.71769327907955</v>
      </c>
      <c r="KU41" s="147">
        <f t="shared" si="451"/>
        <v>102.89498839273521</v>
      </c>
      <c r="KV41" s="147">
        <f t="shared" si="451"/>
        <v>104.97060395510422</v>
      </c>
      <c r="KW41" s="147">
        <f t="shared" si="451"/>
        <v>103.09543119762097</v>
      </c>
      <c r="KX41" s="147">
        <f t="shared" si="451"/>
        <v>102.34333859926276</v>
      </c>
      <c r="KY41" s="147">
        <f>(KY40/KY$6)*100</f>
        <v>101.69211195928753</v>
      </c>
      <c r="KZ41" s="410">
        <f>(KZ40/KZ$6)*100</f>
        <v>94.544260729421595</v>
      </c>
      <c r="LA41" s="170">
        <f t="shared" ref="LA41" si="452">(LA40/LA$6)*100</f>
        <v>0</v>
      </c>
      <c r="LB41" s="147">
        <f t="shared" ref="LB41" si="453">(LB40/LB$6)*100</f>
        <v>0</v>
      </c>
      <c r="LC41" s="147">
        <f t="shared" ref="LC41" si="454">(LC40/LC$6)*100</f>
        <v>0</v>
      </c>
      <c r="LD41" s="147">
        <f t="shared" ref="LD41" si="455">(LD40/LD$6)*100</f>
        <v>0</v>
      </c>
      <c r="LE41" s="147">
        <f t="shared" ref="LE41" si="456">(LE40/LE$6)*100</f>
        <v>0</v>
      </c>
      <c r="LF41" s="147">
        <f t="shared" ref="LF41" si="457">(LF40/LF$6)*100</f>
        <v>0</v>
      </c>
      <c r="LG41" s="147">
        <f t="shared" ref="LG41" si="458">(LG40/LG$6)*100</f>
        <v>0</v>
      </c>
      <c r="LH41" s="147">
        <f t="shared" ref="LH41" si="459">(LH40/LH$6)*100</f>
        <v>0</v>
      </c>
      <c r="LI41" s="147">
        <f t="shared" ref="LI41" si="460">(LI40/LI$6)*100</f>
        <v>0</v>
      </c>
      <c r="LJ41" s="147">
        <f t="shared" ref="LJ41" si="461">(LJ40/LJ$6)*100</f>
        <v>0</v>
      </c>
      <c r="LK41" s="147">
        <f t="shared" ref="LK41" si="462">(LK40/LK$6)*100</f>
        <v>0</v>
      </c>
      <c r="LL41" s="147">
        <f t="shared" ref="LL41" si="463">(LL40/LL$6)*100</f>
        <v>0</v>
      </c>
      <c r="LM41" s="147">
        <f t="shared" ref="LM41" si="464">(LM40/LM$6)*100</f>
        <v>104.57510161640985</v>
      </c>
      <c r="LN41" s="147">
        <f t="shared" ref="LN41" si="465">(LN40/LN$6)*100</f>
        <v>0</v>
      </c>
      <c r="LO41" s="147">
        <f t="shared" ref="LO41" si="466">(LO40/LO$6)*100</f>
        <v>0</v>
      </c>
      <c r="LP41" s="147">
        <f t="shared" ref="LP41" si="467">(LP40/LP$6)*100</f>
        <v>0</v>
      </c>
      <c r="LQ41" s="147">
        <f t="shared" ref="LQ41" si="468">(LQ40/LQ$6)*100</f>
        <v>0</v>
      </c>
      <c r="LR41" s="147">
        <f t="shared" ref="LR41:LZ41" si="469">(LR40/LR$6)*100</f>
        <v>88.775362842082458</v>
      </c>
      <c r="LS41" s="147">
        <f t="shared" si="469"/>
        <v>98.726956521739126</v>
      </c>
      <c r="LT41" s="147">
        <f t="shared" si="469"/>
        <v>93.966993083612962</v>
      </c>
      <c r="LU41" s="147">
        <f t="shared" si="469"/>
        <v>93.792284083033564</v>
      </c>
      <c r="LV41" s="147">
        <f t="shared" si="469"/>
        <v>82.457866089579639</v>
      </c>
      <c r="LW41" s="147">
        <f t="shared" si="469"/>
        <v>82.85826103972343</v>
      </c>
      <c r="LX41" s="147">
        <f t="shared" si="469"/>
        <v>81.809577891349619</v>
      </c>
      <c r="LY41" s="147">
        <f t="shared" si="469"/>
        <v>86.010394753124615</v>
      </c>
      <c r="LZ41" s="147">
        <f t="shared" si="469"/>
        <v>84.891465953018141</v>
      </c>
      <c r="MA41" s="147">
        <f>(MA40/MA$6)*100</f>
        <v>86.202823223672553</v>
      </c>
      <c r="MB41" s="147">
        <f>(MB40/MB$6)*100</f>
        <v>74.602235926895887</v>
      </c>
      <c r="MC41" s="170">
        <f t="shared" ref="MC41" si="470">(MC40/MC$6)*100</f>
        <v>0</v>
      </c>
      <c r="MD41" s="147">
        <f t="shared" ref="MD41" si="471">(MD40/MD$6)*100</f>
        <v>0</v>
      </c>
      <c r="ME41" s="147">
        <f t="shared" ref="ME41" si="472">(ME40/ME$6)*100</f>
        <v>0</v>
      </c>
      <c r="MF41" s="147">
        <f t="shared" ref="MF41" si="473">(MF40/MF$6)*100</f>
        <v>0</v>
      </c>
      <c r="MG41" s="147">
        <f t="shared" ref="MG41" si="474">(MG40/MG$6)*100</f>
        <v>0</v>
      </c>
      <c r="MH41" s="147">
        <f t="shared" ref="MH41" si="475">(MH40/MH$6)*100</f>
        <v>0</v>
      </c>
      <c r="MI41" s="147">
        <f t="shared" ref="MI41" si="476">(MI40/MI$6)*100</f>
        <v>0</v>
      </c>
      <c r="MJ41" s="147">
        <f t="shared" ref="MJ41" si="477">(MJ40/MJ$6)*100</f>
        <v>0</v>
      </c>
      <c r="MK41" s="147">
        <f t="shared" ref="MK41" si="478">(MK40/MK$6)*100</f>
        <v>0</v>
      </c>
      <c r="ML41" s="147">
        <f t="shared" ref="ML41" si="479">(ML40/ML$6)*100</f>
        <v>0</v>
      </c>
      <c r="MM41" s="147">
        <f t="shared" ref="MM41" si="480">(MM40/MM$6)*100</f>
        <v>0</v>
      </c>
      <c r="MN41" s="147">
        <f t="shared" ref="MN41" si="481">(MN40/MN$6)*100</f>
        <v>0</v>
      </c>
      <c r="MO41" s="147">
        <f t="shared" ref="MO41" si="482">(MO40/MO$6)*100</f>
        <v>95.813953488372093</v>
      </c>
      <c r="MP41" s="147">
        <f t="shared" ref="MP41" si="483">(MP40/MP$6)*100</f>
        <v>0</v>
      </c>
      <c r="MQ41" s="147">
        <f t="shared" ref="MQ41" si="484">(MQ40/MQ$6)*100</f>
        <v>0</v>
      </c>
      <c r="MR41" s="147">
        <f t="shared" ref="MR41" si="485">(MR40/MR$6)*100</f>
        <v>0</v>
      </c>
      <c r="MS41" s="147">
        <f t="shared" ref="MS41" si="486">(MS40/MS$6)*100</f>
        <v>0</v>
      </c>
      <c r="MT41" s="147">
        <f t="shared" ref="MT41:NW41" si="487">(MT40/MT$6)*100</f>
        <v>97.459227467811161</v>
      </c>
      <c r="MU41" s="147">
        <f t="shared" si="487"/>
        <v>101.9742921952449</v>
      </c>
      <c r="MV41" s="147">
        <f t="shared" si="487"/>
        <v>97.70823455033981</v>
      </c>
      <c r="MW41" s="147">
        <f t="shared" si="487"/>
        <v>93.723849372384933</v>
      </c>
      <c r="MX41" s="147">
        <f t="shared" si="487"/>
        <v>95.897732197024411</v>
      </c>
      <c r="MY41" s="147">
        <f t="shared" si="487"/>
        <v>92.689579923622475</v>
      </c>
      <c r="MZ41" s="147">
        <f t="shared" si="487"/>
        <v>92.882991556091682</v>
      </c>
      <c r="NA41" s="147">
        <f t="shared" si="487"/>
        <v>83.455735078114571</v>
      </c>
      <c r="NB41" s="147">
        <f t="shared" si="487"/>
        <v>82.684426229508205</v>
      </c>
      <c r="NC41" s="147">
        <f>(NC40/NC$6)*100</f>
        <v>114.43071228133024</v>
      </c>
      <c r="ND41" s="147">
        <f>(ND40/ND$6)*100</f>
        <v>86.300195886385893</v>
      </c>
      <c r="NE41" s="147">
        <f t="shared" si="487"/>
        <v>0</v>
      </c>
      <c r="NF41" s="147">
        <f t="shared" si="487"/>
        <v>0</v>
      </c>
      <c r="NG41" s="147">
        <f t="shared" si="487"/>
        <v>0</v>
      </c>
      <c r="NH41" s="147">
        <f t="shared" si="487"/>
        <v>0</v>
      </c>
      <c r="NI41" s="147">
        <f t="shared" si="487"/>
        <v>0</v>
      </c>
      <c r="NJ41" s="147">
        <f t="shared" si="487"/>
        <v>0</v>
      </c>
      <c r="NK41" s="147">
        <f t="shared" si="487"/>
        <v>0</v>
      </c>
      <c r="NL41" s="147">
        <f t="shared" si="487"/>
        <v>0</v>
      </c>
      <c r="NM41" s="147">
        <f t="shared" si="487"/>
        <v>0</v>
      </c>
      <c r="NN41" s="147">
        <f t="shared" si="487"/>
        <v>0</v>
      </c>
      <c r="NO41" s="147">
        <f t="shared" si="487"/>
        <v>0</v>
      </c>
      <c r="NP41" s="147">
        <f t="shared" si="487"/>
        <v>0</v>
      </c>
      <c r="NQ41" s="147">
        <f t="shared" si="487"/>
        <v>88.308457711442784</v>
      </c>
      <c r="NR41" s="147">
        <f t="shared" si="487"/>
        <v>0</v>
      </c>
      <c r="NS41" s="147">
        <f t="shared" si="487"/>
        <v>0</v>
      </c>
      <c r="NT41" s="147">
        <f t="shared" si="487"/>
        <v>0</v>
      </c>
      <c r="NU41" s="147">
        <f t="shared" si="487"/>
        <v>0</v>
      </c>
      <c r="NV41" s="147">
        <f t="shared" si="487"/>
        <v>85.303468208092482</v>
      </c>
      <c r="NW41" s="147">
        <f t="shared" si="487"/>
        <v>80.038867295946687</v>
      </c>
      <c r="NX41" s="147">
        <f t="shared" ref="NX41:OF41" si="488">(NX40/NX$6)*100</f>
        <v>75.883635897106942</v>
      </c>
      <c r="NY41" s="147">
        <f t="shared" si="488"/>
        <v>70.108711577343456</v>
      </c>
      <c r="NZ41" s="147">
        <f t="shared" si="488"/>
        <v>75.173237753882916</v>
      </c>
      <c r="OA41" s="147">
        <f t="shared" si="488"/>
        <v>75.946547884187083</v>
      </c>
      <c r="OB41" s="147">
        <f t="shared" si="488"/>
        <v>73.79365808823529</v>
      </c>
      <c r="OC41" s="147">
        <f t="shared" si="488"/>
        <v>72.127536231884065</v>
      </c>
      <c r="OD41" s="147">
        <f t="shared" si="488"/>
        <v>65.937072503419969</v>
      </c>
      <c r="OE41" s="147">
        <f t="shared" si="488"/>
        <v>92.178663239074552</v>
      </c>
      <c r="OF41" s="147">
        <f t="shared" si="488"/>
        <v>71.303892476872051</v>
      </c>
    </row>
    <row r="42" spans="1:396">
      <c r="A42" s="102" t="s">
        <v>55</v>
      </c>
      <c r="B42" s="102"/>
      <c r="C42" s="102"/>
      <c r="D42" s="102"/>
      <c r="E42" s="102"/>
      <c r="F42" s="102"/>
      <c r="G42" s="102"/>
      <c r="H42" s="102"/>
      <c r="I42" s="102"/>
      <c r="J42" s="102"/>
      <c r="K42" s="102"/>
      <c r="L42" s="102"/>
      <c r="M42" s="102"/>
      <c r="N42" s="102"/>
      <c r="O42" s="102"/>
      <c r="P42" s="102">
        <v>6035.5</v>
      </c>
      <c r="Q42" s="102"/>
      <c r="R42" s="102"/>
      <c r="S42" s="102"/>
      <c r="T42" s="102"/>
      <c r="U42" s="102">
        <v>9523</v>
      </c>
      <c r="V42" s="102">
        <v>9189.5</v>
      </c>
      <c r="W42" s="102">
        <v>9815.5</v>
      </c>
      <c r="X42" s="102">
        <v>10378.5</v>
      </c>
      <c r="Y42" s="102">
        <v>10870</v>
      </c>
      <c r="Z42" s="102">
        <v>11349</v>
      </c>
      <c r="AA42" s="102">
        <v>11709</v>
      </c>
      <c r="AB42" s="102">
        <v>11757</v>
      </c>
      <c r="AC42" s="102">
        <v>12049.5</v>
      </c>
      <c r="AD42" s="102">
        <v>12253</v>
      </c>
      <c r="AE42" s="102">
        <v>12382</v>
      </c>
      <c r="AF42" s="118"/>
      <c r="AG42" s="102"/>
      <c r="AH42" s="102"/>
      <c r="AI42" s="102"/>
      <c r="AJ42" s="102"/>
      <c r="AK42" s="102"/>
      <c r="AL42" s="102"/>
      <c r="AM42" s="102"/>
      <c r="AN42" s="102"/>
      <c r="AO42" s="102"/>
      <c r="AP42" s="102"/>
      <c r="AQ42" s="102"/>
      <c r="AR42" s="102"/>
      <c r="AS42" s="102">
        <v>11388.5</v>
      </c>
      <c r="AT42" s="102"/>
      <c r="AU42" s="102"/>
      <c r="AV42" s="102"/>
      <c r="AW42" s="102"/>
      <c r="AX42" s="102">
        <v>17000.5</v>
      </c>
      <c r="AY42" s="102">
        <v>16366</v>
      </c>
      <c r="AZ42" s="102">
        <v>16893</v>
      </c>
      <c r="BA42" s="102">
        <v>17046</v>
      </c>
      <c r="BB42" s="102">
        <v>17448</v>
      </c>
      <c r="BC42" s="102">
        <v>18686.5</v>
      </c>
      <c r="BD42" s="102">
        <v>18462</v>
      </c>
      <c r="BE42" s="102">
        <v>17700</v>
      </c>
      <c r="BF42" s="102">
        <v>18389</v>
      </c>
      <c r="BG42" s="102">
        <v>17835.5</v>
      </c>
      <c r="BH42" s="102">
        <v>18545</v>
      </c>
      <c r="BI42" s="118"/>
      <c r="BJ42" s="102"/>
      <c r="BK42" s="102"/>
      <c r="BL42" s="102"/>
      <c r="BM42" s="102"/>
      <c r="BN42" s="102"/>
      <c r="BO42" s="102"/>
      <c r="BP42" s="102"/>
      <c r="BQ42" s="102"/>
      <c r="BR42" s="102"/>
      <c r="BS42" s="102"/>
      <c r="BT42" s="102"/>
      <c r="BU42" s="102">
        <v>7824</v>
      </c>
      <c r="BV42" s="102"/>
      <c r="BW42" s="102"/>
      <c r="BX42" s="102"/>
      <c r="BY42" s="102"/>
      <c r="BZ42" s="102">
        <v>12034</v>
      </c>
      <c r="CA42" s="102">
        <v>12055</v>
      </c>
      <c r="CB42" s="102">
        <v>12771</v>
      </c>
      <c r="CC42" s="102">
        <v>13356</v>
      </c>
      <c r="CD42" s="102">
        <v>14166</v>
      </c>
      <c r="CE42" s="102">
        <v>14614</v>
      </c>
      <c r="CF42" s="102">
        <v>14626</v>
      </c>
      <c r="CG42" s="102">
        <v>14776</v>
      </c>
      <c r="CH42" s="102">
        <v>15027</v>
      </c>
      <c r="CI42" s="102">
        <v>15093</v>
      </c>
      <c r="CJ42" s="102">
        <v>14968</v>
      </c>
      <c r="CK42" s="118"/>
      <c r="CL42" s="102"/>
      <c r="CM42" s="102"/>
      <c r="CN42" s="102"/>
      <c r="CO42" s="102"/>
      <c r="CP42" s="102"/>
      <c r="CQ42" s="102"/>
      <c r="CR42" s="102"/>
      <c r="CS42" s="102"/>
      <c r="CT42" s="102"/>
      <c r="CU42" s="102"/>
      <c r="CV42" s="102"/>
      <c r="CW42" s="102">
        <v>19072</v>
      </c>
      <c r="CX42" s="102"/>
      <c r="CY42" s="102"/>
      <c r="CZ42" s="102"/>
      <c r="DA42" s="102"/>
      <c r="DB42" s="102">
        <v>24424</v>
      </c>
      <c r="DC42" s="102">
        <v>24382</v>
      </c>
      <c r="DD42" s="102">
        <v>25064</v>
      </c>
      <c r="DE42" s="102">
        <v>25611</v>
      </c>
      <c r="DF42" s="102">
        <v>26210</v>
      </c>
      <c r="DG42" s="102">
        <v>26864</v>
      </c>
      <c r="DH42" s="102">
        <v>27447</v>
      </c>
      <c r="DI42" s="102">
        <v>26110</v>
      </c>
      <c r="DJ42" s="102">
        <v>26856</v>
      </c>
      <c r="DK42" s="102">
        <v>28204</v>
      </c>
      <c r="DL42" s="102">
        <v>29210</v>
      </c>
      <c r="DM42" s="118"/>
      <c r="DN42" s="102"/>
      <c r="DO42" s="102"/>
      <c r="DP42" s="102"/>
      <c r="DQ42" s="102"/>
      <c r="DR42" s="102"/>
      <c r="DS42" s="102"/>
      <c r="DT42" s="102"/>
      <c r="DU42" s="102"/>
      <c r="DV42" s="102"/>
      <c r="DW42" s="102"/>
      <c r="DX42" s="102"/>
      <c r="DY42" s="102">
        <v>6473</v>
      </c>
      <c r="DZ42" s="102"/>
      <c r="EA42" s="102"/>
      <c r="EB42" s="102"/>
      <c r="EC42" s="102"/>
      <c r="ED42" s="102">
        <v>10180</v>
      </c>
      <c r="EE42" s="102">
        <v>10214</v>
      </c>
      <c r="EF42" s="102">
        <v>10981</v>
      </c>
      <c r="EG42" s="102">
        <v>11728</v>
      </c>
      <c r="EH42" s="102">
        <v>12342</v>
      </c>
      <c r="EI42" s="102">
        <v>12978</v>
      </c>
      <c r="EJ42" s="102">
        <v>13002</v>
      </c>
      <c r="EK42" s="102">
        <v>13033</v>
      </c>
      <c r="EL42" s="102">
        <v>13326</v>
      </c>
      <c r="EM42" s="102">
        <v>13606.5</v>
      </c>
      <c r="EN42" s="102">
        <v>12836</v>
      </c>
      <c r="EO42" s="118"/>
      <c r="EP42" s="102"/>
      <c r="EQ42" s="102"/>
      <c r="ER42" s="102"/>
      <c r="ES42" s="102"/>
      <c r="ET42" s="102"/>
      <c r="EU42" s="102"/>
      <c r="EV42" s="102"/>
      <c r="EW42" s="102"/>
      <c r="EX42" s="102"/>
      <c r="EY42" s="102"/>
      <c r="EZ42" s="102"/>
      <c r="FA42" s="102">
        <v>11388.5</v>
      </c>
      <c r="FB42" s="102"/>
      <c r="FC42" s="102"/>
      <c r="FD42" s="102"/>
      <c r="FE42" s="102"/>
      <c r="FF42" s="102">
        <v>17440</v>
      </c>
      <c r="FG42" s="102">
        <v>19094</v>
      </c>
      <c r="FH42" s="102">
        <v>20357</v>
      </c>
      <c r="FI42" s="102">
        <v>21367</v>
      </c>
      <c r="FJ42" s="102">
        <v>20698</v>
      </c>
      <c r="FK42" s="102">
        <v>21482</v>
      </c>
      <c r="FL42" s="102">
        <v>20057</v>
      </c>
      <c r="FM42" s="3">
        <v>20153.5</v>
      </c>
      <c r="FN42" s="102">
        <v>21235</v>
      </c>
      <c r="FO42" s="102">
        <v>17092.5</v>
      </c>
      <c r="FP42" s="102">
        <v>20427</v>
      </c>
      <c r="FQ42" s="118"/>
      <c r="FR42" s="102"/>
      <c r="FS42" s="102"/>
      <c r="FT42" s="102"/>
      <c r="FU42" s="102"/>
      <c r="FV42" s="102"/>
      <c r="FW42" s="102"/>
      <c r="FX42" s="102"/>
      <c r="FY42" s="102"/>
      <c r="FZ42" s="102"/>
      <c r="GA42" s="102"/>
      <c r="GB42" s="102"/>
      <c r="GC42" s="102">
        <v>5049</v>
      </c>
      <c r="GD42" s="102"/>
      <c r="GE42" s="102"/>
      <c r="GF42" s="102"/>
      <c r="GG42" s="102"/>
      <c r="GH42" s="102">
        <v>8171</v>
      </c>
      <c r="GI42" s="102">
        <v>8382.5</v>
      </c>
      <c r="GJ42" s="102">
        <v>8999</v>
      </c>
      <c r="GK42" s="102">
        <v>8539</v>
      </c>
      <c r="GL42" s="102">
        <v>8952</v>
      </c>
      <c r="GM42" s="102">
        <v>9846</v>
      </c>
      <c r="GN42" s="102">
        <v>10120</v>
      </c>
      <c r="GO42" s="102">
        <v>10516</v>
      </c>
      <c r="GP42" s="102">
        <v>11523</v>
      </c>
      <c r="GQ42" s="102">
        <v>10836</v>
      </c>
      <c r="GR42" s="102">
        <v>11462</v>
      </c>
      <c r="GS42" s="118"/>
      <c r="GT42" s="102"/>
      <c r="GU42" s="102"/>
      <c r="GV42" s="102"/>
      <c r="GW42" s="102"/>
      <c r="GX42" s="102"/>
      <c r="GY42" s="102"/>
      <c r="GZ42" s="102"/>
      <c r="HA42" s="102"/>
      <c r="HB42" s="102"/>
      <c r="HC42" s="102"/>
      <c r="HD42" s="102"/>
      <c r="HE42" s="102">
        <v>10805</v>
      </c>
      <c r="HF42" s="102"/>
      <c r="HG42" s="102"/>
      <c r="HH42" s="102"/>
      <c r="HI42" s="102"/>
      <c r="HJ42" s="102">
        <v>14978</v>
      </c>
      <c r="HK42" s="102">
        <v>14974</v>
      </c>
      <c r="HL42" s="102">
        <v>15662</v>
      </c>
      <c r="HM42" s="102">
        <v>14389</v>
      </c>
      <c r="HN42" s="102">
        <v>14864</v>
      </c>
      <c r="HO42" s="102">
        <v>16806</v>
      </c>
      <c r="HP42" s="102">
        <v>17480</v>
      </c>
      <c r="HQ42" s="102">
        <v>16680</v>
      </c>
      <c r="HR42" s="102">
        <v>17212</v>
      </c>
      <c r="HS42" s="102">
        <v>16384</v>
      </c>
      <c r="HT42" s="102">
        <v>17582</v>
      </c>
      <c r="HU42" s="118"/>
      <c r="HV42" s="102"/>
      <c r="HW42" s="102"/>
      <c r="HX42" s="102"/>
      <c r="HY42" s="102"/>
      <c r="HZ42" s="102"/>
      <c r="IA42" s="102"/>
      <c r="IB42" s="102"/>
      <c r="IC42" s="102"/>
      <c r="ID42" s="102"/>
      <c r="IE42" s="102"/>
      <c r="IF42" s="102"/>
      <c r="IG42" s="102">
        <v>5888</v>
      </c>
      <c r="IH42" s="102"/>
      <c r="II42" s="102"/>
      <c r="IJ42" s="102"/>
      <c r="IK42" s="102"/>
      <c r="IL42" s="6" t="s">
        <v>154</v>
      </c>
      <c r="IM42" s="6" t="s">
        <v>154</v>
      </c>
      <c r="IN42" s="6" t="s">
        <v>154</v>
      </c>
      <c r="IO42" s="6" t="s">
        <v>154</v>
      </c>
      <c r="IP42" s="6" t="s">
        <v>154</v>
      </c>
      <c r="IQ42" s="6" t="s">
        <v>154</v>
      </c>
      <c r="IR42" s="6" t="s">
        <v>154</v>
      </c>
      <c r="IS42" s="6" t="s">
        <v>154</v>
      </c>
      <c r="IT42" s="6" t="s">
        <v>154</v>
      </c>
      <c r="IU42" s="6" t="s">
        <v>154</v>
      </c>
      <c r="IV42" s="6" t="s">
        <v>154</v>
      </c>
      <c r="IW42" s="118"/>
      <c r="IX42" s="102"/>
      <c r="IY42" s="102"/>
      <c r="IZ42" s="102"/>
      <c r="JA42" s="102"/>
      <c r="JB42" s="102"/>
      <c r="JC42" s="102"/>
      <c r="JD42" s="102"/>
      <c r="JE42" s="102"/>
      <c r="JF42" s="102"/>
      <c r="JG42" s="102"/>
      <c r="JH42" s="102"/>
      <c r="JI42" s="102">
        <v>10478</v>
      </c>
      <c r="JJ42" s="102"/>
      <c r="JK42" s="102"/>
      <c r="JL42" s="102"/>
      <c r="JM42" s="102"/>
      <c r="JN42" s="6" t="s">
        <v>154</v>
      </c>
      <c r="JO42" s="6" t="s">
        <v>154</v>
      </c>
      <c r="JP42" s="6" t="s">
        <v>154</v>
      </c>
      <c r="JQ42" s="6" t="s">
        <v>154</v>
      </c>
      <c r="JR42" s="6" t="s">
        <v>154</v>
      </c>
      <c r="JS42" s="6" t="s">
        <v>154</v>
      </c>
      <c r="JT42" s="6" t="s">
        <v>154</v>
      </c>
      <c r="JU42" s="6" t="s">
        <v>154</v>
      </c>
      <c r="JV42" s="6" t="s">
        <v>154</v>
      </c>
      <c r="JW42" s="6" t="s">
        <v>154</v>
      </c>
      <c r="JX42" s="6" t="s">
        <v>154</v>
      </c>
      <c r="JY42" s="118"/>
      <c r="JZ42" s="102"/>
      <c r="KA42" s="102"/>
      <c r="KB42" s="102"/>
      <c r="KC42" s="102"/>
      <c r="KD42" s="102"/>
      <c r="KE42" s="102"/>
      <c r="KF42" s="102"/>
      <c r="KG42" s="102"/>
      <c r="KH42" s="102"/>
      <c r="KI42" s="102"/>
      <c r="KJ42" s="102"/>
      <c r="KK42" s="6" t="s">
        <v>154</v>
      </c>
      <c r="KL42" s="102"/>
      <c r="KM42" s="102"/>
      <c r="KN42" s="102"/>
      <c r="KO42" s="102"/>
      <c r="KP42" s="6" t="s">
        <v>154</v>
      </c>
      <c r="KQ42" s="6" t="s">
        <v>154</v>
      </c>
      <c r="KR42" s="6" t="s">
        <v>154</v>
      </c>
      <c r="KS42" s="6" t="s">
        <v>154</v>
      </c>
      <c r="KT42" s="6" t="s">
        <v>154</v>
      </c>
      <c r="KU42" s="6" t="s">
        <v>154</v>
      </c>
      <c r="KV42" s="6" t="s">
        <v>154</v>
      </c>
      <c r="KW42" s="6" t="s">
        <v>154</v>
      </c>
      <c r="KX42" s="6" t="s">
        <v>154</v>
      </c>
      <c r="KY42" s="6" t="s">
        <v>154</v>
      </c>
      <c r="KZ42" s="6" t="s">
        <v>154</v>
      </c>
      <c r="LA42" s="118"/>
      <c r="LB42" s="102"/>
      <c r="LC42" s="102"/>
      <c r="LD42" s="102"/>
      <c r="LE42" s="102"/>
      <c r="LF42" s="102"/>
      <c r="LG42" s="102"/>
      <c r="LH42" s="102"/>
      <c r="LI42" s="102"/>
      <c r="LJ42" s="102"/>
      <c r="LK42" s="102"/>
      <c r="LL42" s="102"/>
      <c r="LM42" s="6" t="s">
        <v>154</v>
      </c>
      <c r="LN42" s="102"/>
      <c r="LO42" s="102"/>
      <c r="LP42" s="102"/>
      <c r="LQ42" s="102"/>
      <c r="LR42" s="6" t="s">
        <v>154</v>
      </c>
      <c r="LS42" s="6" t="s">
        <v>154</v>
      </c>
      <c r="LT42" s="6" t="s">
        <v>154</v>
      </c>
      <c r="LU42" s="6" t="s">
        <v>154</v>
      </c>
      <c r="LV42" s="6" t="s">
        <v>154</v>
      </c>
      <c r="LW42" s="6"/>
      <c r="LX42" s="6" t="s">
        <v>154</v>
      </c>
      <c r="LY42" s="6" t="s">
        <v>154</v>
      </c>
      <c r="LZ42" s="6" t="s">
        <v>154</v>
      </c>
      <c r="MA42" s="6" t="s">
        <v>154</v>
      </c>
      <c r="MB42" s="6" t="s">
        <v>154</v>
      </c>
      <c r="MC42" s="118"/>
      <c r="MD42" s="102"/>
      <c r="ME42" s="102"/>
      <c r="MF42" s="102"/>
      <c r="MG42" s="102"/>
      <c r="MH42" s="102"/>
      <c r="MI42" s="102"/>
      <c r="MJ42" s="102"/>
      <c r="MK42" s="102"/>
      <c r="ML42" s="102"/>
      <c r="MM42" s="102"/>
      <c r="MN42" s="102"/>
      <c r="MO42" s="6" t="s">
        <v>154</v>
      </c>
      <c r="MP42" s="102"/>
      <c r="MQ42" s="102"/>
      <c r="MR42" s="102"/>
      <c r="MS42" s="102"/>
      <c r="MT42" s="6" t="s">
        <v>154</v>
      </c>
      <c r="MU42" s="6" t="s">
        <v>154</v>
      </c>
      <c r="MV42" s="6" t="s">
        <v>154</v>
      </c>
      <c r="MW42" s="6" t="s">
        <v>154</v>
      </c>
      <c r="MX42" s="6" t="s">
        <v>154</v>
      </c>
      <c r="MY42" s="6" t="s">
        <v>154</v>
      </c>
      <c r="MZ42" s="6" t="s">
        <v>154</v>
      </c>
      <c r="NA42" s="6" t="s">
        <v>154</v>
      </c>
      <c r="NB42" s="6" t="s">
        <v>154</v>
      </c>
      <c r="NC42" s="6" t="s">
        <v>154</v>
      </c>
      <c r="ND42" s="6" t="s">
        <v>154</v>
      </c>
      <c r="NE42" s="118"/>
      <c r="NF42" s="102"/>
      <c r="NG42" s="102"/>
      <c r="NH42" s="102"/>
      <c r="NI42" s="102"/>
      <c r="NJ42" s="102"/>
      <c r="NK42" s="102"/>
      <c r="NL42" s="102"/>
      <c r="NM42" s="102"/>
      <c r="NN42" s="102"/>
      <c r="NO42" s="102"/>
      <c r="NP42" s="102"/>
      <c r="NQ42" s="6" t="s">
        <v>154</v>
      </c>
      <c r="NR42" s="102"/>
      <c r="NS42" s="102"/>
      <c r="NT42" s="102"/>
      <c r="NU42" s="102"/>
      <c r="NV42" s="6" t="s">
        <v>154</v>
      </c>
      <c r="NW42" s="6" t="s">
        <v>154</v>
      </c>
      <c r="NX42" s="6" t="s">
        <v>154</v>
      </c>
      <c r="NY42" s="6" t="s">
        <v>154</v>
      </c>
      <c r="NZ42" s="6" t="s">
        <v>154</v>
      </c>
      <c r="OA42" s="6" t="s">
        <v>154</v>
      </c>
      <c r="OB42" s="6" t="s">
        <v>154</v>
      </c>
      <c r="OC42" s="6" t="s">
        <v>154</v>
      </c>
      <c r="OD42" s="6" t="s">
        <v>154</v>
      </c>
      <c r="OE42" s="6" t="s">
        <v>154</v>
      </c>
      <c r="OF42" s="6" t="s">
        <v>154</v>
      </c>
    </row>
    <row r="43" spans="1:396">
      <c r="A43" s="102" t="s">
        <v>56</v>
      </c>
      <c r="B43" s="102"/>
      <c r="C43" s="102"/>
      <c r="D43" s="102"/>
      <c r="E43" s="102"/>
      <c r="F43" s="102"/>
      <c r="G43" s="102"/>
      <c r="H43" s="102"/>
      <c r="I43" s="102"/>
      <c r="J43" s="102"/>
      <c r="K43" s="102"/>
      <c r="L43" s="102"/>
      <c r="M43" s="102"/>
      <c r="N43" s="102"/>
      <c r="O43" s="102"/>
      <c r="P43" s="102">
        <v>4731</v>
      </c>
      <c r="Q43" s="102"/>
      <c r="R43" s="102"/>
      <c r="S43" s="102"/>
      <c r="T43" s="102"/>
      <c r="U43" s="102">
        <v>5967</v>
      </c>
      <c r="V43" s="102">
        <v>6241.5</v>
      </c>
      <c r="W43" s="102">
        <v>6408</v>
      </c>
      <c r="X43" s="102">
        <v>6626</v>
      </c>
      <c r="Y43" s="102">
        <v>6777.5</v>
      </c>
      <c r="Z43" s="102">
        <v>6931</v>
      </c>
      <c r="AA43" s="102">
        <v>7082</v>
      </c>
      <c r="AB43" s="102">
        <v>7073</v>
      </c>
      <c r="AC43" s="102">
        <v>7588.5</v>
      </c>
      <c r="AD43" s="102">
        <v>8349</v>
      </c>
      <c r="AE43" s="102">
        <v>8291.5</v>
      </c>
      <c r="AF43" s="118"/>
      <c r="AG43" s="102"/>
      <c r="AH43" s="102"/>
      <c r="AI43" s="102"/>
      <c r="AJ43" s="102"/>
      <c r="AK43" s="102"/>
      <c r="AL43" s="102"/>
      <c r="AM43" s="102"/>
      <c r="AN43" s="102"/>
      <c r="AO43" s="102"/>
      <c r="AP43" s="102"/>
      <c r="AQ43" s="102"/>
      <c r="AR43" s="102"/>
      <c r="AS43" s="102">
        <v>11080</v>
      </c>
      <c r="AT43" s="102"/>
      <c r="AU43" s="102"/>
      <c r="AV43" s="102"/>
      <c r="AW43" s="102"/>
      <c r="AX43" s="102">
        <v>14990.5</v>
      </c>
      <c r="AY43" s="102">
        <v>16343</v>
      </c>
      <c r="AZ43" s="102">
        <v>16865</v>
      </c>
      <c r="BA43" s="102">
        <v>17484</v>
      </c>
      <c r="BB43" s="102">
        <v>17778</v>
      </c>
      <c r="BC43" s="102">
        <v>18081</v>
      </c>
      <c r="BD43" s="102">
        <v>18379</v>
      </c>
      <c r="BE43" s="102">
        <v>18683</v>
      </c>
      <c r="BF43" s="102">
        <v>19038</v>
      </c>
      <c r="BG43" s="102">
        <v>19400</v>
      </c>
      <c r="BH43" s="102">
        <v>19978</v>
      </c>
      <c r="BI43" s="118"/>
      <c r="BJ43" s="102"/>
      <c r="BK43" s="102"/>
      <c r="BL43" s="102"/>
      <c r="BM43" s="102"/>
      <c r="BN43" s="102"/>
      <c r="BO43" s="102"/>
      <c r="BP43" s="102"/>
      <c r="BQ43" s="102"/>
      <c r="BR43" s="102"/>
      <c r="BS43" s="102"/>
      <c r="BT43" s="102"/>
      <c r="BU43" s="102">
        <v>6434.5</v>
      </c>
      <c r="BV43" s="102"/>
      <c r="BW43" s="102"/>
      <c r="BX43" s="102"/>
      <c r="BY43" s="102"/>
      <c r="BZ43" s="102">
        <v>8625.5</v>
      </c>
      <c r="CA43" s="102">
        <v>9049</v>
      </c>
      <c r="CB43" s="102">
        <v>9501</v>
      </c>
      <c r="CC43" s="102">
        <v>9966.5</v>
      </c>
      <c r="CD43" s="102">
        <v>10100.5</v>
      </c>
      <c r="CE43" s="102">
        <v>10195</v>
      </c>
      <c r="CF43" s="102">
        <v>10002</v>
      </c>
      <c r="CG43" s="102">
        <v>10195</v>
      </c>
      <c r="CH43" s="102">
        <v>10262.5</v>
      </c>
      <c r="CI43" s="102">
        <v>10336.5</v>
      </c>
      <c r="CJ43" s="102">
        <v>10469.5</v>
      </c>
      <c r="CK43" s="118"/>
      <c r="CL43" s="102"/>
      <c r="CM43" s="102"/>
      <c r="CN43" s="102"/>
      <c r="CO43" s="102"/>
      <c r="CP43" s="102"/>
      <c r="CQ43" s="102"/>
      <c r="CR43" s="102"/>
      <c r="CS43" s="102"/>
      <c r="CT43" s="102"/>
      <c r="CU43" s="102"/>
      <c r="CV43" s="102"/>
      <c r="CW43" s="102">
        <v>18645</v>
      </c>
      <c r="CX43" s="102"/>
      <c r="CY43" s="102"/>
      <c r="CZ43" s="102"/>
      <c r="DA43" s="102"/>
      <c r="DB43" s="102">
        <v>25639</v>
      </c>
      <c r="DC43" s="102">
        <v>27155.5</v>
      </c>
      <c r="DD43" s="102">
        <v>28593</v>
      </c>
      <c r="DE43" s="102">
        <v>30092.5</v>
      </c>
      <c r="DF43" s="102">
        <v>30572</v>
      </c>
      <c r="DG43" s="102">
        <v>31022.5</v>
      </c>
      <c r="DH43" s="102">
        <v>28804</v>
      </c>
      <c r="DI43" s="102">
        <v>31525</v>
      </c>
      <c r="DJ43" s="102">
        <v>31819.5</v>
      </c>
      <c r="DK43" s="102">
        <v>32125</v>
      </c>
      <c r="DL43" s="102">
        <v>32653</v>
      </c>
      <c r="DM43" s="118"/>
      <c r="DN43" s="102"/>
      <c r="DO43" s="102"/>
      <c r="DP43" s="102"/>
      <c r="DQ43" s="102"/>
      <c r="DR43" s="102"/>
      <c r="DS43" s="102"/>
      <c r="DT43" s="102"/>
      <c r="DU43" s="102"/>
      <c r="DV43" s="102"/>
      <c r="DW43" s="102"/>
      <c r="DX43" s="102"/>
      <c r="DY43" s="102">
        <v>5656</v>
      </c>
      <c r="DZ43" s="102"/>
      <c r="EA43" s="102"/>
      <c r="EB43" s="102"/>
      <c r="EC43" s="102"/>
      <c r="ED43" s="102">
        <v>7523</v>
      </c>
      <c r="EE43" s="102">
        <v>7885</v>
      </c>
      <c r="EF43" s="102">
        <v>8243</v>
      </c>
      <c r="EG43" s="102">
        <v>8605</v>
      </c>
      <c r="EH43" s="102">
        <v>8756</v>
      </c>
      <c r="EI43" s="102">
        <v>8909</v>
      </c>
      <c r="EJ43" s="102">
        <v>9056</v>
      </c>
      <c r="EK43" s="102">
        <v>9205</v>
      </c>
      <c r="EL43" s="102">
        <v>9334</v>
      </c>
      <c r="EM43" s="102">
        <v>9465</v>
      </c>
      <c r="EN43" s="102">
        <v>9701</v>
      </c>
      <c r="EO43" s="118"/>
      <c r="EP43" s="102"/>
      <c r="EQ43" s="102"/>
      <c r="ER43" s="102"/>
      <c r="ES43" s="102"/>
      <c r="ET43" s="102"/>
      <c r="EU43" s="102"/>
      <c r="EV43" s="102"/>
      <c r="EW43" s="102"/>
      <c r="EX43" s="102"/>
      <c r="EY43" s="102"/>
      <c r="EZ43" s="102"/>
      <c r="FA43" s="102">
        <v>14050</v>
      </c>
      <c r="FB43" s="102"/>
      <c r="FC43" s="102"/>
      <c r="FD43" s="102"/>
      <c r="FE43" s="102"/>
      <c r="FF43" s="102">
        <v>20398</v>
      </c>
      <c r="FG43" s="102">
        <v>21666</v>
      </c>
      <c r="FH43" s="102">
        <v>22538</v>
      </c>
      <c r="FI43" s="102">
        <v>23650</v>
      </c>
      <c r="FJ43" s="102">
        <v>24124</v>
      </c>
      <c r="FK43" s="102">
        <v>24610</v>
      </c>
      <c r="FL43" s="102">
        <v>25016</v>
      </c>
      <c r="FM43" s="3">
        <v>25428</v>
      </c>
      <c r="FN43" s="102">
        <v>25942</v>
      </c>
      <c r="FO43" s="102">
        <v>26468</v>
      </c>
      <c r="FP43" s="102">
        <v>26800</v>
      </c>
      <c r="FQ43" s="118"/>
      <c r="FR43" s="102"/>
      <c r="FS43" s="102"/>
      <c r="FT43" s="102"/>
      <c r="FU43" s="102"/>
      <c r="FV43" s="102"/>
      <c r="FW43" s="102"/>
      <c r="FX43" s="102"/>
      <c r="FY43" s="102"/>
      <c r="FZ43" s="102"/>
      <c r="GA43" s="102"/>
      <c r="GB43" s="102"/>
      <c r="GC43" s="102">
        <v>4780</v>
      </c>
      <c r="GD43" s="102"/>
      <c r="GE43" s="102"/>
      <c r="GF43" s="102"/>
      <c r="GG43" s="102"/>
      <c r="GH43" s="102">
        <v>5955</v>
      </c>
      <c r="GI43" s="102">
        <v>6252.5</v>
      </c>
      <c r="GJ43" s="102">
        <v>6409</v>
      </c>
      <c r="GK43" s="102">
        <v>6604</v>
      </c>
      <c r="GL43" s="102">
        <v>6771.5</v>
      </c>
      <c r="GM43" s="102">
        <v>7389.5</v>
      </c>
      <c r="GN43" s="102">
        <v>7487</v>
      </c>
      <c r="GO43" s="102">
        <v>7621</v>
      </c>
      <c r="GP43" s="102">
        <v>7723</v>
      </c>
      <c r="GQ43" s="102">
        <v>7924.5</v>
      </c>
      <c r="GR43" s="102">
        <v>8065.5</v>
      </c>
      <c r="GS43" s="118"/>
      <c r="GT43" s="102"/>
      <c r="GU43" s="102"/>
      <c r="GV43" s="102"/>
      <c r="GW43" s="102"/>
      <c r="GX43" s="102"/>
      <c r="GY43" s="102"/>
      <c r="GZ43" s="102"/>
      <c r="HA43" s="102"/>
      <c r="HB43" s="102"/>
      <c r="HC43" s="102"/>
      <c r="HD43" s="102"/>
      <c r="HE43" s="102">
        <v>11024</v>
      </c>
      <c r="HF43" s="102"/>
      <c r="HG43" s="102"/>
      <c r="HH43" s="102"/>
      <c r="HI43" s="102"/>
      <c r="HJ43" s="102">
        <v>13766.5</v>
      </c>
      <c r="HK43" s="102">
        <v>14592</v>
      </c>
      <c r="HL43" s="102">
        <v>14957</v>
      </c>
      <c r="HM43" s="102">
        <v>15410</v>
      </c>
      <c r="HN43" s="102">
        <v>15798.5</v>
      </c>
      <c r="HO43" s="102">
        <v>17260.5</v>
      </c>
      <c r="HP43" s="102">
        <v>17490</v>
      </c>
      <c r="HQ43" s="102">
        <v>17804</v>
      </c>
      <c r="HR43" s="102">
        <v>18041.5</v>
      </c>
      <c r="HS43" s="102">
        <v>18503.5</v>
      </c>
      <c r="HT43" s="102">
        <v>17307.5</v>
      </c>
      <c r="HU43" s="118"/>
      <c r="HV43" s="102"/>
      <c r="HW43" s="102"/>
      <c r="HX43" s="102"/>
      <c r="HY43" s="102"/>
      <c r="HZ43" s="102"/>
      <c r="IA43" s="102"/>
      <c r="IB43" s="102"/>
      <c r="IC43" s="102"/>
      <c r="ID43" s="102"/>
      <c r="IE43" s="102"/>
      <c r="IF43" s="102"/>
      <c r="IG43" s="102">
        <v>4245.5</v>
      </c>
      <c r="IH43" s="102"/>
      <c r="II43" s="102"/>
      <c r="IJ43" s="102"/>
      <c r="IK43" s="102"/>
      <c r="IL43" s="102">
        <v>5744.5</v>
      </c>
      <c r="IM43" s="102">
        <v>6109</v>
      </c>
      <c r="IN43" s="102">
        <v>6269.5</v>
      </c>
      <c r="IO43" s="102">
        <v>6526.5</v>
      </c>
      <c r="IP43" s="102">
        <v>6739</v>
      </c>
      <c r="IQ43" s="102">
        <v>6905</v>
      </c>
      <c r="IR43" s="102">
        <v>6975</v>
      </c>
      <c r="IS43" s="102">
        <v>7073</v>
      </c>
      <c r="IT43" s="102">
        <v>7207</v>
      </c>
      <c r="IU43" s="102">
        <v>7344</v>
      </c>
      <c r="IV43" s="102">
        <v>7527</v>
      </c>
      <c r="IW43" s="118"/>
      <c r="IX43" s="102"/>
      <c r="IY43" s="102"/>
      <c r="IZ43" s="102"/>
      <c r="JA43" s="102"/>
      <c r="JB43" s="102"/>
      <c r="JC43" s="102"/>
      <c r="JD43" s="102"/>
      <c r="JE43" s="102"/>
      <c r="JF43" s="102"/>
      <c r="JG43" s="102"/>
      <c r="JH43" s="102"/>
      <c r="JI43" s="102">
        <v>10255</v>
      </c>
      <c r="JJ43" s="102"/>
      <c r="JK43" s="102"/>
      <c r="JL43" s="102"/>
      <c r="JM43" s="102"/>
      <c r="JN43" s="102">
        <v>14233.5</v>
      </c>
      <c r="JO43" s="102">
        <v>15374</v>
      </c>
      <c r="JP43" s="102">
        <v>15538.5</v>
      </c>
      <c r="JQ43" s="102">
        <v>16104.5</v>
      </c>
      <c r="JR43" s="102">
        <v>17778</v>
      </c>
      <c r="JS43" s="102">
        <v>18081</v>
      </c>
      <c r="JT43" s="102">
        <v>17669</v>
      </c>
      <c r="JU43" s="102">
        <v>18683</v>
      </c>
      <c r="JV43" s="102">
        <v>19038</v>
      </c>
      <c r="JW43" s="102">
        <v>19400</v>
      </c>
      <c r="JX43" s="102">
        <v>19978</v>
      </c>
      <c r="JY43" s="118"/>
      <c r="JZ43" s="102"/>
      <c r="KA43" s="102"/>
      <c r="KB43" s="102"/>
      <c r="KC43" s="102"/>
      <c r="KD43" s="102"/>
      <c r="KE43" s="102"/>
      <c r="KF43" s="102"/>
      <c r="KG43" s="102"/>
      <c r="KH43" s="102"/>
      <c r="KI43" s="102"/>
      <c r="KJ43" s="102"/>
      <c r="KK43" s="102">
        <v>4690</v>
      </c>
      <c r="KL43" s="102"/>
      <c r="KM43" s="102"/>
      <c r="KN43" s="102"/>
      <c r="KO43" s="102"/>
      <c r="KP43" s="102">
        <v>5890</v>
      </c>
      <c r="KQ43" s="102">
        <v>6163</v>
      </c>
      <c r="KR43" s="102">
        <v>6344</v>
      </c>
      <c r="KS43" s="102">
        <v>6558.5</v>
      </c>
      <c r="KT43" s="102">
        <v>6700</v>
      </c>
      <c r="KU43" s="102">
        <v>6827</v>
      </c>
      <c r="KV43" s="102">
        <v>6949</v>
      </c>
      <c r="KW43" s="102">
        <v>7073</v>
      </c>
      <c r="KX43" s="102">
        <v>7207</v>
      </c>
      <c r="KY43" s="102">
        <v>7344</v>
      </c>
      <c r="KZ43" s="102">
        <v>7527</v>
      </c>
      <c r="LA43" s="118"/>
      <c r="LB43" s="102"/>
      <c r="LC43" s="102"/>
      <c r="LD43" s="102"/>
      <c r="LE43" s="102"/>
      <c r="LF43" s="102"/>
      <c r="LG43" s="102"/>
      <c r="LH43" s="102"/>
      <c r="LI43" s="102"/>
      <c r="LJ43" s="102"/>
      <c r="LK43" s="102"/>
      <c r="LL43" s="102"/>
      <c r="LM43" s="102">
        <v>11080</v>
      </c>
      <c r="LN43" s="102"/>
      <c r="LO43" s="102"/>
      <c r="LP43" s="102"/>
      <c r="LQ43" s="102"/>
      <c r="LR43" s="102">
        <v>14578</v>
      </c>
      <c r="LS43" s="102">
        <v>15428</v>
      </c>
      <c r="LT43" s="102">
        <v>16448</v>
      </c>
      <c r="LU43" s="102">
        <v>17481.5</v>
      </c>
      <c r="LV43" s="102">
        <v>17778</v>
      </c>
      <c r="LW43" s="102"/>
      <c r="LX43" s="102">
        <v>18379</v>
      </c>
      <c r="LY43" s="102">
        <v>18683</v>
      </c>
      <c r="LZ43" s="102">
        <v>19038</v>
      </c>
      <c r="MA43" s="102">
        <v>19400</v>
      </c>
      <c r="MB43" s="102">
        <v>19978</v>
      </c>
      <c r="MC43" s="118"/>
      <c r="MD43" s="102"/>
      <c r="ME43" s="102"/>
      <c r="MF43" s="102"/>
      <c r="MG43" s="102"/>
      <c r="MH43" s="102"/>
      <c r="MI43" s="102"/>
      <c r="MJ43" s="102"/>
      <c r="MK43" s="102"/>
      <c r="ML43" s="102"/>
      <c r="MM43" s="102"/>
      <c r="MN43" s="102"/>
      <c r="MO43" s="102">
        <v>4601</v>
      </c>
      <c r="MP43" s="102"/>
      <c r="MQ43" s="102"/>
      <c r="MR43" s="102"/>
      <c r="MS43" s="102"/>
      <c r="MT43" s="102">
        <v>5739</v>
      </c>
      <c r="MU43" s="102">
        <v>6069</v>
      </c>
      <c r="MV43" s="102">
        <v>5507.5</v>
      </c>
      <c r="MW43" s="102">
        <v>5689</v>
      </c>
      <c r="MX43" s="102">
        <v>6639</v>
      </c>
      <c r="MY43" s="102">
        <v>6796</v>
      </c>
      <c r="MZ43" s="102">
        <v>6930</v>
      </c>
      <c r="NA43" s="102">
        <v>6929</v>
      </c>
      <c r="NB43" s="102">
        <v>6472</v>
      </c>
      <c r="NC43" s="102">
        <v>7344</v>
      </c>
      <c r="ND43" s="102">
        <v>7782</v>
      </c>
      <c r="NE43" s="118"/>
      <c r="NF43" s="102"/>
      <c r="NG43" s="102"/>
      <c r="NH43" s="102"/>
      <c r="NI43" s="102"/>
      <c r="NJ43" s="102"/>
      <c r="NK43" s="102"/>
      <c r="NL43" s="102"/>
      <c r="NM43" s="102"/>
      <c r="NN43" s="102"/>
      <c r="NO43" s="102"/>
      <c r="NP43" s="102"/>
      <c r="NQ43" s="102">
        <v>10991</v>
      </c>
      <c r="NR43" s="102"/>
      <c r="NS43" s="102"/>
      <c r="NT43" s="102"/>
      <c r="NU43" s="102"/>
      <c r="NV43" s="130">
        <v>14173.5</v>
      </c>
      <c r="NW43" s="130">
        <v>16305</v>
      </c>
      <c r="NX43" s="102">
        <v>14008.5</v>
      </c>
      <c r="NY43" s="102">
        <v>14484</v>
      </c>
      <c r="NZ43" s="102">
        <v>17778</v>
      </c>
      <c r="OA43" s="102">
        <v>18081</v>
      </c>
      <c r="OB43" s="102">
        <v>18379</v>
      </c>
      <c r="OC43" s="102">
        <v>15655</v>
      </c>
      <c r="OD43" s="102">
        <v>16302.5</v>
      </c>
      <c r="OE43" s="270">
        <v>14343</v>
      </c>
      <c r="OF43" s="102">
        <v>17168</v>
      </c>
    </row>
    <row r="44" spans="1:396">
      <c r="A44" s="102" t="s">
        <v>57</v>
      </c>
      <c r="B44" s="102"/>
      <c r="C44" s="102"/>
      <c r="D44" s="102"/>
      <c r="E44" s="102"/>
      <c r="F44" s="102"/>
      <c r="G44" s="102"/>
      <c r="H44" s="102"/>
      <c r="I44" s="102"/>
      <c r="J44" s="102"/>
      <c r="K44" s="102"/>
      <c r="L44" s="102"/>
      <c r="M44" s="102"/>
      <c r="N44" s="102"/>
      <c r="O44" s="102"/>
      <c r="P44" s="102">
        <v>5396</v>
      </c>
      <c r="Q44" s="102"/>
      <c r="R44" s="102"/>
      <c r="S44" s="102"/>
      <c r="T44" s="102"/>
      <c r="U44" s="102">
        <v>6651</v>
      </c>
      <c r="V44" s="102">
        <v>7008</v>
      </c>
      <c r="W44" s="102">
        <v>7486</v>
      </c>
      <c r="X44" s="102">
        <v>7726</v>
      </c>
      <c r="Y44" s="102">
        <v>7726</v>
      </c>
      <c r="Z44" s="102">
        <v>7749</v>
      </c>
      <c r="AA44" s="102">
        <v>7777</v>
      </c>
      <c r="AB44" s="102">
        <v>8309</v>
      </c>
      <c r="AC44" s="102">
        <v>8699</v>
      </c>
      <c r="AD44" s="270">
        <v>14343</v>
      </c>
      <c r="AE44" s="102">
        <v>9320</v>
      </c>
      <c r="AF44" s="118"/>
      <c r="AG44" s="102"/>
      <c r="AH44" s="102"/>
      <c r="AI44" s="102"/>
      <c r="AJ44" s="102"/>
      <c r="AK44" s="102"/>
      <c r="AL44" s="102"/>
      <c r="AM44" s="102"/>
      <c r="AN44" s="102"/>
      <c r="AO44" s="102"/>
      <c r="AP44" s="102"/>
      <c r="AQ44" s="102"/>
      <c r="AR44" s="102"/>
      <c r="AS44" s="102">
        <v>15128</v>
      </c>
      <c r="AT44" s="102"/>
      <c r="AU44" s="102"/>
      <c r="AV44" s="102"/>
      <c r="AW44" s="102"/>
      <c r="AX44" s="102">
        <v>17871</v>
      </c>
      <c r="AY44" s="102">
        <v>18563</v>
      </c>
      <c r="AZ44" s="102">
        <v>19358</v>
      </c>
      <c r="BA44" s="102">
        <v>19838</v>
      </c>
      <c r="BB44" s="102">
        <v>20278</v>
      </c>
      <c r="BC44" s="102">
        <v>20617</v>
      </c>
      <c r="BD44" s="102">
        <v>19431</v>
      </c>
      <c r="BE44" s="102">
        <v>21583</v>
      </c>
      <c r="BF44" s="102">
        <v>22472</v>
      </c>
      <c r="BG44" s="102">
        <v>14343</v>
      </c>
      <c r="BH44" s="102">
        <v>24508</v>
      </c>
      <c r="BI44" s="118"/>
      <c r="BJ44" s="102"/>
      <c r="BK44" s="102"/>
      <c r="BL44" s="102"/>
      <c r="BM44" s="102"/>
      <c r="BN44" s="102"/>
      <c r="BO44" s="102"/>
      <c r="BP44" s="102"/>
      <c r="BQ44" s="102"/>
      <c r="BR44" s="102"/>
      <c r="BS44" s="102"/>
      <c r="BT44" s="102"/>
      <c r="BU44" s="102">
        <v>5411</v>
      </c>
      <c r="BV44" s="102"/>
      <c r="BW44" s="102"/>
      <c r="BX44" s="102"/>
      <c r="BY44" s="102"/>
      <c r="BZ44" s="102">
        <v>6737.5</v>
      </c>
      <c r="CA44" s="102">
        <v>7207</v>
      </c>
      <c r="CB44" s="102">
        <v>7625.5</v>
      </c>
      <c r="CC44" s="102">
        <v>7891.5</v>
      </c>
      <c r="CD44" s="102">
        <v>7893.5</v>
      </c>
      <c r="CE44" s="102">
        <v>7905</v>
      </c>
      <c r="CF44" s="102">
        <v>7920</v>
      </c>
      <c r="CG44" s="102">
        <v>8397</v>
      </c>
      <c r="CH44" s="102">
        <v>8800.5</v>
      </c>
      <c r="CI44" s="102">
        <v>9127.5</v>
      </c>
      <c r="CJ44" s="102">
        <v>9463</v>
      </c>
      <c r="CK44" s="118"/>
      <c r="CL44" s="102"/>
      <c r="CM44" s="102"/>
      <c r="CN44" s="102"/>
      <c r="CO44" s="102"/>
      <c r="CP44" s="102"/>
      <c r="CQ44" s="102"/>
      <c r="CR44" s="102"/>
      <c r="CS44" s="102"/>
      <c r="CT44" s="102"/>
      <c r="CU44" s="102"/>
      <c r="CV44" s="102"/>
      <c r="CW44" s="102">
        <v>15588</v>
      </c>
      <c r="CX44" s="102"/>
      <c r="CY44" s="102"/>
      <c r="CZ44" s="102"/>
      <c r="DA44" s="102"/>
      <c r="DB44" s="102">
        <v>20034.5</v>
      </c>
      <c r="DC44" s="102">
        <v>21138</v>
      </c>
      <c r="DD44" s="102">
        <v>22228.5</v>
      </c>
      <c r="DE44" s="102">
        <v>23058.5</v>
      </c>
      <c r="DF44" s="102">
        <v>23604.5</v>
      </c>
      <c r="DG44" s="102">
        <v>24013</v>
      </c>
      <c r="DH44" s="102">
        <v>24373</v>
      </c>
      <c r="DI44" s="102">
        <v>25198</v>
      </c>
      <c r="DJ44" s="102">
        <v>26540.5</v>
      </c>
      <c r="DK44" s="102">
        <v>27312.5</v>
      </c>
      <c r="DL44" s="102">
        <v>28038.5</v>
      </c>
      <c r="DM44" s="118"/>
      <c r="DN44" s="102"/>
      <c r="DO44" s="102"/>
      <c r="DP44" s="102"/>
      <c r="DQ44" s="102"/>
      <c r="DR44" s="102"/>
      <c r="DS44" s="102"/>
      <c r="DT44" s="102"/>
      <c r="DU44" s="102"/>
      <c r="DV44" s="102"/>
      <c r="DW44" s="102"/>
      <c r="DX44" s="102"/>
      <c r="DY44" s="10" t="s">
        <v>154</v>
      </c>
      <c r="DZ44" s="102"/>
      <c r="EA44" s="102"/>
      <c r="EB44" s="102"/>
      <c r="EC44" s="102"/>
      <c r="ED44" s="10" t="s">
        <v>154</v>
      </c>
      <c r="EE44" s="10" t="s">
        <v>154</v>
      </c>
      <c r="EF44" s="10" t="s">
        <v>154</v>
      </c>
      <c r="EG44" s="10" t="s">
        <v>154</v>
      </c>
      <c r="EH44" s="10" t="s">
        <v>154</v>
      </c>
      <c r="EI44" s="10" t="s">
        <v>154</v>
      </c>
      <c r="EJ44" s="10" t="s">
        <v>154</v>
      </c>
      <c r="EK44" s="10" t="s">
        <v>154</v>
      </c>
      <c r="EL44" s="10" t="s">
        <v>154</v>
      </c>
      <c r="EM44" s="10" t="s">
        <v>154</v>
      </c>
      <c r="EN44" s="10" t="s">
        <v>154</v>
      </c>
      <c r="EO44" s="118"/>
      <c r="EP44" s="102"/>
      <c r="EQ44" s="102"/>
      <c r="ER44" s="102"/>
      <c r="ES44" s="102"/>
      <c r="ET44" s="102"/>
      <c r="EU44" s="102"/>
      <c r="EV44" s="102"/>
      <c r="EW44" s="102"/>
      <c r="EX44" s="102"/>
      <c r="EY44" s="102"/>
      <c r="EZ44" s="102"/>
      <c r="FA44" s="6" t="s">
        <v>154</v>
      </c>
      <c r="FB44" s="102"/>
      <c r="FC44" s="102"/>
      <c r="FD44" s="102"/>
      <c r="FE44" s="102"/>
      <c r="FF44" s="10" t="s">
        <v>154</v>
      </c>
      <c r="FG44" s="10" t="s">
        <v>154</v>
      </c>
      <c r="FH44" s="10" t="s">
        <v>154</v>
      </c>
      <c r="FI44" s="10" t="s">
        <v>154</v>
      </c>
      <c r="FJ44" s="10" t="s">
        <v>154</v>
      </c>
      <c r="FK44" s="10" t="s">
        <v>154</v>
      </c>
      <c r="FL44" s="10" t="s">
        <v>154</v>
      </c>
      <c r="FM44" s="10" t="s">
        <v>154</v>
      </c>
      <c r="FN44" s="10" t="s">
        <v>154</v>
      </c>
      <c r="FO44" s="10" t="s">
        <v>154</v>
      </c>
      <c r="FP44" s="10" t="s">
        <v>154</v>
      </c>
      <c r="FQ44" s="118"/>
      <c r="FR44" s="102"/>
      <c r="FS44" s="102"/>
      <c r="FT44" s="102"/>
      <c r="FU44" s="102"/>
      <c r="FV44" s="102"/>
      <c r="FW44" s="102"/>
      <c r="FX44" s="102"/>
      <c r="FY44" s="102"/>
      <c r="FZ44" s="102"/>
      <c r="GA44" s="102"/>
      <c r="GB44" s="102"/>
      <c r="GC44" s="102">
        <v>5387</v>
      </c>
      <c r="GD44" s="102"/>
      <c r="GE44" s="102"/>
      <c r="GF44" s="102"/>
      <c r="GG44" s="102"/>
      <c r="GH44" s="102">
        <v>6636</v>
      </c>
      <c r="GI44" s="102">
        <v>7008</v>
      </c>
      <c r="GJ44" s="102">
        <v>7350</v>
      </c>
      <c r="GK44" s="102">
        <v>7635</v>
      </c>
      <c r="GL44" s="102">
        <v>7685</v>
      </c>
      <c r="GM44" s="102">
        <v>7749</v>
      </c>
      <c r="GN44" s="102">
        <v>7817</v>
      </c>
      <c r="GO44" s="102">
        <v>8309</v>
      </c>
      <c r="GP44" s="102">
        <v>8699</v>
      </c>
      <c r="GQ44" s="102">
        <v>11640.5</v>
      </c>
      <c r="GR44" s="102">
        <v>8938</v>
      </c>
      <c r="GS44" s="118"/>
      <c r="GT44" s="102"/>
      <c r="GU44" s="102"/>
      <c r="GV44" s="102"/>
      <c r="GW44" s="102"/>
      <c r="GX44" s="102"/>
      <c r="GY44" s="102"/>
      <c r="GZ44" s="102"/>
      <c r="HA44" s="102"/>
      <c r="HB44" s="102"/>
      <c r="HC44" s="102"/>
      <c r="HD44" s="102"/>
      <c r="HE44" s="102">
        <v>12705</v>
      </c>
      <c r="HF44" s="102"/>
      <c r="HG44" s="102"/>
      <c r="HH44" s="102"/>
      <c r="HI44" s="102"/>
      <c r="HJ44" s="102">
        <v>14900</v>
      </c>
      <c r="HK44" s="102">
        <v>15348</v>
      </c>
      <c r="HL44" s="102">
        <v>16106</v>
      </c>
      <c r="HM44" s="102">
        <v>16721</v>
      </c>
      <c r="HN44" s="102">
        <v>17181</v>
      </c>
      <c r="HO44" s="102">
        <v>17647</v>
      </c>
      <c r="HP44" s="102">
        <v>18005</v>
      </c>
      <c r="HQ44" s="10">
        <v>18851</v>
      </c>
      <c r="HR44" s="102">
        <v>19241</v>
      </c>
      <c r="HS44" s="102">
        <v>16911.5</v>
      </c>
      <c r="HT44" s="102">
        <v>21222</v>
      </c>
      <c r="HU44" s="118"/>
      <c r="HV44" s="102"/>
      <c r="HW44" s="102"/>
      <c r="HX44" s="102"/>
      <c r="HY44" s="102"/>
      <c r="HZ44" s="102"/>
      <c r="IA44" s="102"/>
      <c r="IB44" s="102"/>
      <c r="IC44" s="102"/>
      <c r="ID44" s="102"/>
      <c r="IE44" s="102"/>
      <c r="IF44" s="102"/>
      <c r="IG44" s="6" t="s">
        <v>154</v>
      </c>
      <c r="IH44" s="102"/>
      <c r="II44" s="102"/>
      <c r="IJ44" s="102"/>
      <c r="IK44" s="102"/>
      <c r="IL44" s="6" t="s">
        <v>154</v>
      </c>
      <c r="IM44" s="6" t="s">
        <v>154</v>
      </c>
      <c r="IN44" s="6" t="s">
        <v>154</v>
      </c>
      <c r="IO44" s="6" t="s">
        <v>154</v>
      </c>
      <c r="IP44" s="6" t="s">
        <v>154</v>
      </c>
      <c r="IQ44" s="6" t="s">
        <v>154</v>
      </c>
      <c r="IR44" s="6" t="s">
        <v>154</v>
      </c>
      <c r="IS44" s="6" t="s">
        <v>154</v>
      </c>
      <c r="IT44" s="6" t="s">
        <v>154</v>
      </c>
      <c r="IU44" s="6" t="s">
        <v>154</v>
      </c>
      <c r="IV44" s="6" t="s">
        <v>154</v>
      </c>
      <c r="IW44" s="118"/>
      <c r="IX44" s="102"/>
      <c r="IY44" s="102"/>
      <c r="IZ44" s="102"/>
      <c r="JA44" s="102"/>
      <c r="JB44" s="102"/>
      <c r="JC44" s="102"/>
      <c r="JD44" s="102"/>
      <c r="JE44" s="102"/>
      <c r="JF44" s="102"/>
      <c r="JG44" s="102"/>
      <c r="JH44" s="102"/>
      <c r="JI44" s="6" t="s">
        <v>154</v>
      </c>
      <c r="JJ44" s="102"/>
      <c r="JK44" s="102"/>
      <c r="JL44" s="102"/>
      <c r="JM44" s="102"/>
      <c r="JN44" s="6" t="s">
        <v>154</v>
      </c>
      <c r="JO44" s="6" t="s">
        <v>154</v>
      </c>
      <c r="JP44" s="6" t="s">
        <v>154</v>
      </c>
      <c r="JQ44" s="6" t="s">
        <v>154</v>
      </c>
      <c r="JR44" s="6" t="s">
        <v>154</v>
      </c>
      <c r="JS44" s="6" t="s">
        <v>154</v>
      </c>
      <c r="JT44" s="6" t="s">
        <v>154</v>
      </c>
      <c r="JU44" s="6" t="s">
        <v>154</v>
      </c>
      <c r="JV44" s="6" t="s">
        <v>154</v>
      </c>
      <c r="JW44" s="6" t="s">
        <v>154</v>
      </c>
      <c r="JX44" s="6" t="s">
        <v>154</v>
      </c>
      <c r="JY44" s="118"/>
      <c r="JZ44" s="102"/>
      <c r="KA44" s="102"/>
      <c r="KB44" s="102"/>
      <c r="KC44" s="102"/>
      <c r="KD44" s="102"/>
      <c r="KE44" s="102"/>
      <c r="KF44" s="102"/>
      <c r="KG44" s="102"/>
      <c r="KH44" s="102"/>
      <c r="KI44" s="102"/>
      <c r="KJ44" s="102"/>
      <c r="KK44" s="6" t="s">
        <v>154</v>
      </c>
      <c r="KL44" s="102"/>
      <c r="KM44" s="102"/>
      <c r="KN44" s="102"/>
      <c r="KO44" s="102"/>
      <c r="KP44" s="6" t="s">
        <v>154</v>
      </c>
      <c r="KQ44" s="6" t="s">
        <v>154</v>
      </c>
      <c r="KR44" s="6" t="s">
        <v>154</v>
      </c>
      <c r="KS44" s="6" t="s">
        <v>154</v>
      </c>
      <c r="KT44" s="6" t="s">
        <v>154</v>
      </c>
      <c r="KU44" s="6" t="s">
        <v>154</v>
      </c>
      <c r="KV44" s="6" t="s">
        <v>154</v>
      </c>
      <c r="KW44" s="6" t="s">
        <v>154</v>
      </c>
      <c r="KX44" s="6" t="s">
        <v>154</v>
      </c>
      <c r="KY44" s="6" t="s">
        <v>154</v>
      </c>
      <c r="KZ44" s="6" t="s">
        <v>154</v>
      </c>
      <c r="LA44" s="118"/>
      <c r="LB44" s="102"/>
      <c r="LC44" s="102"/>
      <c r="LD44" s="102"/>
      <c r="LE44" s="102"/>
      <c r="LF44" s="102"/>
      <c r="LG44" s="102"/>
      <c r="LH44" s="102"/>
      <c r="LI44" s="102"/>
      <c r="LJ44" s="102"/>
      <c r="LK44" s="102"/>
      <c r="LL44" s="102"/>
      <c r="LM44" s="6" t="s">
        <v>154</v>
      </c>
      <c r="LN44" s="102"/>
      <c r="LO44" s="102"/>
      <c r="LP44" s="102"/>
      <c r="LQ44" s="102"/>
      <c r="LR44" s="6" t="s">
        <v>154</v>
      </c>
      <c r="LS44" s="6" t="s">
        <v>154</v>
      </c>
      <c r="LT44" s="6" t="s">
        <v>154</v>
      </c>
      <c r="LU44" s="6" t="s">
        <v>154</v>
      </c>
      <c r="LV44" s="6" t="s">
        <v>154</v>
      </c>
      <c r="LW44" s="6">
        <v>18081</v>
      </c>
      <c r="LX44" s="6" t="s">
        <v>154</v>
      </c>
      <c r="LY44" s="6" t="s">
        <v>154</v>
      </c>
      <c r="LZ44" s="6" t="s">
        <v>154</v>
      </c>
      <c r="MA44" s="6" t="s">
        <v>154</v>
      </c>
      <c r="MB44" s="6" t="s">
        <v>154</v>
      </c>
      <c r="MC44" s="118"/>
      <c r="MD44" s="102"/>
      <c r="ME44" s="102"/>
      <c r="MF44" s="102"/>
      <c r="MG44" s="102"/>
      <c r="MH44" s="102"/>
      <c r="MI44" s="102"/>
      <c r="MJ44" s="102"/>
      <c r="MK44" s="102"/>
      <c r="ML44" s="102"/>
      <c r="MM44" s="102"/>
      <c r="MN44" s="102"/>
      <c r="MO44" s="6" t="s">
        <v>154</v>
      </c>
      <c r="MP44" s="102"/>
      <c r="MQ44" s="102"/>
      <c r="MR44" s="102"/>
      <c r="MS44" s="102"/>
      <c r="MT44" s="6" t="s">
        <v>154</v>
      </c>
      <c r="MU44" s="6" t="s">
        <v>154</v>
      </c>
      <c r="MV44" s="6" t="s">
        <v>154</v>
      </c>
      <c r="MW44" s="6" t="s">
        <v>154</v>
      </c>
      <c r="MX44" s="6" t="s">
        <v>154</v>
      </c>
      <c r="MY44" s="6" t="s">
        <v>154</v>
      </c>
      <c r="MZ44" s="6" t="s">
        <v>154</v>
      </c>
      <c r="NA44" s="6" t="s">
        <v>154</v>
      </c>
      <c r="NB44" s="6" t="s">
        <v>154</v>
      </c>
      <c r="NC44" s="314">
        <v>14343</v>
      </c>
      <c r="ND44" s="17" t="s">
        <v>154</v>
      </c>
      <c r="NE44" s="118"/>
      <c r="NF44" s="102"/>
      <c r="NG44" s="102"/>
      <c r="NH44" s="102"/>
      <c r="NI44" s="102"/>
      <c r="NJ44" s="102"/>
      <c r="NK44" s="102"/>
      <c r="NL44" s="102"/>
      <c r="NM44" s="102"/>
      <c r="NN44" s="102"/>
      <c r="NO44" s="102"/>
      <c r="NP44" s="102"/>
      <c r="NQ44" s="6" t="s">
        <v>154</v>
      </c>
      <c r="NR44" s="102"/>
      <c r="NS44" s="102"/>
      <c r="NT44" s="102"/>
      <c r="NU44" s="102"/>
      <c r="NV44" s="6" t="s">
        <v>154</v>
      </c>
      <c r="NW44" s="6" t="s">
        <v>154</v>
      </c>
      <c r="NX44" s="6" t="s">
        <v>154</v>
      </c>
      <c r="NY44" s="6" t="s">
        <v>154</v>
      </c>
      <c r="NZ44" s="6" t="s">
        <v>154</v>
      </c>
      <c r="OA44" s="6" t="s">
        <v>154</v>
      </c>
      <c r="OB44" s="6" t="s">
        <v>154</v>
      </c>
      <c r="OC44" s="6" t="s">
        <v>154</v>
      </c>
      <c r="OD44" s="6" t="s">
        <v>154</v>
      </c>
      <c r="OE44" s="314">
        <v>14343</v>
      </c>
      <c r="OF44" s="6"/>
    </row>
    <row r="45" spans="1:396">
      <c r="A45" s="102" t="s">
        <v>58</v>
      </c>
      <c r="B45" s="102"/>
      <c r="C45" s="102"/>
      <c r="D45" s="102"/>
      <c r="E45" s="102"/>
      <c r="F45" s="102"/>
      <c r="G45" s="102"/>
      <c r="H45" s="102"/>
      <c r="I45" s="102"/>
      <c r="J45" s="102"/>
      <c r="K45" s="102"/>
      <c r="L45" s="102"/>
      <c r="M45" s="102"/>
      <c r="N45" s="102"/>
      <c r="O45" s="102"/>
      <c r="P45" s="102">
        <v>3908</v>
      </c>
      <c r="Q45" s="102"/>
      <c r="R45" s="102"/>
      <c r="S45" s="102"/>
      <c r="T45" s="102"/>
      <c r="U45" s="102">
        <v>5467</v>
      </c>
      <c r="V45" s="102">
        <v>5890</v>
      </c>
      <c r="W45" s="102">
        <v>5270</v>
      </c>
      <c r="X45" s="102">
        <v>5490</v>
      </c>
      <c r="Y45" s="102">
        <v>5906</v>
      </c>
      <c r="Z45" s="102">
        <v>6230</v>
      </c>
      <c r="AA45" s="102">
        <v>6508</v>
      </c>
      <c r="AB45" s="102">
        <v>7332</v>
      </c>
      <c r="AC45" s="102">
        <v>7539</v>
      </c>
      <c r="AD45" s="102">
        <v>7784.5</v>
      </c>
      <c r="AE45" s="102">
        <v>7818.5</v>
      </c>
      <c r="AF45" s="118"/>
      <c r="AG45" s="102"/>
      <c r="AH45" s="102"/>
      <c r="AI45" s="102"/>
      <c r="AJ45" s="102"/>
      <c r="AK45" s="102"/>
      <c r="AL45" s="102"/>
      <c r="AM45" s="102"/>
      <c r="AN45" s="102"/>
      <c r="AO45" s="102"/>
      <c r="AP45" s="102"/>
      <c r="AQ45" s="102"/>
      <c r="AR45" s="102"/>
      <c r="AS45" s="102">
        <v>10232</v>
      </c>
      <c r="AT45" s="102"/>
      <c r="AU45" s="102"/>
      <c r="AV45" s="102"/>
      <c r="AW45" s="102"/>
      <c r="AX45" s="102">
        <v>13578</v>
      </c>
      <c r="AY45" s="102">
        <v>14186</v>
      </c>
      <c r="AZ45" s="102">
        <v>14195</v>
      </c>
      <c r="BA45" s="102">
        <v>14497</v>
      </c>
      <c r="BB45" s="102">
        <v>15786</v>
      </c>
      <c r="BC45" s="102">
        <v>16336</v>
      </c>
      <c r="BD45" s="102">
        <v>16978</v>
      </c>
      <c r="BE45" s="102">
        <v>17524</v>
      </c>
      <c r="BF45" s="102">
        <v>18035</v>
      </c>
      <c r="BG45" s="102">
        <v>19400</v>
      </c>
      <c r="BH45" s="102">
        <v>19069</v>
      </c>
      <c r="BI45" s="118"/>
      <c r="BJ45" s="102"/>
      <c r="BK45" s="102"/>
      <c r="BL45" s="102"/>
      <c r="BM45" s="102"/>
      <c r="BN45" s="102"/>
      <c r="BO45" s="102"/>
      <c r="BP45" s="102"/>
      <c r="BQ45" s="102"/>
      <c r="BR45" s="102"/>
      <c r="BS45" s="102"/>
      <c r="BT45" s="102"/>
      <c r="BU45" s="102">
        <v>4701</v>
      </c>
      <c r="BV45" s="102"/>
      <c r="BW45" s="102"/>
      <c r="BX45" s="102"/>
      <c r="BY45" s="102"/>
      <c r="BZ45" s="102">
        <v>7142</v>
      </c>
      <c r="CA45" s="102">
        <v>7700.5</v>
      </c>
      <c r="CB45" s="102">
        <v>8063</v>
      </c>
      <c r="CC45" s="102">
        <v>8467.5</v>
      </c>
      <c r="CD45" s="102">
        <v>8931.5</v>
      </c>
      <c r="CE45" s="102">
        <v>9370.5</v>
      </c>
      <c r="CF45" s="102">
        <v>9704</v>
      </c>
      <c r="CG45" s="102">
        <v>10211.5</v>
      </c>
      <c r="CH45" s="102">
        <v>10479.5</v>
      </c>
      <c r="CI45" s="102">
        <v>10765.5</v>
      </c>
      <c r="CJ45" s="102">
        <v>10983</v>
      </c>
      <c r="CK45" s="118"/>
      <c r="CL45" s="102"/>
      <c r="CM45" s="102"/>
      <c r="CN45" s="102"/>
      <c r="CO45" s="102"/>
      <c r="CP45" s="102"/>
      <c r="CQ45" s="102"/>
      <c r="CR45" s="102"/>
      <c r="CS45" s="102"/>
      <c r="CT45" s="102"/>
      <c r="CU45" s="102"/>
      <c r="CV45" s="102"/>
      <c r="CW45" s="102">
        <v>13058</v>
      </c>
      <c r="CX45" s="102"/>
      <c r="CY45" s="102"/>
      <c r="CZ45" s="102"/>
      <c r="DA45" s="102"/>
      <c r="DB45" s="102">
        <v>17837</v>
      </c>
      <c r="DC45" s="102">
        <v>18706</v>
      </c>
      <c r="DD45" s="102">
        <v>19740.5</v>
      </c>
      <c r="DE45" s="102">
        <v>20938.5</v>
      </c>
      <c r="DF45" s="102">
        <v>22143.5</v>
      </c>
      <c r="DG45" s="102">
        <v>23235.5</v>
      </c>
      <c r="DH45" s="102">
        <v>24069</v>
      </c>
      <c r="DI45" s="102">
        <v>25353.5</v>
      </c>
      <c r="DJ45" s="102">
        <v>26042</v>
      </c>
      <c r="DK45" s="102">
        <v>26622.5</v>
      </c>
      <c r="DL45" s="102">
        <v>27175</v>
      </c>
      <c r="DM45" s="118"/>
      <c r="DN45" s="102"/>
      <c r="DO45" s="102"/>
      <c r="DP45" s="102"/>
      <c r="DQ45" s="102"/>
      <c r="DR45" s="102"/>
      <c r="DS45" s="102"/>
      <c r="DT45" s="102"/>
      <c r="DU45" s="102"/>
      <c r="DV45" s="102"/>
      <c r="DW45" s="102"/>
      <c r="DX45" s="102"/>
      <c r="DY45" s="10" t="s">
        <v>154</v>
      </c>
      <c r="DZ45" s="102"/>
      <c r="EA45" s="102"/>
      <c r="EB45" s="102"/>
      <c r="EC45" s="102"/>
      <c r="ED45" s="102">
        <v>5467</v>
      </c>
      <c r="EE45" s="102">
        <v>5890</v>
      </c>
      <c r="EF45" s="10" t="s">
        <v>154</v>
      </c>
      <c r="EG45" s="10" t="s">
        <v>154</v>
      </c>
      <c r="EH45" s="10">
        <v>6926</v>
      </c>
      <c r="EI45" s="10">
        <v>7265</v>
      </c>
      <c r="EJ45" s="10">
        <v>7528</v>
      </c>
      <c r="EK45" s="10">
        <v>7895</v>
      </c>
      <c r="EL45" s="102">
        <v>8432</v>
      </c>
      <c r="EM45" s="102">
        <v>8271</v>
      </c>
      <c r="EN45" s="102">
        <v>8299</v>
      </c>
      <c r="EO45" s="118"/>
      <c r="EP45" s="102"/>
      <c r="EQ45" s="102"/>
      <c r="ER45" s="102"/>
      <c r="ES45" s="102"/>
      <c r="ET45" s="102"/>
      <c r="EU45" s="102"/>
      <c r="EV45" s="102"/>
      <c r="EW45" s="102"/>
      <c r="EX45" s="102"/>
      <c r="EY45" s="102"/>
      <c r="EZ45" s="102"/>
      <c r="FA45" s="6" t="s">
        <v>154</v>
      </c>
      <c r="FB45" s="102"/>
      <c r="FC45" s="102"/>
      <c r="FD45" s="102"/>
      <c r="FE45" s="102"/>
      <c r="FF45" s="102">
        <v>13501</v>
      </c>
      <c r="FG45" s="102">
        <v>13924</v>
      </c>
      <c r="FH45" s="10" t="s">
        <v>154</v>
      </c>
      <c r="FI45" s="10" t="s">
        <v>154</v>
      </c>
      <c r="FJ45" s="10">
        <v>14960</v>
      </c>
      <c r="FK45" s="10">
        <v>15299</v>
      </c>
      <c r="FL45" s="10">
        <v>15851</v>
      </c>
      <c r="FM45" s="3">
        <v>16634</v>
      </c>
      <c r="FN45" s="102">
        <v>17390</v>
      </c>
      <c r="FO45" s="102">
        <v>17452</v>
      </c>
      <c r="FP45" s="102">
        <v>17480</v>
      </c>
      <c r="FQ45" s="118"/>
      <c r="FR45" s="102"/>
      <c r="FS45" s="102"/>
      <c r="FT45" s="102"/>
      <c r="FU45" s="102"/>
      <c r="FV45" s="102"/>
      <c r="FW45" s="102"/>
      <c r="FX45" s="102"/>
      <c r="FY45" s="102"/>
      <c r="FZ45" s="102"/>
      <c r="GA45" s="102"/>
      <c r="GB45" s="102"/>
      <c r="GC45" s="102">
        <v>3165</v>
      </c>
      <c r="GD45" s="102"/>
      <c r="GE45" s="102"/>
      <c r="GF45" s="102"/>
      <c r="GG45" s="102"/>
      <c r="GH45" s="102">
        <v>4374</v>
      </c>
      <c r="GI45" s="102">
        <v>4636</v>
      </c>
      <c r="GJ45" s="102">
        <v>5057</v>
      </c>
      <c r="GK45" s="102">
        <v>5383</v>
      </c>
      <c r="GL45" s="102">
        <v>5614</v>
      </c>
      <c r="GM45" s="102">
        <v>5746</v>
      </c>
      <c r="GN45" s="102">
        <v>5936</v>
      </c>
      <c r="GO45" s="102">
        <v>6179</v>
      </c>
      <c r="GP45" s="102">
        <v>6345</v>
      </c>
      <c r="GQ45" s="102">
        <v>6758</v>
      </c>
      <c r="GR45" s="102">
        <v>6797</v>
      </c>
      <c r="GS45" s="118"/>
      <c r="GT45" s="102"/>
      <c r="GU45" s="102"/>
      <c r="GV45" s="102"/>
      <c r="GW45" s="102"/>
      <c r="GX45" s="102"/>
      <c r="GY45" s="102"/>
      <c r="GZ45" s="102"/>
      <c r="HA45" s="102"/>
      <c r="HB45" s="102"/>
      <c r="HC45" s="102"/>
      <c r="HD45" s="102"/>
      <c r="HE45" s="102">
        <v>9704</v>
      </c>
      <c r="HF45" s="102"/>
      <c r="HG45" s="102"/>
      <c r="HH45" s="102"/>
      <c r="HI45" s="102"/>
      <c r="HJ45" s="102">
        <v>13116</v>
      </c>
      <c r="HK45" s="102">
        <v>13588</v>
      </c>
      <c r="HL45" s="102">
        <v>14195</v>
      </c>
      <c r="HM45" s="102">
        <v>14497</v>
      </c>
      <c r="HN45" s="102">
        <v>15786</v>
      </c>
      <c r="HO45" s="102">
        <v>16336</v>
      </c>
      <c r="HP45" s="102">
        <v>16978</v>
      </c>
      <c r="HQ45" s="10">
        <v>17662</v>
      </c>
      <c r="HR45" s="102">
        <v>18152</v>
      </c>
      <c r="HS45" s="102">
        <v>18642</v>
      </c>
      <c r="HT45" s="102">
        <v>18682</v>
      </c>
      <c r="HU45" s="118"/>
      <c r="HV45" s="102"/>
      <c r="HW45" s="102"/>
      <c r="HX45" s="102"/>
      <c r="HY45" s="102"/>
      <c r="HZ45" s="102"/>
      <c r="IA45" s="102"/>
      <c r="IB45" s="102"/>
      <c r="IC45" s="102"/>
      <c r="ID45" s="102"/>
      <c r="IE45" s="102"/>
      <c r="IF45" s="102"/>
      <c r="IG45" s="102">
        <v>4562</v>
      </c>
      <c r="IH45" s="102"/>
      <c r="II45" s="102"/>
      <c r="IJ45" s="102"/>
      <c r="IK45" s="102"/>
      <c r="IL45" s="102">
        <v>6116</v>
      </c>
      <c r="IM45" s="102">
        <v>6296</v>
      </c>
      <c r="IN45" s="102">
        <v>5270</v>
      </c>
      <c r="IO45" s="102">
        <v>5486</v>
      </c>
      <c r="IP45" s="102">
        <v>5774</v>
      </c>
      <c r="IQ45" s="102">
        <v>6038</v>
      </c>
      <c r="IR45" s="102">
        <v>6350</v>
      </c>
      <c r="IS45" s="102">
        <v>7754</v>
      </c>
      <c r="IT45" s="102">
        <v>7978</v>
      </c>
      <c r="IU45" s="102">
        <v>8312</v>
      </c>
      <c r="IV45" s="102">
        <v>8704</v>
      </c>
      <c r="IW45" s="118"/>
      <c r="IX45" s="102"/>
      <c r="IY45" s="102"/>
      <c r="IZ45" s="102"/>
      <c r="JA45" s="102"/>
      <c r="JB45" s="102"/>
      <c r="JC45" s="102"/>
      <c r="JD45" s="102"/>
      <c r="JE45" s="102"/>
      <c r="JF45" s="102"/>
      <c r="JG45" s="102"/>
      <c r="JH45" s="102"/>
      <c r="JI45" s="102">
        <v>10232</v>
      </c>
      <c r="JJ45" s="102"/>
      <c r="JK45" s="102"/>
      <c r="JL45" s="102"/>
      <c r="JM45" s="102"/>
      <c r="JN45" s="102">
        <v>13766</v>
      </c>
      <c r="JO45" s="102">
        <v>14186</v>
      </c>
      <c r="JP45" s="102">
        <v>11822</v>
      </c>
      <c r="JQ45" s="102">
        <v>12302</v>
      </c>
      <c r="JR45" s="102">
        <v>12926</v>
      </c>
      <c r="JS45" s="102">
        <v>13526</v>
      </c>
      <c r="JT45" s="102">
        <v>14222</v>
      </c>
      <c r="JU45" s="102">
        <v>17386</v>
      </c>
      <c r="JV45" s="102">
        <v>17918</v>
      </c>
      <c r="JW45" s="102">
        <v>18560</v>
      </c>
      <c r="JX45" s="102">
        <v>19456</v>
      </c>
      <c r="JY45" s="118"/>
      <c r="JZ45" s="102"/>
      <c r="KA45" s="102"/>
      <c r="KB45" s="102"/>
      <c r="KC45" s="102"/>
      <c r="KD45" s="102"/>
      <c r="KE45" s="102"/>
      <c r="KF45" s="102"/>
      <c r="KG45" s="102"/>
      <c r="KH45" s="102"/>
      <c r="KI45" s="102"/>
      <c r="KJ45" s="102"/>
      <c r="KK45" s="6" t="s">
        <v>154</v>
      </c>
      <c r="KL45" s="102"/>
      <c r="KM45" s="102"/>
      <c r="KN45" s="102"/>
      <c r="KO45" s="102"/>
      <c r="KP45" s="6" t="s">
        <v>154</v>
      </c>
      <c r="KQ45" s="6" t="s">
        <v>154</v>
      </c>
      <c r="KR45" s="6" t="s">
        <v>154</v>
      </c>
      <c r="KS45" s="6" t="s">
        <v>154</v>
      </c>
      <c r="KT45" s="6" t="s">
        <v>154</v>
      </c>
      <c r="KU45" s="6" t="s">
        <v>154</v>
      </c>
      <c r="KV45" s="6" t="s">
        <v>154</v>
      </c>
      <c r="KW45" s="6" t="s">
        <v>154</v>
      </c>
      <c r="KX45" s="6" t="s">
        <v>154</v>
      </c>
      <c r="KY45" s="6" t="s">
        <v>154</v>
      </c>
      <c r="KZ45" s="6" t="s">
        <v>154</v>
      </c>
      <c r="LA45" s="118"/>
      <c r="LB45" s="102"/>
      <c r="LC45" s="102"/>
      <c r="LD45" s="102"/>
      <c r="LE45" s="102"/>
      <c r="LF45" s="102"/>
      <c r="LG45" s="102"/>
      <c r="LH45" s="102"/>
      <c r="LI45" s="102"/>
      <c r="LJ45" s="102"/>
      <c r="LK45" s="102"/>
      <c r="LL45" s="102"/>
      <c r="LM45" s="6" t="s">
        <v>154</v>
      </c>
      <c r="LN45" s="102"/>
      <c r="LO45" s="102"/>
      <c r="LP45" s="102"/>
      <c r="LQ45" s="102"/>
      <c r="LR45" s="6" t="s">
        <v>154</v>
      </c>
      <c r="LS45" s="6" t="s">
        <v>154</v>
      </c>
      <c r="LT45" s="6" t="s">
        <v>154</v>
      </c>
      <c r="LU45" s="6" t="s">
        <v>154</v>
      </c>
      <c r="LV45" s="6" t="s">
        <v>154</v>
      </c>
      <c r="LW45" s="6"/>
      <c r="LX45" s="6" t="s">
        <v>154</v>
      </c>
      <c r="LY45" s="6" t="s">
        <v>154</v>
      </c>
      <c r="LZ45" s="6" t="s">
        <v>154</v>
      </c>
      <c r="MA45" s="6" t="s">
        <v>154</v>
      </c>
      <c r="MB45" s="6" t="s">
        <v>154</v>
      </c>
      <c r="MC45" s="118"/>
      <c r="MD45" s="102"/>
      <c r="ME45" s="102"/>
      <c r="MF45" s="102"/>
      <c r="MG45" s="102"/>
      <c r="MH45" s="102"/>
      <c r="MI45" s="102"/>
      <c r="MJ45" s="102"/>
      <c r="MK45" s="102"/>
      <c r="ML45" s="102"/>
      <c r="MM45" s="102"/>
      <c r="MN45" s="102"/>
      <c r="MO45" s="6" t="s">
        <v>154</v>
      </c>
      <c r="MP45" s="102"/>
      <c r="MQ45" s="102"/>
      <c r="MR45" s="102"/>
      <c r="MS45" s="102"/>
      <c r="MT45" s="6" t="s">
        <v>154</v>
      </c>
      <c r="MU45" s="6" t="s">
        <v>154</v>
      </c>
      <c r="MV45" s="6" t="s">
        <v>154</v>
      </c>
      <c r="MW45" s="6" t="s">
        <v>154</v>
      </c>
      <c r="MX45" s="6" t="s">
        <v>154</v>
      </c>
      <c r="MY45" s="6" t="s">
        <v>154</v>
      </c>
      <c r="MZ45" s="6" t="s">
        <v>154</v>
      </c>
      <c r="NA45" s="6">
        <v>480</v>
      </c>
      <c r="NB45" s="102">
        <v>480</v>
      </c>
      <c r="NC45" s="102">
        <v>580</v>
      </c>
      <c r="ND45" s="102">
        <v>480</v>
      </c>
      <c r="NE45" s="118"/>
      <c r="NF45" s="102"/>
      <c r="NG45" s="102"/>
      <c r="NH45" s="102"/>
      <c r="NI45" s="102"/>
      <c r="NJ45" s="102"/>
      <c r="NK45" s="102"/>
      <c r="NL45" s="102"/>
      <c r="NM45" s="102"/>
      <c r="NN45" s="102"/>
      <c r="NO45" s="102"/>
      <c r="NP45" s="102"/>
      <c r="NQ45" s="6" t="s">
        <v>154</v>
      </c>
      <c r="NR45" s="102"/>
      <c r="NS45" s="102"/>
      <c r="NT45" s="102"/>
      <c r="NU45" s="102"/>
      <c r="NV45" s="6" t="s">
        <v>154</v>
      </c>
      <c r="NW45" s="6" t="s">
        <v>154</v>
      </c>
      <c r="NX45" s="6" t="s">
        <v>154</v>
      </c>
      <c r="NY45" s="6" t="s">
        <v>154</v>
      </c>
      <c r="NZ45" s="6" t="s">
        <v>154</v>
      </c>
      <c r="OA45" s="6" t="s">
        <v>154</v>
      </c>
      <c r="OB45" s="6" t="s">
        <v>154</v>
      </c>
      <c r="OC45" s="6">
        <v>480</v>
      </c>
      <c r="OD45" s="102">
        <v>480</v>
      </c>
      <c r="OE45" s="102">
        <v>580</v>
      </c>
      <c r="OF45" s="102">
        <v>480</v>
      </c>
    </row>
    <row r="46" spans="1:396">
      <c r="A46" s="102" t="s">
        <v>59</v>
      </c>
      <c r="B46" s="102"/>
      <c r="C46" s="102"/>
      <c r="D46" s="102"/>
      <c r="E46" s="102"/>
      <c r="F46" s="102"/>
      <c r="G46" s="102"/>
      <c r="H46" s="102"/>
      <c r="I46" s="102"/>
      <c r="J46" s="102"/>
      <c r="K46" s="102"/>
      <c r="L46" s="102"/>
      <c r="M46" s="102"/>
      <c r="N46" s="102"/>
      <c r="O46" s="102"/>
      <c r="P46" s="102">
        <v>5711</v>
      </c>
      <c r="Q46" s="102"/>
      <c r="R46" s="102"/>
      <c r="S46" s="102"/>
      <c r="T46" s="102"/>
      <c r="U46" s="102">
        <v>8630</v>
      </c>
      <c r="V46" s="102">
        <v>9006</v>
      </c>
      <c r="W46" s="102">
        <v>9716</v>
      </c>
      <c r="X46" s="102">
        <v>10078</v>
      </c>
      <c r="Y46" s="102">
        <v>10355</v>
      </c>
      <c r="Z46" s="102">
        <v>10952</v>
      </c>
      <c r="AA46" s="102">
        <v>11304</v>
      </c>
      <c r="AB46" s="102">
        <v>11745</v>
      </c>
      <c r="AC46" s="102">
        <v>12093</v>
      </c>
      <c r="AD46" s="102">
        <v>12543</v>
      </c>
      <c r="AE46" s="102">
        <v>13180</v>
      </c>
      <c r="AF46" s="118"/>
      <c r="AG46" s="102"/>
      <c r="AH46" s="102"/>
      <c r="AI46" s="102"/>
      <c r="AJ46" s="102"/>
      <c r="AK46" s="102"/>
      <c r="AL46" s="102"/>
      <c r="AM46" s="102"/>
      <c r="AN46" s="102"/>
      <c r="AO46" s="102"/>
      <c r="AP46" s="102"/>
      <c r="AQ46" s="102"/>
      <c r="AR46" s="102"/>
      <c r="AS46" s="102">
        <v>12510</v>
      </c>
      <c r="AT46" s="102"/>
      <c r="AU46" s="102"/>
      <c r="AV46" s="102"/>
      <c r="AW46" s="102"/>
      <c r="AX46" s="102">
        <v>19502</v>
      </c>
      <c r="AY46" s="102">
        <v>20496</v>
      </c>
      <c r="AZ46" s="102">
        <v>21644</v>
      </c>
      <c r="BA46" s="102">
        <v>22664</v>
      </c>
      <c r="BB46" s="102">
        <v>23124</v>
      </c>
      <c r="BC46" s="102">
        <v>23150</v>
      </c>
      <c r="BD46" s="102">
        <v>23520</v>
      </c>
      <c r="BE46" s="102">
        <v>24272</v>
      </c>
      <c r="BF46" s="102">
        <v>23063</v>
      </c>
      <c r="BG46" s="102">
        <v>23331</v>
      </c>
      <c r="BH46" s="102">
        <v>23331</v>
      </c>
      <c r="BI46" s="118"/>
      <c r="BJ46" s="102"/>
      <c r="BK46" s="102"/>
      <c r="BL46" s="102"/>
      <c r="BM46" s="102"/>
      <c r="BN46" s="102"/>
      <c r="BO46" s="102"/>
      <c r="BP46" s="102"/>
      <c r="BQ46" s="102"/>
      <c r="BR46" s="102"/>
      <c r="BS46" s="102"/>
      <c r="BT46" s="102"/>
      <c r="BU46" s="102">
        <v>7352</v>
      </c>
      <c r="BV46" s="102"/>
      <c r="BW46" s="102"/>
      <c r="BX46" s="102"/>
      <c r="BY46" s="102"/>
      <c r="BZ46" s="102">
        <v>10351</v>
      </c>
      <c r="CA46" s="102">
        <v>10701</v>
      </c>
      <c r="CB46" s="102">
        <v>11606</v>
      </c>
      <c r="CC46" s="102">
        <v>12100</v>
      </c>
      <c r="CD46" s="102">
        <v>12773.5</v>
      </c>
      <c r="CE46" s="102">
        <v>13152</v>
      </c>
      <c r="CF46" s="102">
        <v>13539</v>
      </c>
      <c r="CG46" s="102">
        <v>14079</v>
      </c>
      <c r="CH46" s="102">
        <v>14575.5</v>
      </c>
      <c r="CI46" s="102">
        <v>14865</v>
      </c>
      <c r="CJ46" s="102">
        <v>15092</v>
      </c>
      <c r="CK46" s="118"/>
      <c r="CL46" s="102"/>
      <c r="CM46" s="102"/>
      <c r="CN46" s="102"/>
      <c r="CO46" s="102"/>
      <c r="CP46" s="102"/>
      <c r="CQ46" s="102"/>
      <c r="CR46" s="102"/>
      <c r="CS46" s="102"/>
      <c r="CT46" s="102"/>
      <c r="CU46" s="102"/>
      <c r="CV46" s="102"/>
      <c r="CW46" s="102">
        <v>18148</v>
      </c>
      <c r="CX46" s="102"/>
      <c r="CY46" s="102"/>
      <c r="CZ46" s="102"/>
      <c r="DA46" s="102"/>
      <c r="DB46" s="102">
        <v>23892</v>
      </c>
      <c r="DC46" s="102">
        <v>25231.5</v>
      </c>
      <c r="DD46" s="102">
        <v>27184.5</v>
      </c>
      <c r="DE46" s="102">
        <v>28354.5</v>
      </c>
      <c r="DF46" s="102">
        <v>30025.5</v>
      </c>
      <c r="DG46" s="102">
        <v>31054</v>
      </c>
      <c r="DH46" s="102">
        <v>32189</v>
      </c>
      <c r="DI46" s="102">
        <v>33538</v>
      </c>
      <c r="DJ46" s="102">
        <v>34843.5</v>
      </c>
      <c r="DK46" s="102">
        <v>35453</v>
      </c>
      <c r="DL46" s="102">
        <v>35941.5</v>
      </c>
      <c r="DM46" s="118"/>
      <c r="DN46" s="102"/>
      <c r="DO46" s="102"/>
      <c r="DP46" s="102"/>
      <c r="DQ46" s="102"/>
      <c r="DR46" s="102"/>
      <c r="DS46" s="102"/>
      <c r="DT46" s="102"/>
      <c r="DU46" s="102"/>
      <c r="DV46" s="102"/>
      <c r="DW46" s="102"/>
      <c r="DX46" s="102"/>
      <c r="DY46" s="102">
        <v>6639</v>
      </c>
      <c r="DZ46" s="102"/>
      <c r="EA46" s="102"/>
      <c r="EB46" s="102"/>
      <c r="EC46" s="102"/>
      <c r="ED46" s="102">
        <v>10268</v>
      </c>
      <c r="EE46" s="102">
        <v>10866.5</v>
      </c>
      <c r="EF46" s="102">
        <v>11626</v>
      </c>
      <c r="EG46" s="102">
        <v>12029.5</v>
      </c>
      <c r="EH46" s="102">
        <v>11108</v>
      </c>
      <c r="EI46" s="102">
        <v>11460</v>
      </c>
      <c r="EJ46" s="102">
        <v>12431</v>
      </c>
      <c r="EK46" s="102">
        <v>12923</v>
      </c>
      <c r="EL46" s="102">
        <v>13410</v>
      </c>
      <c r="EM46" s="102">
        <v>13916</v>
      </c>
      <c r="EN46" s="102">
        <v>14520</v>
      </c>
      <c r="EO46" s="118"/>
      <c r="EP46" s="102"/>
      <c r="EQ46" s="102"/>
      <c r="ER46" s="102"/>
      <c r="ES46" s="102"/>
      <c r="ET46" s="102"/>
      <c r="EU46" s="102"/>
      <c r="EV46" s="102"/>
      <c r="EW46" s="102"/>
      <c r="EX46" s="102"/>
      <c r="EY46" s="102"/>
      <c r="EZ46" s="102"/>
      <c r="FA46" s="102">
        <v>16302.5</v>
      </c>
      <c r="FB46" s="102"/>
      <c r="FC46" s="102"/>
      <c r="FD46" s="102"/>
      <c r="FE46" s="102"/>
      <c r="FF46" s="102">
        <v>22427</v>
      </c>
      <c r="FG46" s="102">
        <v>23491</v>
      </c>
      <c r="FH46" s="102">
        <v>24987</v>
      </c>
      <c r="FI46" s="102">
        <v>25996.5</v>
      </c>
      <c r="FJ46" s="102">
        <v>24736</v>
      </c>
      <c r="FK46" s="102">
        <v>24736</v>
      </c>
      <c r="FL46" s="102">
        <v>24736</v>
      </c>
      <c r="FM46" s="3">
        <v>24735</v>
      </c>
      <c r="FN46" s="102">
        <v>24735</v>
      </c>
      <c r="FO46" s="102">
        <v>24735</v>
      </c>
      <c r="FP46" s="102">
        <v>24735</v>
      </c>
      <c r="FQ46" s="118"/>
      <c r="FR46" s="102"/>
      <c r="FS46" s="102"/>
      <c r="FT46" s="102"/>
      <c r="FU46" s="102"/>
      <c r="FV46" s="102"/>
      <c r="FW46" s="102"/>
      <c r="FX46" s="102"/>
      <c r="FY46" s="102"/>
      <c r="FZ46" s="102"/>
      <c r="GA46" s="102"/>
      <c r="GB46" s="102"/>
      <c r="GC46" s="102">
        <v>5590</v>
      </c>
      <c r="GD46" s="102"/>
      <c r="GE46" s="102"/>
      <c r="GF46" s="102"/>
      <c r="GG46" s="102"/>
      <c r="GH46" s="102">
        <v>8549.5</v>
      </c>
      <c r="GI46" s="102">
        <v>8799</v>
      </c>
      <c r="GJ46" s="102">
        <v>9561</v>
      </c>
      <c r="GK46" s="102">
        <v>9966.5</v>
      </c>
      <c r="GL46" s="102">
        <v>9409</v>
      </c>
      <c r="GM46" s="102">
        <v>9694</v>
      </c>
      <c r="GN46" s="102">
        <v>10417</v>
      </c>
      <c r="GO46" s="102">
        <v>11209</v>
      </c>
      <c r="GP46" s="102">
        <v>12019</v>
      </c>
      <c r="GQ46" s="102">
        <v>12508</v>
      </c>
      <c r="GR46" s="102">
        <v>13180</v>
      </c>
      <c r="GS46" s="118"/>
      <c r="GT46" s="102"/>
      <c r="GU46" s="102"/>
      <c r="GV46" s="102"/>
      <c r="GW46" s="102"/>
      <c r="GX46" s="102"/>
      <c r="GY46" s="102"/>
      <c r="GZ46" s="102"/>
      <c r="HA46" s="102"/>
      <c r="HB46" s="102"/>
      <c r="HC46" s="102"/>
      <c r="HD46" s="102"/>
      <c r="HE46" s="102">
        <v>12467</v>
      </c>
      <c r="HF46" s="102"/>
      <c r="HG46" s="102"/>
      <c r="HH46" s="102"/>
      <c r="HI46" s="102"/>
      <c r="HJ46" s="102">
        <v>20549</v>
      </c>
      <c r="HK46" s="102">
        <v>19549</v>
      </c>
      <c r="HL46" s="102">
        <v>21271.5</v>
      </c>
      <c r="HM46" s="102">
        <v>21983.5</v>
      </c>
      <c r="HN46" s="102">
        <v>18367</v>
      </c>
      <c r="HO46" s="102">
        <v>18922</v>
      </c>
      <c r="HP46" s="102">
        <v>19527</v>
      </c>
      <c r="HQ46" s="102">
        <v>20331</v>
      </c>
      <c r="HR46" s="102">
        <v>21165</v>
      </c>
      <c r="HS46" s="102">
        <v>18068</v>
      </c>
      <c r="HT46" s="102">
        <v>18610</v>
      </c>
      <c r="HU46" s="118"/>
      <c r="HV46" s="102"/>
      <c r="HW46" s="102"/>
      <c r="HX46" s="102"/>
      <c r="HY46" s="102"/>
      <c r="HZ46" s="102"/>
      <c r="IA46" s="102"/>
      <c r="IB46" s="102"/>
      <c r="IC46" s="102"/>
      <c r="ID46" s="102"/>
      <c r="IE46" s="102"/>
      <c r="IF46" s="102"/>
      <c r="IG46" s="102">
        <v>5422</v>
      </c>
      <c r="IH46" s="102"/>
      <c r="II46" s="102"/>
      <c r="IJ46" s="102"/>
      <c r="IK46" s="102"/>
      <c r="IL46" s="102">
        <v>7654</v>
      </c>
      <c r="IM46" s="102">
        <v>8215</v>
      </c>
      <c r="IN46" s="102">
        <v>8592.5</v>
      </c>
      <c r="IO46" s="102">
        <v>8898.5</v>
      </c>
      <c r="IP46" s="102">
        <v>9321.5</v>
      </c>
      <c r="IQ46" s="102">
        <v>9623.5</v>
      </c>
      <c r="IR46" s="102">
        <v>9902</v>
      </c>
      <c r="IS46" s="102">
        <v>10244.5</v>
      </c>
      <c r="IT46" s="102">
        <v>10691.5</v>
      </c>
      <c r="IU46" s="102">
        <v>11146</v>
      </c>
      <c r="IV46" s="102">
        <v>11595</v>
      </c>
      <c r="IW46" s="118"/>
      <c r="IX46" s="102"/>
      <c r="IY46" s="102"/>
      <c r="IZ46" s="102"/>
      <c r="JA46" s="102"/>
      <c r="JB46" s="102"/>
      <c r="JC46" s="102"/>
      <c r="JD46" s="102"/>
      <c r="JE46" s="102"/>
      <c r="JF46" s="102"/>
      <c r="JG46" s="102"/>
      <c r="JH46" s="102"/>
      <c r="JI46" s="102">
        <v>11019</v>
      </c>
      <c r="JJ46" s="102"/>
      <c r="JK46" s="102"/>
      <c r="JL46" s="102"/>
      <c r="JM46" s="102"/>
      <c r="JN46" s="102">
        <v>15763</v>
      </c>
      <c r="JO46" s="102">
        <v>16024</v>
      </c>
      <c r="JP46" s="102">
        <v>16396</v>
      </c>
      <c r="JQ46" s="102">
        <v>17049.5</v>
      </c>
      <c r="JR46" s="102">
        <v>18108</v>
      </c>
      <c r="JS46" s="102">
        <v>18411.5</v>
      </c>
      <c r="JT46" s="102">
        <v>19246</v>
      </c>
      <c r="JU46" s="102">
        <v>19928</v>
      </c>
      <c r="JV46" s="102">
        <v>20816.5</v>
      </c>
      <c r="JW46" s="102">
        <v>18099.5</v>
      </c>
      <c r="JX46" s="102">
        <v>18888.5</v>
      </c>
      <c r="JY46" s="118"/>
      <c r="JZ46" s="102"/>
      <c r="KA46" s="102"/>
      <c r="KB46" s="102"/>
      <c r="KC46" s="102"/>
      <c r="KD46" s="102"/>
      <c r="KE46" s="102"/>
      <c r="KF46" s="102"/>
      <c r="KG46" s="102"/>
      <c r="KH46" s="102"/>
      <c r="KI46" s="102"/>
      <c r="KJ46" s="102"/>
      <c r="KK46" s="102">
        <v>6332</v>
      </c>
      <c r="KL46" s="102"/>
      <c r="KM46" s="102"/>
      <c r="KN46" s="102"/>
      <c r="KO46" s="102"/>
      <c r="KP46" s="6" t="s">
        <v>154</v>
      </c>
      <c r="KQ46" s="6" t="s">
        <v>154</v>
      </c>
      <c r="KR46" s="6" t="s">
        <v>154</v>
      </c>
      <c r="KS46" s="6" t="s">
        <v>154</v>
      </c>
      <c r="KT46" s="6" t="s">
        <v>154</v>
      </c>
      <c r="KU46" s="6" t="s">
        <v>154</v>
      </c>
      <c r="KV46" s="6" t="s">
        <v>154</v>
      </c>
      <c r="KW46" s="6" t="s">
        <v>154</v>
      </c>
      <c r="KX46" s="6" t="s">
        <v>154</v>
      </c>
      <c r="KY46" s="6" t="s">
        <v>154</v>
      </c>
      <c r="KZ46" s="6" t="s">
        <v>154</v>
      </c>
      <c r="LA46" s="118"/>
      <c r="LB46" s="102"/>
      <c r="LC46" s="102"/>
      <c r="LD46" s="102"/>
      <c r="LE46" s="102"/>
      <c r="LF46" s="102"/>
      <c r="LG46" s="102"/>
      <c r="LH46" s="102"/>
      <c r="LI46" s="102"/>
      <c r="LJ46" s="102"/>
      <c r="LK46" s="102"/>
      <c r="LL46" s="102"/>
      <c r="LM46" s="102">
        <v>12522</v>
      </c>
      <c r="LN46" s="102"/>
      <c r="LO46" s="102"/>
      <c r="LP46" s="102"/>
      <c r="LQ46" s="102"/>
      <c r="LR46" s="6" t="s">
        <v>154</v>
      </c>
      <c r="LS46" s="6" t="s">
        <v>154</v>
      </c>
      <c r="LT46" s="6" t="s">
        <v>154</v>
      </c>
      <c r="LU46" s="6" t="s">
        <v>154</v>
      </c>
      <c r="LV46" s="6" t="s">
        <v>154</v>
      </c>
      <c r="LW46" s="6"/>
      <c r="LX46" s="6" t="s">
        <v>154</v>
      </c>
      <c r="LY46" s="6" t="s">
        <v>154</v>
      </c>
      <c r="LZ46" s="6" t="s">
        <v>154</v>
      </c>
      <c r="MA46" s="6" t="s">
        <v>154</v>
      </c>
      <c r="MB46" s="6" t="s">
        <v>154</v>
      </c>
      <c r="MC46" s="118"/>
      <c r="MD46" s="102"/>
      <c r="ME46" s="102"/>
      <c r="MF46" s="102"/>
      <c r="MG46" s="102"/>
      <c r="MH46" s="102"/>
      <c r="MI46" s="102"/>
      <c r="MJ46" s="102"/>
      <c r="MK46" s="102"/>
      <c r="ML46" s="102"/>
      <c r="MM46" s="102"/>
      <c r="MN46" s="102"/>
      <c r="MO46" s="102">
        <v>5736</v>
      </c>
      <c r="MP46" s="102"/>
      <c r="MQ46" s="102"/>
      <c r="MR46" s="102"/>
      <c r="MS46" s="102"/>
      <c r="MT46" s="102">
        <v>8284</v>
      </c>
      <c r="MU46" s="102">
        <v>8764</v>
      </c>
      <c r="MV46" s="102">
        <v>9364</v>
      </c>
      <c r="MW46" s="102">
        <v>9640</v>
      </c>
      <c r="MX46" s="102">
        <v>9960</v>
      </c>
      <c r="MY46" s="102">
        <v>10253</v>
      </c>
      <c r="MZ46" s="102">
        <v>10580</v>
      </c>
      <c r="NA46" s="102">
        <v>11019</v>
      </c>
      <c r="NB46" s="102">
        <v>11427</v>
      </c>
      <c r="NC46" s="102">
        <v>11895</v>
      </c>
      <c r="ND46" s="102">
        <v>12255</v>
      </c>
      <c r="NE46" s="118"/>
      <c r="NF46" s="102"/>
      <c r="NG46" s="102"/>
      <c r="NH46" s="102"/>
      <c r="NI46" s="102"/>
      <c r="NJ46" s="102"/>
      <c r="NK46" s="102"/>
      <c r="NL46" s="102"/>
      <c r="NM46" s="102"/>
      <c r="NN46" s="102"/>
      <c r="NO46" s="102"/>
      <c r="NP46" s="102"/>
      <c r="NQ46" s="102">
        <v>11154</v>
      </c>
      <c r="NR46" s="102"/>
      <c r="NS46" s="102"/>
      <c r="NT46" s="102"/>
      <c r="NU46" s="102"/>
      <c r="NV46" s="130">
        <v>16468</v>
      </c>
      <c r="NW46" s="130">
        <v>17428</v>
      </c>
      <c r="NX46" s="102">
        <v>13996</v>
      </c>
      <c r="NY46" s="102">
        <v>14410</v>
      </c>
      <c r="NZ46" s="102">
        <v>14880</v>
      </c>
      <c r="OA46" s="102">
        <v>15317</v>
      </c>
      <c r="OB46" s="102">
        <v>15788</v>
      </c>
      <c r="OC46" s="102">
        <v>11019</v>
      </c>
      <c r="OD46" s="102">
        <v>11427</v>
      </c>
      <c r="OE46" s="102">
        <v>11895</v>
      </c>
      <c r="OF46" s="102">
        <v>12255</v>
      </c>
    </row>
    <row r="47" spans="1:396">
      <c r="A47" s="102" t="s">
        <v>60</v>
      </c>
      <c r="B47" s="102"/>
      <c r="C47" s="102"/>
      <c r="D47" s="102"/>
      <c r="E47" s="102"/>
      <c r="F47" s="102"/>
      <c r="G47" s="102"/>
      <c r="H47" s="102"/>
      <c r="I47" s="102"/>
      <c r="J47" s="102"/>
      <c r="K47" s="102"/>
      <c r="L47" s="102"/>
      <c r="M47" s="102"/>
      <c r="N47" s="102"/>
      <c r="O47" s="102"/>
      <c r="P47" s="102">
        <v>5652</v>
      </c>
      <c r="Q47" s="102"/>
      <c r="R47" s="102"/>
      <c r="S47" s="102"/>
      <c r="T47" s="102"/>
      <c r="U47" s="102">
        <v>7201</v>
      </c>
      <c r="V47" s="102">
        <v>7497</v>
      </c>
      <c r="W47" s="102">
        <v>7858</v>
      </c>
      <c r="X47" s="102">
        <v>8408.5</v>
      </c>
      <c r="Y47" s="102">
        <v>8124</v>
      </c>
      <c r="Z47" s="102">
        <v>8134</v>
      </c>
      <c r="AA47" s="102">
        <v>8707</v>
      </c>
      <c r="AB47" s="102">
        <v>8734.5</v>
      </c>
      <c r="AC47" s="102">
        <v>9028.5</v>
      </c>
      <c r="AD47" s="102">
        <v>9060.5</v>
      </c>
      <c r="AE47" s="102">
        <v>9310</v>
      </c>
      <c r="AF47" s="118"/>
      <c r="AG47" s="102"/>
      <c r="AH47" s="102"/>
      <c r="AI47" s="102"/>
      <c r="AJ47" s="102"/>
      <c r="AK47" s="102"/>
      <c r="AL47" s="102"/>
      <c r="AM47" s="102"/>
      <c r="AN47" s="102"/>
      <c r="AO47" s="102"/>
      <c r="AP47" s="102"/>
      <c r="AQ47" s="102"/>
      <c r="AR47" s="102"/>
      <c r="AS47" s="102">
        <v>9998</v>
      </c>
      <c r="AT47" s="102"/>
      <c r="AU47" s="102"/>
      <c r="AV47" s="102"/>
      <c r="AW47" s="102"/>
      <c r="AX47" s="102">
        <v>11173</v>
      </c>
      <c r="AY47" s="102">
        <v>11777</v>
      </c>
      <c r="AZ47" s="102">
        <v>12612</v>
      </c>
      <c r="BA47" s="102">
        <v>13768.5</v>
      </c>
      <c r="BB47" s="102">
        <v>14230</v>
      </c>
      <c r="BC47" s="102">
        <v>14250</v>
      </c>
      <c r="BD47" s="102">
        <v>14569</v>
      </c>
      <c r="BE47" s="102">
        <v>14809</v>
      </c>
      <c r="BF47" s="102">
        <v>15197</v>
      </c>
      <c r="BG47" s="102">
        <v>15345</v>
      </c>
      <c r="BH47" s="102">
        <v>15699</v>
      </c>
      <c r="BI47" s="118"/>
      <c r="BJ47" s="102"/>
      <c r="BK47" s="102"/>
      <c r="BL47" s="102"/>
      <c r="BM47" s="102"/>
      <c r="BN47" s="102"/>
      <c r="BO47" s="102"/>
      <c r="BP47" s="102"/>
      <c r="BQ47" s="102"/>
      <c r="BR47" s="102"/>
      <c r="BS47" s="102"/>
      <c r="BT47" s="102"/>
      <c r="BU47" s="102">
        <v>8029</v>
      </c>
      <c r="BV47" s="102"/>
      <c r="BW47" s="102"/>
      <c r="BX47" s="102"/>
      <c r="BY47" s="102"/>
      <c r="BZ47" s="102">
        <v>11293</v>
      </c>
      <c r="CA47" s="102">
        <v>12203</v>
      </c>
      <c r="CB47" s="102">
        <v>13022</v>
      </c>
      <c r="CC47" s="102">
        <v>13459</v>
      </c>
      <c r="CD47" s="102">
        <v>13555</v>
      </c>
      <c r="CE47" s="102">
        <v>13560</v>
      </c>
      <c r="CF47" s="102">
        <v>13790</v>
      </c>
      <c r="CG47" s="102">
        <v>14142</v>
      </c>
      <c r="CH47" s="102">
        <v>14417</v>
      </c>
      <c r="CI47" s="102">
        <v>14693</v>
      </c>
      <c r="CJ47" s="102">
        <v>15027</v>
      </c>
      <c r="CK47" s="118"/>
      <c r="CL47" s="102"/>
      <c r="CM47" s="102"/>
      <c r="CN47" s="102"/>
      <c r="CO47" s="102"/>
      <c r="CP47" s="102"/>
      <c r="CQ47" s="102"/>
      <c r="CR47" s="102"/>
      <c r="CS47" s="102"/>
      <c r="CT47" s="102"/>
      <c r="CU47" s="102"/>
      <c r="CV47" s="102"/>
      <c r="CW47" s="102">
        <v>19659</v>
      </c>
      <c r="CX47" s="102"/>
      <c r="CY47" s="102"/>
      <c r="CZ47" s="102"/>
      <c r="DA47" s="102"/>
      <c r="DB47" s="102">
        <v>15293</v>
      </c>
      <c r="DC47" s="102">
        <v>16503</v>
      </c>
      <c r="DD47" s="102">
        <v>18022</v>
      </c>
      <c r="DE47" s="102">
        <v>18709</v>
      </c>
      <c r="DF47" s="102">
        <v>19805</v>
      </c>
      <c r="DG47" s="102">
        <v>20810</v>
      </c>
      <c r="DH47" s="102">
        <v>22210</v>
      </c>
      <c r="DI47" s="102">
        <v>23806</v>
      </c>
      <c r="DJ47" s="102">
        <v>26603</v>
      </c>
      <c r="DK47" s="102">
        <v>30371</v>
      </c>
      <c r="DL47" s="102">
        <v>33325</v>
      </c>
      <c r="DM47" s="118"/>
      <c r="DN47" s="102"/>
      <c r="DO47" s="102"/>
      <c r="DP47" s="102"/>
      <c r="DQ47" s="102"/>
      <c r="DR47" s="102"/>
      <c r="DS47" s="102"/>
      <c r="DT47" s="102"/>
      <c r="DU47" s="102"/>
      <c r="DV47" s="102"/>
      <c r="DW47" s="102"/>
      <c r="DX47" s="102"/>
      <c r="DY47" s="10" t="s">
        <v>154</v>
      </c>
      <c r="DZ47" s="102"/>
      <c r="EA47" s="102"/>
      <c r="EB47" s="102"/>
      <c r="EC47" s="102"/>
      <c r="ED47" s="10" t="s">
        <v>154</v>
      </c>
      <c r="EE47" s="10" t="s">
        <v>154</v>
      </c>
      <c r="EF47" s="10" t="s">
        <v>154</v>
      </c>
      <c r="EG47" s="10" t="s">
        <v>154</v>
      </c>
      <c r="EH47" s="10" t="s">
        <v>154</v>
      </c>
      <c r="EI47" s="10" t="s">
        <v>154</v>
      </c>
      <c r="EJ47" s="10" t="s">
        <v>154</v>
      </c>
      <c r="EK47" s="10" t="s">
        <v>154</v>
      </c>
      <c r="EL47" s="10" t="s">
        <v>154</v>
      </c>
      <c r="EM47" s="10" t="s">
        <v>154</v>
      </c>
      <c r="EO47" s="118"/>
      <c r="EP47" s="102"/>
      <c r="EQ47" s="102"/>
      <c r="ER47" s="102"/>
      <c r="ES47" s="102"/>
      <c r="ET47" s="102"/>
      <c r="EU47" s="102"/>
      <c r="EV47" s="102"/>
      <c r="EW47" s="102"/>
      <c r="EX47" s="102"/>
      <c r="EY47" s="102"/>
      <c r="EZ47" s="102"/>
      <c r="FA47" s="6" t="s">
        <v>154</v>
      </c>
      <c r="FB47" s="102"/>
      <c r="FC47" s="102"/>
      <c r="FD47" s="102"/>
      <c r="FE47" s="102"/>
      <c r="FF47" s="10" t="s">
        <v>154</v>
      </c>
      <c r="FG47" s="10" t="s">
        <v>154</v>
      </c>
      <c r="FH47" s="10" t="s">
        <v>154</v>
      </c>
      <c r="FI47" s="10" t="s">
        <v>154</v>
      </c>
      <c r="FJ47" s="10" t="s">
        <v>154</v>
      </c>
      <c r="FK47" s="10" t="s">
        <v>154</v>
      </c>
      <c r="FL47" s="10" t="s">
        <v>154</v>
      </c>
      <c r="FM47" s="10" t="s">
        <v>154</v>
      </c>
      <c r="FN47" s="10" t="s">
        <v>154</v>
      </c>
      <c r="FO47" s="10" t="s">
        <v>154</v>
      </c>
      <c r="FP47" s="10" t="s">
        <v>154</v>
      </c>
      <c r="FQ47" s="118"/>
      <c r="FR47" s="102"/>
      <c r="FS47" s="102"/>
      <c r="FT47" s="102"/>
      <c r="FU47" s="102"/>
      <c r="FV47" s="102"/>
      <c r="FW47" s="102"/>
      <c r="FX47" s="102"/>
      <c r="FY47" s="102"/>
      <c r="FZ47" s="102"/>
      <c r="GA47" s="102"/>
      <c r="GB47" s="102"/>
      <c r="GC47" s="102">
        <v>5176</v>
      </c>
      <c r="GD47" s="102"/>
      <c r="GE47" s="102"/>
      <c r="GF47" s="102"/>
      <c r="GG47" s="102"/>
      <c r="GH47" s="102">
        <v>6429</v>
      </c>
      <c r="GI47" s="102">
        <v>6725</v>
      </c>
      <c r="GJ47" s="102">
        <v>7148</v>
      </c>
      <c r="GK47" s="102">
        <v>7531</v>
      </c>
      <c r="GL47" s="102">
        <v>7557</v>
      </c>
      <c r="GM47" s="102">
        <v>7574</v>
      </c>
      <c r="GN47" s="102">
        <v>7836</v>
      </c>
      <c r="GO47" s="102">
        <v>7910</v>
      </c>
      <c r="GP47" s="102">
        <v>8228</v>
      </c>
      <c r="GQ47" s="102">
        <v>8265</v>
      </c>
      <c r="GR47" s="102">
        <v>8656</v>
      </c>
      <c r="GS47" s="118"/>
      <c r="GT47" s="102"/>
      <c r="GU47" s="102"/>
      <c r="GV47" s="102"/>
      <c r="GW47" s="102"/>
      <c r="GX47" s="102"/>
      <c r="GY47" s="102"/>
      <c r="GZ47" s="102"/>
      <c r="HA47" s="102"/>
      <c r="HB47" s="102"/>
      <c r="HC47" s="102"/>
      <c r="HD47" s="102"/>
      <c r="HE47" s="102">
        <v>10534</v>
      </c>
      <c r="HF47" s="102"/>
      <c r="HG47" s="102"/>
      <c r="HH47" s="102"/>
      <c r="HI47" s="102"/>
      <c r="HJ47" s="102">
        <v>13193</v>
      </c>
      <c r="HK47" s="102">
        <v>13808</v>
      </c>
      <c r="HL47" s="102">
        <v>14400</v>
      </c>
      <c r="HM47" s="102">
        <v>15114</v>
      </c>
      <c r="HN47" s="102">
        <v>15156</v>
      </c>
      <c r="HO47" s="102">
        <v>15195</v>
      </c>
      <c r="HP47" s="102">
        <v>15732</v>
      </c>
      <c r="HQ47" s="10">
        <v>15828</v>
      </c>
      <c r="HR47" s="102">
        <v>16462</v>
      </c>
      <c r="HS47" s="102">
        <v>16499</v>
      </c>
      <c r="HT47" s="102">
        <v>16948</v>
      </c>
      <c r="HU47" s="118"/>
      <c r="HV47" s="102"/>
      <c r="HW47" s="102"/>
      <c r="HX47" s="102"/>
      <c r="HY47" s="102"/>
      <c r="HZ47" s="102"/>
      <c r="IA47" s="102"/>
      <c r="IB47" s="102"/>
      <c r="IC47" s="102"/>
      <c r="ID47" s="102"/>
      <c r="IE47" s="102"/>
      <c r="IF47" s="102"/>
      <c r="IG47" s="102">
        <v>4894</v>
      </c>
      <c r="IH47" s="102"/>
      <c r="II47" s="102"/>
      <c r="IJ47" s="102"/>
      <c r="IK47" s="102"/>
      <c r="IL47" s="102">
        <v>6598</v>
      </c>
      <c r="IM47" s="102">
        <v>6923</v>
      </c>
      <c r="IN47" s="102">
        <v>7378</v>
      </c>
      <c r="IO47" s="102">
        <v>7790</v>
      </c>
      <c r="IP47" s="102">
        <v>7816</v>
      </c>
      <c r="IQ47" s="102">
        <v>7816</v>
      </c>
      <c r="IR47" s="102">
        <v>8096</v>
      </c>
      <c r="IS47" s="102">
        <v>8114</v>
      </c>
      <c r="IT47" s="102">
        <v>8468</v>
      </c>
      <c r="IU47" s="102">
        <v>8496</v>
      </c>
      <c r="IV47" s="102">
        <v>8940</v>
      </c>
      <c r="IW47" s="118"/>
      <c r="IX47" s="102"/>
      <c r="IY47" s="102"/>
      <c r="IZ47" s="102"/>
      <c r="JA47" s="102"/>
      <c r="JB47" s="102"/>
      <c r="JC47" s="102"/>
      <c r="JD47" s="102"/>
      <c r="JE47" s="102"/>
      <c r="JF47" s="102"/>
      <c r="JG47" s="102"/>
      <c r="JH47" s="102"/>
      <c r="JI47" s="102">
        <v>8532</v>
      </c>
      <c r="JJ47" s="102"/>
      <c r="JK47" s="102"/>
      <c r="JL47" s="102"/>
      <c r="JM47" s="102"/>
      <c r="JN47" s="102">
        <v>7201</v>
      </c>
      <c r="JO47" s="102">
        <v>7497</v>
      </c>
      <c r="JP47" s="102">
        <v>7858</v>
      </c>
      <c r="JQ47" s="102">
        <v>13227</v>
      </c>
      <c r="JR47" s="102">
        <v>13227</v>
      </c>
      <c r="JS47" s="102">
        <v>13227</v>
      </c>
      <c r="JT47" s="102">
        <v>14394</v>
      </c>
      <c r="JU47" s="102">
        <v>14394</v>
      </c>
      <c r="JV47" s="102">
        <v>14960</v>
      </c>
      <c r="JW47" s="102">
        <v>14980</v>
      </c>
      <c r="JX47" s="102">
        <v>15428</v>
      </c>
      <c r="JY47" s="118"/>
      <c r="JZ47" s="102"/>
      <c r="KA47" s="102"/>
      <c r="KB47" s="102"/>
      <c r="KC47" s="102"/>
      <c r="KD47" s="102"/>
      <c r="KE47" s="102"/>
      <c r="KF47" s="102"/>
      <c r="KG47" s="102"/>
      <c r="KH47" s="102"/>
      <c r="KI47" s="102"/>
      <c r="KJ47" s="102"/>
      <c r="KK47" s="102">
        <v>5809.5</v>
      </c>
      <c r="KL47" s="102"/>
      <c r="KM47" s="102"/>
      <c r="KN47" s="102"/>
      <c r="KO47" s="102"/>
      <c r="KP47" s="102">
        <v>7366</v>
      </c>
      <c r="KQ47" s="102">
        <v>7722</v>
      </c>
      <c r="KR47" s="102">
        <v>8141.5</v>
      </c>
      <c r="KS47" s="102">
        <v>8392</v>
      </c>
      <c r="KT47" s="102">
        <v>8402</v>
      </c>
      <c r="KU47" s="102">
        <v>8412</v>
      </c>
      <c r="KV47" s="102">
        <v>8692</v>
      </c>
      <c r="KW47" s="102">
        <v>8711</v>
      </c>
      <c r="KX47" s="102">
        <v>8994.5</v>
      </c>
      <c r="KY47" s="102">
        <v>9018.5</v>
      </c>
      <c r="KZ47" s="102">
        <v>9270</v>
      </c>
      <c r="LA47" s="118"/>
      <c r="LB47" s="102"/>
      <c r="LC47" s="102"/>
      <c r="LD47" s="102"/>
      <c r="LE47" s="102"/>
      <c r="LF47" s="102"/>
      <c r="LG47" s="102"/>
      <c r="LH47" s="102"/>
      <c r="LI47" s="102"/>
      <c r="LJ47" s="102"/>
      <c r="LK47" s="102"/>
      <c r="LL47" s="102"/>
      <c r="LM47" s="102">
        <v>7782.5</v>
      </c>
      <c r="LN47" s="102"/>
      <c r="LO47" s="102"/>
      <c r="LP47" s="102"/>
      <c r="LQ47" s="102"/>
      <c r="LR47" s="102">
        <v>9736</v>
      </c>
      <c r="LS47" s="102">
        <v>10272</v>
      </c>
      <c r="LT47" s="102">
        <v>10701.5</v>
      </c>
      <c r="LU47" s="102">
        <v>11192</v>
      </c>
      <c r="LV47" s="102">
        <v>11152</v>
      </c>
      <c r="LW47" s="102">
        <v>11162</v>
      </c>
      <c r="LX47" s="102">
        <v>11540</v>
      </c>
      <c r="LY47" s="6">
        <v>11559.5</v>
      </c>
      <c r="LZ47" s="102">
        <v>11956</v>
      </c>
      <c r="MA47" s="102">
        <v>11980</v>
      </c>
      <c r="MB47" s="102">
        <v>12320</v>
      </c>
      <c r="MC47" s="118"/>
      <c r="MD47" s="102"/>
      <c r="ME47" s="102"/>
      <c r="MF47" s="102"/>
      <c r="MG47" s="102"/>
      <c r="MH47" s="102"/>
      <c r="MI47" s="102"/>
      <c r="MJ47" s="102"/>
      <c r="MK47" s="102"/>
      <c r="ML47" s="102"/>
      <c r="MM47" s="102"/>
      <c r="MN47" s="102"/>
      <c r="MO47" s="102">
        <v>8331.5</v>
      </c>
      <c r="MP47" s="102"/>
      <c r="MQ47" s="102"/>
      <c r="MR47" s="102"/>
      <c r="MS47" s="102"/>
      <c r="MT47" s="102">
        <v>10351.5</v>
      </c>
      <c r="MU47" s="102">
        <v>11077.5</v>
      </c>
      <c r="MV47" s="102">
        <v>11594</v>
      </c>
      <c r="MW47" s="102">
        <v>12549</v>
      </c>
      <c r="MX47" s="102">
        <v>12016</v>
      </c>
      <c r="MY47" s="102">
        <v>12026</v>
      </c>
      <c r="MZ47" s="102">
        <v>12246</v>
      </c>
      <c r="NA47" s="102">
        <v>12846</v>
      </c>
      <c r="NB47" s="102">
        <v>13072</v>
      </c>
      <c r="NC47" s="102">
        <v>13314</v>
      </c>
      <c r="ND47" s="102">
        <v>12944</v>
      </c>
      <c r="NE47" s="118"/>
      <c r="NF47" s="102"/>
      <c r="NG47" s="102"/>
      <c r="NH47" s="102"/>
      <c r="NI47" s="102"/>
      <c r="NJ47" s="102"/>
      <c r="NK47" s="102"/>
      <c r="NL47" s="102"/>
      <c r="NM47" s="102"/>
      <c r="NN47" s="102"/>
      <c r="NO47" s="102"/>
      <c r="NP47" s="102"/>
      <c r="NQ47" s="102">
        <v>8331.5</v>
      </c>
      <c r="NR47" s="102"/>
      <c r="NS47" s="102"/>
      <c r="NT47" s="102"/>
      <c r="NU47" s="102"/>
      <c r="NV47" s="130">
        <v>10351.5</v>
      </c>
      <c r="NW47" s="130">
        <v>11077.5</v>
      </c>
      <c r="NX47" s="102">
        <v>11594</v>
      </c>
      <c r="NY47" s="102">
        <v>12549</v>
      </c>
      <c r="NZ47" s="102">
        <v>12016</v>
      </c>
      <c r="OA47" s="102">
        <v>12026</v>
      </c>
      <c r="OB47" s="102">
        <v>12246</v>
      </c>
      <c r="OC47" s="102">
        <v>13232</v>
      </c>
      <c r="OD47" s="102">
        <v>13352</v>
      </c>
      <c r="OE47" s="102">
        <v>13352</v>
      </c>
      <c r="OF47" s="102">
        <v>12944</v>
      </c>
    </row>
    <row r="48" spans="1:396">
      <c r="A48" s="102" t="s">
        <v>61</v>
      </c>
      <c r="B48" s="102"/>
      <c r="C48" s="102"/>
      <c r="D48" s="102"/>
      <c r="E48" s="102"/>
      <c r="F48" s="102"/>
      <c r="G48" s="102"/>
      <c r="H48" s="102"/>
      <c r="I48" s="102"/>
      <c r="J48" s="102"/>
      <c r="K48" s="102"/>
      <c r="L48" s="102"/>
      <c r="M48" s="102"/>
      <c r="N48" s="102"/>
      <c r="O48" s="102"/>
      <c r="P48" s="102">
        <v>5128</v>
      </c>
      <c r="Q48" s="102"/>
      <c r="R48" s="102"/>
      <c r="S48" s="102"/>
      <c r="T48" s="102"/>
      <c r="U48" s="102">
        <v>6276</v>
      </c>
      <c r="V48" s="102">
        <v>6276</v>
      </c>
      <c r="W48" s="102">
        <v>6598</v>
      </c>
      <c r="X48" s="102">
        <v>6792</v>
      </c>
      <c r="Y48" s="102">
        <v>6908</v>
      </c>
      <c r="Z48" s="102">
        <v>7058</v>
      </c>
      <c r="AA48" s="102">
        <v>7060</v>
      </c>
      <c r="AB48" s="102">
        <v>7322</v>
      </c>
      <c r="AC48" s="102">
        <v>7520</v>
      </c>
      <c r="AD48" s="102">
        <v>7711</v>
      </c>
      <c r="AE48" s="102">
        <v>8043</v>
      </c>
      <c r="AF48" s="118"/>
      <c r="AG48" s="102"/>
      <c r="AH48" s="102"/>
      <c r="AI48" s="102"/>
      <c r="AJ48" s="102"/>
      <c r="AK48" s="102"/>
      <c r="AL48" s="102"/>
      <c r="AM48" s="102"/>
      <c r="AN48" s="102"/>
      <c r="AO48" s="102"/>
      <c r="AP48" s="102"/>
      <c r="AQ48" s="102"/>
      <c r="AR48" s="102"/>
      <c r="AS48" s="102">
        <v>9180</v>
      </c>
      <c r="AT48" s="102"/>
      <c r="AU48" s="102"/>
      <c r="AV48" s="102"/>
      <c r="AW48" s="102"/>
      <c r="AX48" s="102">
        <v>11543</v>
      </c>
      <c r="AY48" s="102">
        <v>11856</v>
      </c>
      <c r="AZ48" s="102">
        <v>12418</v>
      </c>
      <c r="BA48" s="102">
        <v>12952</v>
      </c>
      <c r="BB48" s="102">
        <v>13240</v>
      </c>
      <c r="BC48" s="102">
        <v>13438</v>
      </c>
      <c r="BD48" s="102">
        <v>13683</v>
      </c>
      <c r="BE48" s="102">
        <v>13767</v>
      </c>
      <c r="BF48" s="102">
        <v>14150</v>
      </c>
      <c r="BG48" s="102">
        <v>14392.5</v>
      </c>
      <c r="BH48" s="102">
        <v>15171</v>
      </c>
      <c r="BI48" s="118"/>
      <c r="BJ48" s="102"/>
      <c r="BK48" s="102"/>
      <c r="BL48" s="102"/>
      <c r="BM48" s="102"/>
      <c r="BN48" s="102"/>
      <c r="BO48" s="102"/>
      <c r="BP48" s="102"/>
      <c r="BQ48" s="102"/>
      <c r="BR48" s="102"/>
      <c r="BS48" s="102"/>
      <c r="BT48" s="102"/>
      <c r="BU48" s="102">
        <v>7100</v>
      </c>
      <c r="BV48" s="102"/>
      <c r="BW48" s="102"/>
      <c r="BX48" s="102"/>
      <c r="BY48" s="102"/>
      <c r="BZ48" s="102">
        <v>8501</v>
      </c>
      <c r="CA48" s="102">
        <v>8501</v>
      </c>
      <c r="CB48" s="102">
        <v>8989</v>
      </c>
      <c r="CC48" s="102">
        <v>9257</v>
      </c>
      <c r="CD48" s="102">
        <v>9415</v>
      </c>
      <c r="CE48" s="102">
        <v>9433</v>
      </c>
      <c r="CF48" s="102">
        <v>9509</v>
      </c>
      <c r="CG48" s="102">
        <v>9518</v>
      </c>
      <c r="CH48" s="102">
        <v>9787</v>
      </c>
      <c r="CI48" s="102">
        <v>9972</v>
      </c>
      <c r="CJ48" s="102">
        <v>10477</v>
      </c>
      <c r="CK48" s="118"/>
      <c r="CL48" s="102"/>
      <c r="CM48" s="102"/>
      <c r="CN48" s="102"/>
      <c r="CO48" s="102"/>
      <c r="CP48" s="102"/>
      <c r="CQ48" s="102"/>
      <c r="CR48" s="102"/>
      <c r="CS48" s="102"/>
      <c r="CT48" s="102"/>
      <c r="CU48" s="102"/>
      <c r="CV48" s="102"/>
      <c r="CW48" s="102">
        <v>16547</v>
      </c>
      <c r="CX48" s="102"/>
      <c r="CY48" s="102"/>
      <c r="CZ48" s="102"/>
      <c r="DA48" s="102"/>
      <c r="DB48" s="102">
        <v>19592</v>
      </c>
      <c r="DC48" s="102">
        <v>20516</v>
      </c>
      <c r="DD48" s="102">
        <v>21784</v>
      </c>
      <c r="DE48" s="102">
        <v>23366</v>
      </c>
      <c r="DF48" s="102">
        <v>23764</v>
      </c>
      <c r="DG48" s="3">
        <v>24460</v>
      </c>
      <c r="DH48" s="3">
        <v>25166</v>
      </c>
      <c r="DI48" s="3">
        <v>25892</v>
      </c>
      <c r="DJ48" s="102">
        <v>26506</v>
      </c>
      <c r="DK48" s="102">
        <v>27042</v>
      </c>
      <c r="DL48" s="102">
        <v>28348</v>
      </c>
      <c r="DM48" s="118"/>
      <c r="DN48" s="102"/>
      <c r="DO48" s="102"/>
      <c r="DP48" s="102"/>
      <c r="DQ48" s="102"/>
      <c r="DR48" s="102"/>
      <c r="DS48" s="102"/>
      <c r="DT48" s="102"/>
      <c r="DU48" s="102"/>
      <c r="DV48" s="102"/>
      <c r="DW48" s="102"/>
      <c r="DX48" s="102"/>
      <c r="DY48" s="102">
        <v>7308</v>
      </c>
      <c r="DZ48" s="102"/>
      <c r="EA48" s="102"/>
      <c r="EB48" s="102"/>
      <c r="EC48" s="102"/>
      <c r="ED48" s="102">
        <v>8595</v>
      </c>
      <c r="EE48" s="102">
        <v>8616.5</v>
      </c>
      <c r="EF48" s="102">
        <v>9038</v>
      </c>
      <c r="EG48" s="102">
        <v>9314</v>
      </c>
      <c r="EH48" s="102">
        <v>9474</v>
      </c>
      <c r="EI48" s="102">
        <v>9476</v>
      </c>
      <c r="EJ48" s="102">
        <v>9628</v>
      </c>
      <c r="EK48" s="102">
        <v>9637</v>
      </c>
      <c r="EL48" s="102">
        <v>9839</v>
      </c>
      <c r="EM48" s="102">
        <v>10045</v>
      </c>
      <c r="EN48" s="102">
        <v>10575</v>
      </c>
      <c r="EO48" s="118"/>
      <c r="EP48" s="102"/>
      <c r="EQ48" s="102"/>
      <c r="ER48" s="102"/>
      <c r="ES48" s="102"/>
      <c r="ET48" s="102"/>
      <c r="EU48" s="102"/>
      <c r="EV48" s="102"/>
      <c r="EW48" s="102"/>
      <c r="EX48" s="102"/>
      <c r="EY48" s="102"/>
      <c r="EZ48" s="102"/>
      <c r="FA48" s="102">
        <v>16755</v>
      </c>
      <c r="FB48" s="102"/>
      <c r="FC48" s="102"/>
      <c r="FD48" s="102"/>
      <c r="FE48" s="102"/>
      <c r="FF48" s="102">
        <v>19686</v>
      </c>
      <c r="FG48" s="102">
        <v>20205.5</v>
      </c>
      <c r="FH48" s="102">
        <v>21206</v>
      </c>
      <c r="FI48" s="102">
        <v>22883</v>
      </c>
      <c r="FJ48" s="102">
        <v>24429</v>
      </c>
      <c r="FK48" s="102">
        <v>24795</v>
      </c>
      <c r="FL48" s="102">
        <v>25512</v>
      </c>
      <c r="FM48" s="102">
        <v>26277</v>
      </c>
      <c r="FN48" s="102">
        <v>27327</v>
      </c>
      <c r="FO48" s="102">
        <v>27900</v>
      </c>
      <c r="FP48" s="102">
        <v>29295</v>
      </c>
      <c r="FQ48" s="118"/>
      <c r="FR48" s="102"/>
      <c r="FS48" s="102"/>
      <c r="FT48" s="102"/>
      <c r="FU48" s="102"/>
      <c r="FV48" s="102"/>
      <c r="FW48" s="102"/>
      <c r="FX48" s="102"/>
      <c r="FY48" s="102"/>
      <c r="FZ48" s="102"/>
      <c r="GA48" s="102"/>
      <c r="GB48" s="102"/>
      <c r="GC48" s="102">
        <v>4700</v>
      </c>
      <c r="GD48" s="102"/>
      <c r="GE48" s="102"/>
      <c r="GF48" s="102"/>
      <c r="GG48" s="102"/>
      <c r="GH48" s="102">
        <v>6276</v>
      </c>
      <c r="GI48" s="102">
        <v>6265.5</v>
      </c>
      <c r="GJ48" s="102">
        <v>6598</v>
      </c>
      <c r="GK48" s="102">
        <v>6792</v>
      </c>
      <c r="GL48" s="102">
        <v>6885.5</v>
      </c>
      <c r="GM48" s="102">
        <v>7033</v>
      </c>
      <c r="GN48" s="102">
        <v>7025</v>
      </c>
      <c r="GO48" s="102">
        <v>7060</v>
      </c>
      <c r="GP48" s="102">
        <v>7306</v>
      </c>
      <c r="GQ48" s="102">
        <v>7418</v>
      </c>
      <c r="GR48" s="102">
        <v>7800</v>
      </c>
      <c r="GS48" s="118"/>
      <c r="GT48" s="102"/>
      <c r="GU48" s="102"/>
      <c r="GV48" s="102"/>
      <c r="GW48" s="102"/>
      <c r="GX48" s="102"/>
      <c r="GY48" s="102"/>
      <c r="GZ48" s="102"/>
      <c r="HA48" s="102"/>
      <c r="HB48" s="102"/>
      <c r="HC48" s="102"/>
      <c r="HD48" s="102"/>
      <c r="HE48" s="102">
        <v>8978</v>
      </c>
      <c r="HF48" s="102"/>
      <c r="HG48" s="102"/>
      <c r="HH48" s="102"/>
      <c r="HI48" s="102"/>
      <c r="HJ48" s="102">
        <v>11556</v>
      </c>
      <c r="HK48" s="102">
        <v>11523</v>
      </c>
      <c r="HL48" s="102">
        <v>12418</v>
      </c>
      <c r="HM48" s="102">
        <v>13138</v>
      </c>
      <c r="HN48" s="102">
        <v>12791.5</v>
      </c>
      <c r="HO48" s="102">
        <v>13054.5</v>
      </c>
      <c r="HP48" s="102">
        <v>13071</v>
      </c>
      <c r="HQ48" s="102">
        <v>13767</v>
      </c>
      <c r="HR48" s="102">
        <v>14150</v>
      </c>
      <c r="HS48" s="102">
        <v>14442</v>
      </c>
      <c r="HT48" s="102">
        <v>15171</v>
      </c>
      <c r="HU48" s="118"/>
      <c r="HV48" s="102"/>
      <c r="HW48" s="102"/>
      <c r="HX48" s="102"/>
      <c r="HY48" s="102"/>
      <c r="HZ48" s="102"/>
      <c r="IA48" s="102"/>
      <c r="IB48" s="102"/>
      <c r="IC48" s="102"/>
      <c r="ID48" s="102"/>
      <c r="IE48" s="102"/>
      <c r="IF48" s="102"/>
      <c r="IG48" s="102">
        <v>5325</v>
      </c>
      <c r="IH48" s="102"/>
      <c r="II48" s="102"/>
      <c r="IJ48" s="102"/>
      <c r="IK48" s="102"/>
      <c r="IL48" s="102">
        <v>7590</v>
      </c>
      <c r="IM48" s="102">
        <v>6692</v>
      </c>
      <c r="IN48" s="102">
        <v>6477.5</v>
      </c>
      <c r="IO48" s="102">
        <v>6695.5</v>
      </c>
      <c r="IP48" s="102">
        <v>6838</v>
      </c>
      <c r="IQ48" s="102">
        <v>6988</v>
      </c>
      <c r="IR48" s="102">
        <v>7042</v>
      </c>
      <c r="IS48" s="102">
        <v>7192.5</v>
      </c>
      <c r="IT48" s="102">
        <v>7644</v>
      </c>
      <c r="IU48" s="102">
        <v>7690.5</v>
      </c>
      <c r="IV48" s="102">
        <v>8015</v>
      </c>
      <c r="IW48" s="118"/>
      <c r="IX48" s="102"/>
      <c r="IY48" s="102"/>
      <c r="IZ48" s="102"/>
      <c r="JA48" s="102"/>
      <c r="JB48" s="102"/>
      <c r="JC48" s="102"/>
      <c r="JD48" s="102"/>
      <c r="JE48" s="102"/>
      <c r="JF48" s="102"/>
      <c r="JG48" s="102"/>
      <c r="JH48" s="102"/>
      <c r="JI48" s="102">
        <v>9180</v>
      </c>
      <c r="JJ48" s="102"/>
      <c r="JK48" s="102"/>
      <c r="JL48" s="102"/>
      <c r="JM48" s="102"/>
      <c r="JN48" s="102">
        <v>15561</v>
      </c>
      <c r="JO48" s="102">
        <v>12090</v>
      </c>
      <c r="JP48" s="102">
        <v>11595</v>
      </c>
      <c r="JQ48" s="102">
        <v>12007</v>
      </c>
      <c r="JR48" s="102">
        <v>13228</v>
      </c>
      <c r="JS48" s="102">
        <v>13378</v>
      </c>
      <c r="JT48" s="102">
        <v>13432</v>
      </c>
      <c r="JU48" s="102">
        <v>12915.5</v>
      </c>
      <c r="JV48" s="102">
        <v>13540</v>
      </c>
      <c r="JW48" s="102">
        <v>13667</v>
      </c>
      <c r="JX48" s="102">
        <v>14366</v>
      </c>
      <c r="JY48" s="118"/>
      <c r="JZ48" s="102"/>
      <c r="KA48" s="102"/>
      <c r="KB48" s="102"/>
      <c r="KC48" s="102"/>
      <c r="KD48" s="102"/>
      <c r="KE48" s="102"/>
      <c r="KF48" s="102"/>
      <c r="KG48" s="102"/>
      <c r="KH48" s="102"/>
      <c r="KI48" s="102"/>
      <c r="KJ48" s="102"/>
      <c r="KK48" s="102">
        <v>4065</v>
      </c>
      <c r="KL48" s="102"/>
      <c r="KM48" s="102"/>
      <c r="KN48" s="102"/>
      <c r="KO48" s="102"/>
      <c r="KP48" s="102">
        <v>4948</v>
      </c>
      <c r="KQ48" s="6" t="s">
        <v>154</v>
      </c>
      <c r="KR48" s="102">
        <v>6478</v>
      </c>
      <c r="KS48" s="102">
        <v>6725</v>
      </c>
      <c r="KT48" s="102">
        <v>5722</v>
      </c>
      <c r="KU48" s="102">
        <v>5762</v>
      </c>
      <c r="KV48" s="102">
        <v>5877</v>
      </c>
      <c r="KW48" s="6" t="s">
        <v>154</v>
      </c>
      <c r="KX48" s="6" t="s">
        <v>154</v>
      </c>
      <c r="KY48" s="6" t="s">
        <v>154</v>
      </c>
      <c r="KZ48" s="6" t="s">
        <v>154</v>
      </c>
      <c r="LA48" s="118"/>
      <c r="LB48" s="102"/>
      <c r="LC48" s="102"/>
      <c r="LD48" s="102"/>
      <c r="LE48" s="102"/>
      <c r="LF48" s="102"/>
      <c r="LG48" s="102"/>
      <c r="LH48" s="102"/>
      <c r="LI48" s="102"/>
      <c r="LJ48" s="102"/>
      <c r="LK48" s="102"/>
      <c r="LL48" s="102"/>
      <c r="LM48" s="102">
        <v>6902</v>
      </c>
      <c r="LN48" s="102"/>
      <c r="LO48" s="102"/>
      <c r="LP48" s="102"/>
      <c r="LQ48" s="102"/>
      <c r="LR48" s="102">
        <v>8716</v>
      </c>
      <c r="LS48" s="6" t="s">
        <v>154</v>
      </c>
      <c r="LT48" s="102">
        <v>11965</v>
      </c>
      <c r="LU48" s="102">
        <v>12725</v>
      </c>
      <c r="LV48" s="102">
        <v>10918</v>
      </c>
      <c r="LW48" s="102">
        <v>11156</v>
      </c>
      <c r="LX48" s="102">
        <v>11188</v>
      </c>
      <c r="LY48" s="17" t="s">
        <v>154</v>
      </c>
      <c r="LZ48" s="17" t="s">
        <v>154</v>
      </c>
      <c r="MA48" s="17" t="s">
        <v>154</v>
      </c>
      <c r="MB48" s="17" t="s">
        <v>154</v>
      </c>
      <c r="MC48" s="118"/>
      <c r="MD48" s="102"/>
      <c r="ME48" s="102"/>
      <c r="MF48" s="102"/>
      <c r="MG48" s="102"/>
      <c r="MH48" s="102"/>
      <c r="MI48" s="102"/>
      <c r="MJ48" s="102"/>
      <c r="MK48" s="102"/>
      <c r="ML48" s="102"/>
      <c r="MM48" s="102"/>
      <c r="MN48" s="102"/>
      <c r="MO48" s="102">
        <v>3976</v>
      </c>
      <c r="MP48" s="102"/>
      <c r="MQ48" s="102"/>
      <c r="MR48" s="102"/>
      <c r="MS48" s="102"/>
      <c r="MT48" s="102">
        <v>4562</v>
      </c>
      <c r="MU48" s="102">
        <v>4562</v>
      </c>
      <c r="MV48" s="102">
        <v>4946</v>
      </c>
      <c r="MW48" s="102">
        <v>5252</v>
      </c>
      <c r="MX48" s="102">
        <v>5220</v>
      </c>
      <c r="MY48" s="102">
        <v>5220</v>
      </c>
      <c r="MZ48" s="102">
        <v>5220</v>
      </c>
      <c r="NA48" s="102">
        <v>5548.5</v>
      </c>
      <c r="NB48" s="102">
        <v>5703.5</v>
      </c>
      <c r="NC48" s="102">
        <v>6667</v>
      </c>
      <c r="ND48" s="102">
        <v>6386.5</v>
      </c>
      <c r="NE48" s="118"/>
      <c r="NF48" s="102"/>
      <c r="NG48" s="102"/>
      <c r="NH48" s="102"/>
      <c r="NI48" s="102"/>
      <c r="NJ48" s="102"/>
      <c r="NK48" s="102"/>
      <c r="NL48" s="102"/>
      <c r="NM48" s="102"/>
      <c r="NN48" s="102"/>
      <c r="NO48" s="102"/>
      <c r="NP48" s="102"/>
      <c r="NQ48" s="102">
        <v>7786</v>
      </c>
      <c r="NR48" s="102"/>
      <c r="NS48" s="102"/>
      <c r="NT48" s="102"/>
      <c r="NU48" s="102"/>
      <c r="NV48" s="130">
        <v>8154</v>
      </c>
      <c r="NW48" s="130">
        <v>8252</v>
      </c>
      <c r="NX48" s="102">
        <v>9025</v>
      </c>
      <c r="NY48" s="102">
        <v>9655</v>
      </c>
      <c r="NZ48" s="102">
        <v>9853</v>
      </c>
      <c r="OA48" s="102">
        <v>9853</v>
      </c>
      <c r="OB48" s="102">
        <v>9853</v>
      </c>
      <c r="OC48" s="102">
        <v>10568</v>
      </c>
      <c r="OD48" s="102">
        <v>10770.5</v>
      </c>
      <c r="OE48" s="270">
        <v>13334</v>
      </c>
      <c r="OF48" s="102">
        <v>12347</v>
      </c>
    </row>
    <row r="49" spans="1:396">
      <c r="A49" s="102" t="s">
        <v>62</v>
      </c>
      <c r="B49" s="102"/>
      <c r="C49" s="102"/>
      <c r="D49" s="102"/>
      <c r="E49" s="102"/>
      <c r="F49" s="102"/>
      <c r="G49" s="102"/>
      <c r="H49" s="102"/>
      <c r="I49" s="102"/>
      <c r="J49" s="102"/>
      <c r="K49" s="102"/>
      <c r="L49" s="102"/>
      <c r="M49" s="102"/>
      <c r="N49" s="102"/>
      <c r="O49" s="102"/>
      <c r="P49" s="102">
        <v>3966</v>
      </c>
      <c r="Q49" s="102"/>
      <c r="R49" s="102"/>
      <c r="S49" s="102"/>
      <c r="T49" s="102"/>
      <c r="U49" s="102">
        <v>5220</v>
      </c>
      <c r="V49" s="102">
        <v>5515</v>
      </c>
      <c r="W49" s="102">
        <v>5785</v>
      </c>
      <c r="X49" s="102">
        <v>6081</v>
      </c>
      <c r="Y49" s="102">
        <v>6133.5</v>
      </c>
      <c r="Z49" s="102">
        <v>6253</v>
      </c>
      <c r="AA49" s="102">
        <v>6724</v>
      </c>
      <c r="AB49" s="102">
        <v>6953</v>
      </c>
      <c r="AC49" s="102">
        <v>7326</v>
      </c>
      <c r="AD49" s="102">
        <v>7790</v>
      </c>
      <c r="AE49" s="102">
        <v>7704</v>
      </c>
      <c r="AF49" s="118"/>
      <c r="AG49" s="102"/>
      <c r="AH49" s="102"/>
      <c r="AI49" s="102"/>
      <c r="AJ49" s="102"/>
      <c r="AK49" s="102"/>
      <c r="AL49" s="102"/>
      <c r="AM49" s="102"/>
      <c r="AN49" s="102"/>
      <c r="AO49" s="102"/>
      <c r="AP49" s="102"/>
      <c r="AQ49" s="102"/>
      <c r="AR49" s="102"/>
      <c r="AS49" s="102">
        <v>7217</v>
      </c>
      <c r="AT49" s="102"/>
      <c r="AU49" s="102"/>
      <c r="AV49" s="102"/>
      <c r="AW49" s="102"/>
      <c r="AX49" s="102">
        <v>9438.5</v>
      </c>
      <c r="AY49" s="102">
        <v>9969.5</v>
      </c>
      <c r="AZ49" s="102">
        <v>10444.5</v>
      </c>
      <c r="BA49" s="102">
        <v>10893.5</v>
      </c>
      <c r="BB49" s="102">
        <v>11061.5</v>
      </c>
      <c r="BC49" s="102">
        <v>11273</v>
      </c>
      <c r="BD49" s="102">
        <v>12994</v>
      </c>
      <c r="BE49" s="102">
        <v>13381</v>
      </c>
      <c r="BF49" s="102">
        <v>14106</v>
      </c>
      <c r="BG49" s="102">
        <v>14343</v>
      </c>
      <c r="BH49" s="102">
        <v>14901</v>
      </c>
      <c r="BI49" s="118"/>
      <c r="BJ49" s="102"/>
      <c r="BK49" s="102"/>
      <c r="BL49" s="102"/>
      <c r="BM49" s="102"/>
      <c r="BN49" s="102"/>
      <c r="BO49" s="102"/>
      <c r="BP49" s="102"/>
      <c r="BQ49" s="102"/>
      <c r="BR49" s="102"/>
      <c r="BS49" s="102"/>
      <c r="BT49" s="102"/>
      <c r="BU49" s="102">
        <v>5267</v>
      </c>
      <c r="BV49" s="102"/>
      <c r="BW49" s="102"/>
      <c r="BX49" s="102"/>
      <c r="BY49" s="102"/>
      <c r="BZ49" s="102">
        <v>6857</v>
      </c>
      <c r="CA49" s="102">
        <v>7224</v>
      </c>
      <c r="CB49" s="102">
        <v>7563</v>
      </c>
      <c r="CC49" s="102">
        <v>7897</v>
      </c>
      <c r="CD49" s="102">
        <v>7975</v>
      </c>
      <c r="CE49" s="102">
        <v>8070</v>
      </c>
      <c r="CF49" s="102">
        <v>8279</v>
      </c>
      <c r="CG49" s="102">
        <v>8537</v>
      </c>
      <c r="CH49" s="102">
        <v>8978</v>
      </c>
      <c r="CI49" s="102">
        <v>9242</v>
      </c>
      <c r="CJ49" s="102">
        <v>9366</v>
      </c>
      <c r="CK49" s="118"/>
      <c r="CL49" s="102"/>
      <c r="CM49" s="102"/>
      <c r="CN49" s="102"/>
      <c r="CO49" s="102"/>
      <c r="CP49" s="102"/>
      <c r="CQ49" s="102"/>
      <c r="CR49" s="102"/>
      <c r="CS49" s="102"/>
      <c r="CT49" s="102"/>
      <c r="CU49" s="102"/>
      <c r="CV49" s="102"/>
      <c r="CW49" s="102">
        <v>13758</v>
      </c>
      <c r="CX49" s="102"/>
      <c r="CY49" s="102"/>
      <c r="CZ49" s="102"/>
      <c r="DA49" s="102"/>
      <c r="DB49" s="102">
        <v>17897</v>
      </c>
      <c r="DC49" s="102">
        <v>18924</v>
      </c>
      <c r="DD49" s="102">
        <v>19848</v>
      </c>
      <c r="DE49" s="102">
        <v>20647</v>
      </c>
      <c r="DF49" s="102">
        <v>21303</v>
      </c>
      <c r="DG49" s="102">
        <v>21990</v>
      </c>
      <c r="DH49" s="102">
        <v>22446</v>
      </c>
      <c r="DI49" s="102">
        <v>23050</v>
      </c>
      <c r="DJ49" s="102">
        <v>24278</v>
      </c>
      <c r="DK49" s="102">
        <v>25038</v>
      </c>
      <c r="DL49" s="102">
        <v>25806</v>
      </c>
      <c r="DM49" s="118"/>
      <c r="DN49" s="102"/>
      <c r="DO49" s="102"/>
      <c r="DP49" s="102"/>
      <c r="DQ49" s="102"/>
      <c r="DR49" s="102"/>
      <c r="DS49" s="102"/>
      <c r="DT49" s="102"/>
      <c r="DU49" s="102"/>
      <c r="DV49" s="102"/>
      <c r="DW49" s="102"/>
      <c r="DX49" s="102"/>
      <c r="DY49" s="10" t="s">
        <v>154</v>
      </c>
      <c r="DZ49" s="102"/>
      <c r="EA49" s="102"/>
      <c r="EB49" s="102"/>
      <c r="EC49" s="102"/>
      <c r="ED49" s="10" t="s">
        <v>154</v>
      </c>
      <c r="EE49" s="10" t="s">
        <v>154</v>
      </c>
      <c r="EF49" s="10" t="s">
        <v>154</v>
      </c>
      <c r="EG49" s="10" t="s">
        <v>154</v>
      </c>
      <c r="EH49" s="10" t="s">
        <v>154</v>
      </c>
      <c r="EI49" s="10" t="s">
        <v>154</v>
      </c>
      <c r="EJ49" s="10" t="s">
        <v>154</v>
      </c>
      <c r="EK49" s="10" t="s">
        <v>154</v>
      </c>
      <c r="EL49" s="10" t="s">
        <v>154</v>
      </c>
      <c r="EM49" s="10" t="s">
        <v>154</v>
      </c>
      <c r="EN49" s="102">
        <v>7980</v>
      </c>
      <c r="EO49" s="118"/>
      <c r="EP49" s="102"/>
      <c r="EQ49" s="102"/>
      <c r="ER49" s="102"/>
      <c r="ES49" s="102"/>
      <c r="ET49" s="102"/>
      <c r="EU49" s="102"/>
      <c r="EV49" s="102"/>
      <c r="EW49" s="102"/>
      <c r="EX49" s="102"/>
      <c r="EY49" s="102"/>
      <c r="EZ49" s="102"/>
      <c r="FA49" s="6" t="s">
        <v>154</v>
      </c>
      <c r="FB49" s="102"/>
      <c r="FC49" s="102"/>
      <c r="FD49" s="102"/>
      <c r="FE49" s="102"/>
      <c r="FF49" s="10" t="s">
        <v>154</v>
      </c>
      <c r="FG49" s="10" t="s">
        <v>154</v>
      </c>
      <c r="FH49" s="10" t="s">
        <v>154</v>
      </c>
      <c r="FI49" s="10" t="s">
        <v>154</v>
      </c>
      <c r="FJ49" s="10" t="s">
        <v>154</v>
      </c>
      <c r="FK49" s="10" t="s">
        <v>154</v>
      </c>
      <c r="FL49" s="10" t="s">
        <v>154</v>
      </c>
      <c r="FM49" s="10" t="s">
        <v>154</v>
      </c>
      <c r="FN49" s="10" t="s">
        <v>154</v>
      </c>
      <c r="FO49" s="10" t="s">
        <v>154</v>
      </c>
      <c r="FP49" s="10">
        <v>21244</v>
      </c>
      <c r="FQ49" s="118"/>
      <c r="FR49" s="102"/>
      <c r="FS49" s="102"/>
      <c r="FT49" s="102"/>
      <c r="FU49" s="102"/>
      <c r="FV49" s="102"/>
      <c r="FW49" s="102"/>
      <c r="FX49" s="102"/>
      <c r="FY49" s="102"/>
      <c r="FZ49" s="102"/>
      <c r="GA49" s="102"/>
      <c r="GB49" s="102"/>
      <c r="GC49" s="102">
        <v>4533</v>
      </c>
      <c r="GD49" s="102"/>
      <c r="GE49" s="102"/>
      <c r="GF49" s="102"/>
      <c r="GG49" s="102"/>
      <c r="GH49" s="102">
        <v>6229</v>
      </c>
      <c r="GI49" s="102">
        <v>6626</v>
      </c>
      <c r="GJ49" s="102">
        <v>6280</v>
      </c>
      <c r="GK49" s="102">
        <v>6510</v>
      </c>
      <c r="GL49" s="102">
        <v>6535.5</v>
      </c>
      <c r="GM49" s="102">
        <v>6667</v>
      </c>
      <c r="GN49" s="102">
        <v>6811</v>
      </c>
      <c r="GO49" s="102">
        <v>7204</v>
      </c>
      <c r="GP49" s="102">
        <v>7630</v>
      </c>
      <c r="GQ49" s="102">
        <v>7790</v>
      </c>
      <c r="GR49" s="10" t="s">
        <v>154</v>
      </c>
      <c r="GS49" s="118"/>
      <c r="GT49" s="102"/>
      <c r="GU49" s="102"/>
      <c r="GV49" s="102"/>
      <c r="GW49" s="102"/>
      <c r="GX49" s="102"/>
      <c r="GY49" s="102"/>
      <c r="GZ49" s="102"/>
      <c r="HA49" s="102"/>
      <c r="HB49" s="102"/>
      <c r="HC49" s="102"/>
      <c r="HD49" s="102"/>
      <c r="HE49" s="102">
        <v>12198</v>
      </c>
      <c r="HF49" s="102"/>
      <c r="HG49" s="102"/>
      <c r="HH49" s="102"/>
      <c r="HI49" s="102"/>
      <c r="HJ49" s="102">
        <v>16189</v>
      </c>
      <c r="HK49" s="102">
        <v>17186</v>
      </c>
      <c r="HL49" s="102">
        <v>15890</v>
      </c>
      <c r="HM49" s="102">
        <v>16520</v>
      </c>
      <c r="HN49" s="102">
        <v>14619.5</v>
      </c>
      <c r="HO49" s="102">
        <v>15406</v>
      </c>
      <c r="HP49" s="102">
        <v>15802</v>
      </c>
      <c r="HQ49" s="102">
        <v>19124</v>
      </c>
      <c r="HR49" s="102">
        <v>20320</v>
      </c>
      <c r="HS49" s="102">
        <v>20764</v>
      </c>
      <c r="HT49" s="10" t="s">
        <v>154</v>
      </c>
      <c r="HU49" s="118"/>
      <c r="HV49" s="102"/>
      <c r="HW49" s="102"/>
      <c r="HX49" s="102"/>
      <c r="HY49" s="102"/>
      <c r="HZ49" s="102"/>
      <c r="IA49" s="102"/>
      <c r="IB49" s="102"/>
      <c r="IC49" s="102"/>
      <c r="ID49" s="102"/>
      <c r="IE49" s="102"/>
      <c r="IF49" s="102"/>
      <c r="IG49" s="102">
        <v>4260</v>
      </c>
      <c r="IH49" s="102"/>
      <c r="II49" s="102"/>
      <c r="IJ49" s="102"/>
      <c r="IK49" s="102"/>
      <c r="IL49" s="102">
        <v>5635</v>
      </c>
      <c r="IM49" s="102">
        <v>5071</v>
      </c>
      <c r="IN49" s="102">
        <v>5765</v>
      </c>
      <c r="IO49" s="102">
        <v>6041</v>
      </c>
      <c r="IP49" s="102">
        <v>5576</v>
      </c>
      <c r="IQ49" s="102">
        <v>5737</v>
      </c>
      <c r="IR49" s="102">
        <v>6204</v>
      </c>
      <c r="IS49" s="102">
        <v>6602.5</v>
      </c>
      <c r="IT49" s="102">
        <v>6964</v>
      </c>
      <c r="IU49" s="102">
        <v>7134.5</v>
      </c>
      <c r="IV49" s="102">
        <v>7324.5</v>
      </c>
      <c r="IW49" s="118"/>
      <c r="IX49" s="102"/>
      <c r="IY49" s="102"/>
      <c r="IZ49" s="102"/>
      <c r="JA49" s="102"/>
      <c r="JB49" s="102"/>
      <c r="JC49" s="102"/>
      <c r="JD49" s="102"/>
      <c r="JE49" s="102"/>
      <c r="JF49" s="102"/>
      <c r="JG49" s="102"/>
      <c r="JH49" s="102"/>
      <c r="JI49" s="102">
        <v>7912</v>
      </c>
      <c r="JJ49" s="102"/>
      <c r="JK49" s="102"/>
      <c r="JL49" s="102"/>
      <c r="JM49" s="102"/>
      <c r="JN49" s="102">
        <v>10397</v>
      </c>
      <c r="JO49" s="102">
        <v>8933</v>
      </c>
      <c r="JP49" s="102">
        <v>10444.5</v>
      </c>
      <c r="JQ49" s="102">
        <v>10893.5</v>
      </c>
      <c r="JR49" s="102">
        <v>5606</v>
      </c>
      <c r="JS49" s="102">
        <v>5767</v>
      </c>
      <c r="JT49" s="102">
        <v>6234</v>
      </c>
      <c r="JU49" s="3">
        <v>9830.5</v>
      </c>
      <c r="JV49" s="102">
        <v>10368</v>
      </c>
      <c r="JW49" s="102">
        <v>10643.5</v>
      </c>
      <c r="JX49" s="102">
        <v>10938.5</v>
      </c>
      <c r="JY49" s="118"/>
      <c r="JZ49" s="102"/>
      <c r="KA49" s="102"/>
      <c r="KB49" s="102"/>
      <c r="KC49" s="102"/>
      <c r="KD49" s="102"/>
      <c r="KE49" s="102"/>
      <c r="KF49" s="102"/>
      <c r="KG49" s="102"/>
      <c r="KH49" s="102"/>
      <c r="KI49" s="102"/>
      <c r="KJ49" s="102"/>
      <c r="KK49" s="102">
        <v>3514</v>
      </c>
      <c r="KL49" s="102"/>
      <c r="KM49" s="102"/>
      <c r="KN49" s="102"/>
      <c r="KO49" s="102"/>
      <c r="KP49" s="102">
        <v>4583</v>
      </c>
      <c r="KQ49" s="102">
        <v>4966</v>
      </c>
      <c r="KR49" s="102">
        <v>5344.5</v>
      </c>
      <c r="KS49" s="102">
        <v>5588</v>
      </c>
      <c r="KT49" s="102">
        <v>5660</v>
      </c>
      <c r="KU49" s="102">
        <v>5763</v>
      </c>
      <c r="KV49" s="102">
        <v>6220</v>
      </c>
      <c r="KW49" s="102">
        <v>6790</v>
      </c>
      <c r="KX49" s="102">
        <v>7226</v>
      </c>
      <c r="KY49" s="102">
        <v>7452</v>
      </c>
      <c r="KZ49" s="102">
        <v>7704</v>
      </c>
      <c r="LA49" s="118"/>
      <c r="LB49" s="102"/>
      <c r="LC49" s="102"/>
      <c r="LD49" s="102"/>
      <c r="LE49" s="102"/>
      <c r="LF49" s="102"/>
      <c r="LG49" s="102"/>
      <c r="LH49" s="102"/>
      <c r="LI49" s="102"/>
      <c r="LJ49" s="102"/>
      <c r="LK49" s="102"/>
      <c r="LL49" s="102"/>
      <c r="LM49" s="102">
        <v>6364</v>
      </c>
      <c r="LN49" s="102"/>
      <c r="LO49" s="102"/>
      <c r="LP49" s="102"/>
      <c r="LQ49" s="102"/>
      <c r="LR49" s="102">
        <v>7959</v>
      </c>
      <c r="LS49" s="6" t="s">
        <v>154</v>
      </c>
      <c r="LT49" s="102">
        <v>7373</v>
      </c>
      <c r="LU49" s="102">
        <v>7688</v>
      </c>
      <c r="LV49" s="102">
        <v>7760</v>
      </c>
      <c r="LW49" s="102">
        <v>7863</v>
      </c>
      <c r="LX49" s="102">
        <v>8515</v>
      </c>
      <c r="LY49" s="102">
        <v>11227</v>
      </c>
      <c r="LZ49" s="102">
        <v>11984</v>
      </c>
      <c r="MA49" s="102">
        <v>12299</v>
      </c>
      <c r="MB49" s="102">
        <v>12650</v>
      </c>
      <c r="MC49" s="118"/>
      <c r="MD49" s="102"/>
      <c r="ME49" s="102"/>
      <c r="MF49" s="102"/>
      <c r="MG49" s="102"/>
      <c r="MH49" s="102"/>
      <c r="MI49" s="102"/>
      <c r="MJ49" s="102"/>
      <c r="MK49" s="102"/>
      <c r="ML49" s="102"/>
      <c r="MM49" s="102"/>
      <c r="MN49" s="102"/>
      <c r="MO49" s="6" t="s">
        <v>154</v>
      </c>
      <c r="MP49" s="102"/>
      <c r="MQ49" s="102"/>
      <c r="MR49" s="102"/>
      <c r="MS49" s="102"/>
      <c r="MT49" s="6" t="s">
        <v>154</v>
      </c>
      <c r="MU49" s="6" t="s">
        <v>154</v>
      </c>
      <c r="MV49" s="6" t="s">
        <v>154</v>
      </c>
      <c r="MW49" s="6" t="s">
        <v>154</v>
      </c>
      <c r="MX49" s="6" t="s">
        <v>154</v>
      </c>
      <c r="MY49" s="6" t="s">
        <v>154</v>
      </c>
      <c r="MZ49" s="6" t="s">
        <v>154</v>
      </c>
      <c r="NA49" s="6" t="s">
        <v>154</v>
      </c>
      <c r="NB49" s="6" t="s">
        <v>154</v>
      </c>
      <c r="NC49" s="314">
        <v>14343</v>
      </c>
      <c r="ND49" s="17" t="s">
        <v>154</v>
      </c>
      <c r="NE49" s="118"/>
      <c r="NF49" s="102"/>
      <c r="NG49" s="102"/>
      <c r="NH49" s="102"/>
      <c r="NI49" s="102"/>
      <c r="NJ49" s="102"/>
      <c r="NK49" s="102"/>
      <c r="NL49" s="102"/>
      <c r="NM49" s="102"/>
      <c r="NN49" s="102"/>
      <c r="NO49" s="102"/>
      <c r="NP49" s="102"/>
      <c r="NQ49" s="6" t="s">
        <v>154</v>
      </c>
      <c r="NR49" s="102"/>
      <c r="NS49" s="102"/>
      <c r="NT49" s="102"/>
      <c r="NU49" s="102"/>
      <c r="NV49" s="6" t="s">
        <v>154</v>
      </c>
      <c r="NW49" s="6" t="s">
        <v>154</v>
      </c>
      <c r="NX49" s="6" t="s">
        <v>154</v>
      </c>
      <c r="NY49" s="6" t="s">
        <v>154</v>
      </c>
      <c r="NZ49" s="6" t="s">
        <v>154</v>
      </c>
      <c r="OA49" s="6" t="s">
        <v>154</v>
      </c>
      <c r="OB49" s="6" t="s">
        <v>154</v>
      </c>
      <c r="OC49" s="6" t="s">
        <v>154</v>
      </c>
      <c r="OD49" s="6" t="s">
        <v>154</v>
      </c>
      <c r="OE49" s="314">
        <v>14343</v>
      </c>
      <c r="OF49" s="6"/>
    </row>
    <row r="50" spans="1:396">
      <c r="A50" s="102" t="s">
        <v>63</v>
      </c>
      <c r="B50" s="102"/>
      <c r="C50" s="102"/>
      <c r="D50" s="102"/>
      <c r="E50" s="102"/>
      <c r="F50" s="102"/>
      <c r="G50" s="102"/>
      <c r="H50" s="102"/>
      <c r="I50" s="102"/>
      <c r="J50" s="102"/>
      <c r="K50" s="102"/>
      <c r="L50" s="102"/>
      <c r="M50" s="102"/>
      <c r="N50" s="102"/>
      <c r="O50" s="102"/>
      <c r="P50" s="102">
        <v>4523.5</v>
      </c>
      <c r="Q50" s="102"/>
      <c r="R50" s="102"/>
      <c r="S50" s="102"/>
      <c r="T50" s="102"/>
      <c r="U50" s="102">
        <v>6002</v>
      </c>
      <c r="V50" s="102">
        <v>6006.5</v>
      </c>
      <c r="W50" s="102">
        <v>6140.5</v>
      </c>
      <c r="X50" s="102">
        <v>6263</v>
      </c>
      <c r="Y50" s="102">
        <v>6434.5</v>
      </c>
      <c r="Z50" s="102">
        <v>6581.5</v>
      </c>
      <c r="AA50" s="102">
        <v>6595</v>
      </c>
      <c r="AB50" s="102">
        <v>6876.5</v>
      </c>
      <c r="AC50" s="102">
        <v>7107.5</v>
      </c>
      <c r="AD50" s="102">
        <v>7345</v>
      </c>
      <c r="AE50" s="102">
        <v>7745.5</v>
      </c>
      <c r="AF50" s="118"/>
      <c r="AG50" s="102"/>
      <c r="AH50" s="102"/>
      <c r="AI50" s="102"/>
      <c r="AJ50" s="102"/>
      <c r="AK50" s="102"/>
      <c r="AL50" s="102"/>
      <c r="AM50" s="102"/>
      <c r="AN50" s="102"/>
      <c r="AO50" s="102"/>
      <c r="AP50" s="102"/>
      <c r="AQ50" s="102"/>
      <c r="AR50" s="102"/>
      <c r="AS50" s="102">
        <v>9654</v>
      </c>
      <c r="AT50" s="102"/>
      <c r="AU50" s="102"/>
      <c r="AV50" s="102"/>
      <c r="AW50" s="102"/>
      <c r="AX50" s="102">
        <v>13017.5</v>
      </c>
      <c r="AY50" s="102">
        <v>13031.5</v>
      </c>
      <c r="AZ50" s="102">
        <v>13381</v>
      </c>
      <c r="BA50" s="102">
        <v>11273</v>
      </c>
      <c r="BB50" s="102">
        <v>11635.5</v>
      </c>
      <c r="BC50" s="102">
        <v>11982</v>
      </c>
      <c r="BD50" s="102">
        <v>12126</v>
      </c>
      <c r="BE50" s="102">
        <v>12545</v>
      </c>
      <c r="BF50" s="102">
        <v>12902.5</v>
      </c>
      <c r="BG50" s="102">
        <v>11409.5</v>
      </c>
      <c r="BH50" s="102">
        <v>11582</v>
      </c>
      <c r="BI50" s="118"/>
      <c r="BJ50" s="102"/>
      <c r="BK50" s="102"/>
      <c r="BL50" s="102"/>
      <c r="BM50" s="102"/>
      <c r="BN50" s="102"/>
      <c r="BO50" s="102"/>
      <c r="BP50" s="102"/>
      <c r="BQ50" s="102"/>
      <c r="BR50" s="102"/>
      <c r="BS50" s="102"/>
      <c r="BT50" s="102"/>
      <c r="BU50" s="6" t="s">
        <v>154</v>
      </c>
      <c r="BV50" s="102"/>
      <c r="BW50" s="102"/>
      <c r="BX50" s="102"/>
      <c r="BY50" s="102"/>
      <c r="BZ50" s="10" t="s">
        <v>154</v>
      </c>
      <c r="CA50" s="10" t="s">
        <v>154</v>
      </c>
      <c r="CB50" s="10" t="s">
        <v>154</v>
      </c>
      <c r="CC50" s="10" t="s">
        <v>154</v>
      </c>
      <c r="CD50" s="10" t="s">
        <v>154</v>
      </c>
      <c r="CE50" s="10" t="s">
        <v>154</v>
      </c>
      <c r="CF50" s="10" t="s">
        <v>154</v>
      </c>
      <c r="CG50" s="10">
        <v>8207</v>
      </c>
      <c r="CH50" s="102">
        <v>8546</v>
      </c>
      <c r="CI50" s="102">
        <v>9294</v>
      </c>
      <c r="CJ50" s="102">
        <v>9619</v>
      </c>
      <c r="CK50" s="118"/>
      <c r="CL50" s="102"/>
      <c r="CM50" s="102"/>
      <c r="CN50" s="102"/>
      <c r="CO50" s="102"/>
      <c r="CP50" s="102"/>
      <c r="CQ50" s="102"/>
      <c r="CR50" s="102"/>
      <c r="CS50" s="102"/>
      <c r="CT50" s="102"/>
      <c r="CU50" s="102"/>
      <c r="CV50" s="102"/>
      <c r="CW50" s="6" t="s">
        <v>154</v>
      </c>
      <c r="CX50" s="102"/>
      <c r="CY50" s="102"/>
      <c r="CZ50" s="102"/>
      <c r="DA50" s="102"/>
      <c r="DB50" s="10" t="s">
        <v>154</v>
      </c>
      <c r="DC50" s="10" t="s">
        <v>154</v>
      </c>
      <c r="DD50" s="10" t="s">
        <v>154</v>
      </c>
      <c r="DE50" s="10" t="s">
        <v>154</v>
      </c>
      <c r="DF50" s="10" t="s">
        <v>154</v>
      </c>
      <c r="DG50" s="10" t="s">
        <v>154</v>
      </c>
      <c r="DH50" s="10" t="s">
        <v>154</v>
      </c>
      <c r="DI50" s="10">
        <v>19771</v>
      </c>
      <c r="DJ50" s="102">
        <v>20572</v>
      </c>
      <c r="DK50" s="102">
        <v>13273</v>
      </c>
      <c r="DL50" s="102">
        <v>13757</v>
      </c>
      <c r="DM50" s="118"/>
      <c r="DN50" s="102"/>
      <c r="DO50" s="102"/>
      <c r="DP50" s="102"/>
      <c r="DQ50" s="102"/>
      <c r="DR50" s="102"/>
      <c r="DS50" s="102"/>
      <c r="DT50" s="102"/>
      <c r="DU50" s="102"/>
      <c r="DV50" s="102"/>
      <c r="DW50" s="102"/>
      <c r="DX50" s="102"/>
      <c r="DY50" s="102">
        <v>4780.5</v>
      </c>
      <c r="DZ50" s="102"/>
      <c r="EA50" s="102"/>
      <c r="EB50" s="102"/>
      <c r="EC50" s="102"/>
      <c r="ED50" s="102">
        <v>6568</v>
      </c>
      <c r="EE50" s="102">
        <v>6797.5</v>
      </c>
      <c r="EF50" s="102">
        <v>7134</v>
      </c>
      <c r="EG50" s="102">
        <v>7243.5</v>
      </c>
      <c r="EH50" s="102">
        <v>7524</v>
      </c>
      <c r="EI50" s="102">
        <v>7780.5</v>
      </c>
      <c r="EJ50" s="102">
        <v>7972</v>
      </c>
      <c r="EK50" s="102">
        <v>8137</v>
      </c>
      <c r="EL50" s="102">
        <v>8447</v>
      </c>
      <c r="EM50" s="102">
        <v>8695</v>
      </c>
      <c r="EN50" s="102">
        <v>9736</v>
      </c>
      <c r="EO50" s="118"/>
      <c r="EP50" s="102"/>
      <c r="EQ50" s="102"/>
      <c r="ER50" s="102"/>
      <c r="ES50" s="102"/>
      <c r="ET50" s="102"/>
      <c r="EU50" s="102"/>
      <c r="EV50" s="102"/>
      <c r="EW50" s="102"/>
      <c r="EX50" s="102"/>
      <c r="EY50" s="102"/>
      <c r="EZ50" s="102"/>
      <c r="FA50" s="102">
        <v>11451.5</v>
      </c>
      <c r="FB50" s="102"/>
      <c r="FC50" s="102"/>
      <c r="FD50" s="102"/>
      <c r="FE50" s="102"/>
      <c r="FF50" s="102">
        <v>15677</v>
      </c>
      <c r="FG50" s="102">
        <v>16224.5</v>
      </c>
      <c r="FH50" s="102">
        <v>17094.5</v>
      </c>
      <c r="FI50" s="102">
        <v>17324.5</v>
      </c>
      <c r="FJ50" s="102">
        <v>17957.5</v>
      </c>
      <c r="FK50" s="102">
        <v>18629</v>
      </c>
      <c r="FL50" s="102">
        <v>19086</v>
      </c>
      <c r="FM50" s="102">
        <v>19291</v>
      </c>
      <c r="FN50" s="102">
        <v>20047</v>
      </c>
      <c r="FO50" s="102">
        <v>20759</v>
      </c>
      <c r="FP50" s="102">
        <v>15895</v>
      </c>
      <c r="FQ50" s="118"/>
      <c r="FR50" s="102"/>
      <c r="FS50" s="102"/>
      <c r="FT50" s="102"/>
      <c r="FU50" s="102"/>
      <c r="FV50" s="102"/>
      <c r="FW50" s="102"/>
      <c r="FX50" s="102"/>
      <c r="FY50" s="102"/>
      <c r="FZ50" s="102"/>
      <c r="GA50" s="102"/>
      <c r="GB50" s="102"/>
      <c r="GC50" s="6" t="s">
        <v>154</v>
      </c>
      <c r="GD50" s="102"/>
      <c r="GE50" s="102"/>
      <c r="GF50" s="102"/>
      <c r="GG50" s="102"/>
      <c r="GH50" s="10" t="s">
        <v>154</v>
      </c>
      <c r="GI50" s="10" t="s">
        <v>154</v>
      </c>
      <c r="GJ50" s="10" t="s">
        <v>154</v>
      </c>
      <c r="GK50" s="10" t="s">
        <v>154</v>
      </c>
      <c r="GL50" s="10" t="s">
        <v>154</v>
      </c>
      <c r="GM50" s="10" t="s">
        <v>154</v>
      </c>
      <c r="GN50" s="10" t="s">
        <v>154</v>
      </c>
      <c r="GO50" s="10" t="s">
        <v>154</v>
      </c>
      <c r="GP50" s="10" t="s">
        <v>154</v>
      </c>
      <c r="GQ50" s="10" t="s">
        <v>154</v>
      </c>
      <c r="GR50" s="10" t="s">
        <v>154</v>
      </c>
      <c r="GS50" s="118"/>
      <c r="GT50" s="102"/>
      <c r="GU50" s="102"/>
      <c r="GV50" s="102"/>
      <c r="GW50" s="102"/>
      <c r="GX50" s="102"/>
      <c r="GY50" s="102"/>
      <c r="GZ50" s="102"/>
      <c r="HA50" s="102"/>
      <c r="HB50" s="102"/>
      <c r="HC50" s="102"/>
      <c r="HD50" s="102"/>
      <c r="HE50" s="10" t="s">
        <v>154</v>
      </c>
      <c r="HF50" s="102"/>
      <c r="HG50" s="102"/>
      <c r="HH50" s="102"/>
      <c r="HI50" s="102"/>
      <c r="HJ50" s="10" t="s">
        <v>154</v>
      </c>
      <c r="HK50" s="10" t="s">
        <v>154</v>
      </c>
      <c r="HL50" s="10" t="s">
        <v>154</v>
      </c>
      <c r="HM50" s="10" t="s">
        <v>154</v>
      </c>
      <c r="HN50" s="10" t="s">
        <v>154</v>
      </c>
      <c r="HO50" s="10" t="s">
        <v>154</v>
      </c>
      <c r="HP50" s="10" t="s">
        <v>154</v>
      </c>
      <c r="HQ50" s="10" t="s">
        <v>154</v>
      </c>
      <c r="HR50" s="10" t="s">
        <v>154</v>
      </c>
      <c r="HS50" s="10" t="s">
        <v>154</v>
      </c>
      <c r="HT50" s="10" t="s">
        <v>154</v>
      </c>
      <c r="HU50" s="118"/>
      <c r="HV50" s="102"/>
      <c r="HW50" s="102"/>
      <c r="HX50" s="102"/>
      <c r="HY50" s="102"/>
      <c r="HZ50" s="102"/>
      <c r="IA50" s="102"/>
      <c r="IB50" s="102"/>
      <c r="IC50" s="102"/>
      <c r="ID50" s="102"/>
      <c r="IE50" s="102"/>
      <c r="IF50" s="102"/>
      <c r="IG50" s="102">
        <v>3712</v>
      </c>
      <c r="IH50" s="102"/>
      <c r="II50" s="102"/>
      <c r="IJ50" s="102"/>
      <c r="IK50" s="102"/>
      <c r="IL50" s="102">
        <v>5389</v>
      </c>
      <c r="IM50" s="102">
        <v>5637</v>
      </c>
      <c r="IN50" s="6" t="s">
        <v>154</v>
      </c>
      <c r="IO50" s="6" t="s">
        <v>154</v>
      </c>
      <c r="IP50" s="6">
        <v>6046</v>
      </c>
      <c r="IQ50" s="6">
        <v>6225</v>
      </c>
      <c r="IR50" s="6">
        <v>6390</v>
      </c>
      <c r="IS50" s="6">
        <v>6557</v>
      </c>
      <c r="IT50" s="102">
        <v>6809</v>
      </c>
      <c r="IU50" s="102">
        <v>7064</v>
      </c>
      <c r="IV50" s="102">
        <v>7592</v>
      </c>
      <c r="IW50" s="118"/>
      <c r="IX50" s="102"/>
      <c r="IY50" s="102"/>
      <c r="IZ50" s="102"/>
      <c r="JA50" s="102"/>
      <c r="JB50" s="102"/>
      <c r="JC50" s="102"/>
      <c r="JD50" s="102"/>
      <c r="JE50" s="102"/>
      <c r="JF50" s="102"/>
      <c r="JG50" s="102"/>
      <c r="JH50" s="102"/>
      <c r="JI50" s="102">
        <v>8989</v>
      </c>
      <c r="JJ50" s="102"/>
      <c r="JK50" s="102"/>
      <c r="JL50" s="102"/>
      <c r="JM50" s="102"/>
      <c r="JN50" s="102">
        <v>5389</v>
      </c>
      <c r="JO50" s="102">
        <v>5637</v>
      </c>
      <c r="JP50" s="6" t="s">
        <v>154</v>
      </c>
      <c r="JQ50" s="6" t="s">
        <v>154</v>
      </c>
      <c r="JR50" s="6">
        <v>6046</v>
      </c>
      <c r="JS50" s="6">
        <v>6225</v>
      </c>
      <c r="JT50" s="6">
        <v>6390</v>
      </c>
      <c r="JU50" s="102">
        <v>6557</v>
      </c>
      <c r="JV50" s="102">
        <v>6809</v>
      </c>
      <c r="JW50" s="102">
        <v>7064</v>
      </c>
      <c r="JX50" s="102">
        <v>7592</v>
      </c>
      <c r="JY50" s="118"/>
      <c r="JZ50" s="102"/>
      <c r="KA50" s="102"/>
      <c r="KB50" s="102"/>
      <c r="KC50" s="102"/>
      <c r="KD50" s="102"/>
      <c r="KE50" s="102"/>
      <c r="KF50" s="102"/>
      <c r="KG50" s="102"/>
      <c r="KH50" s="102"/>
      <c r="KI50" s="102"/>
      <c r="KJ50" s="102"/>
      <c r="KK50" s="6" t="s">
        <v>154</v>
      </c>
      <c r="KL50" s="102"/>
      <c r="KM50" s="102"/>
      <c r="KN50" s="102"/>
      <c r="KO50" s="102"/>
      <c r="KP50" s="6" t="s">
        <v>154</v>
      </c>
      <c r="KQ50" s="6" t="s">
        <v>154</v>
      </c>
      <c r="KR50" s="102">
        <v>5979.5</v>
      </c>
      <c r="KS50" s="102">
        <v>6126.5</v>
      </c>
      <c r="KT50" s="102">
        <v>6516</v>
      </c>
      <c r="KU50" s="102">
        <v>6674</v>
      </c>
      <c r="KV50" s="102">
        <v>6800</v>
      </c>
      <c r="KW50" s="102">
        <v>7196</v>
      </c>
      <c r="KX50" s="102">
        <v>7406</v>
      </c>
      <c r="KY50" s="102">
        <v>7626</v>
      </c>
      <c r="KZ50" s="102">
        <v>7707</v>
      </c>
      <c r="LA50" s="118"/>
      <c r="LB50" s="102"/>
      <c r="LC50" s="102"/>
      <c r="LD50" s="102"/>
      <c r="LE50" s="102"/>
      <c r="LF50" s="102"/>
      <c r="LG50" s="102"/>
      <c r="LH50" s="102"/>
      <c r="LI50" s="102"/>
      <c r="LJ50" s="102"/>
      <c r="LK50" s="102"/>
      <c r="LL50" s="102"/>
      <c r="LM50" s="6" t="s">
        <v>154</v>
      </c>
      <c r="LN50" s="102"/>
      <c r="LO50" s="102"/>
      <c r="LP50" s="102"/>
      <c r="LQ50" s="102"/>
      <c r="LR50" s="6" t="s">
        <v>154</v>
      </c>
      <c r="LS50" s="6" t="s">
        <v>154</v>
      </c>
      <c r="LT50" s="102">
        <v>9773</v>
      </c>
      <c r="LU50" s="102">
        <v>10015</v>
      </c>
      <c r="LV50" s="102">
        <v>14596</v>
      </c>
      <c r="LW50" s="102">
        <v>15070</v>
      </c>
      <c r="LX50" s="102">
        <v>15406</v>
      </c>
      <c r="LY50" s="102">
        <v>16017</v>
      </c>
      <c r="LZ50" s="102">
        <v>16579</v>
      </c>
      <c r="MA50" s="102">
        <v>17166</v>
      </c>
      <c r="MB50" s="102">
        <v>12120</v>
      </c>
      <c r="MC50" s="118"/>
      <c r="MD50" s="102"/>
      <c r="ME50" s="102"/>
      <c r="MF50" s="102"/>
      <c r="MG50" s="102"/>
      <c r="MH50" s="102"/>
      <c r="MI50" s="102"/>
      <c r="MJ50" s="102"/>
      <c r="MK50" s="102"/>
      <c r="ML50" s="102"/>
      <c r="MM50" s="102"/>
      <c r="MN50" s="102"/>
      <c r="MO50" s="102">
        <v>4489</v>
      </c>
      <c r="MP50" s="102"/>
      <c r="MQ50" s="102"/>
      <c r="MR50" s="102"/>
      <c r="MS50" s="102"/>
      <c r="MT50" s="102">
        <v>5793</v>
      </c>
      <c r="MU50" s="102">
        <v>5937</v>
      </c>
      <c r="MV50" s="6">
        <v>5846</v>
      </c>
      <c r="MW50" s="6">
        <v>5955.5</v>
      </c>
      <c r="MX50" s="6">
        <v>6099.5</v>
      </c>
      <c r="MY50" s="6">
        <v>6270</v>
      </c>
      <c r="MZ50" s="6">
        <v>6276</v>
      </c>
      <c r="NA50" s="6">
        <v>6301</v>
      </c>
      <c r="NB50" s="102">
        <v>6505</v>
      </c>
      <c r="NC50" s="102">
        <v>6717</v>
      </c>
      <c r="ND50" s="102">
        <v>7416.5</v>
      </c>
      <c r="NE50" s="118"/>
      <c r="NF50" s="102"/>
      <c r="NG50" s="102"/>
      <c r="NH50" s="102"/>
      <c r="NI50" s="102"/>
      <c r="NJ50" s="102"/>
      <c r="NK50" s="102"/>
      <c r="NL50" s="102"/>
      <c r="NM50" s="102"/>
      <c r="NN50" s="102"/>
      <c r="NO50" s="102"/>
      <c r="NP50" s="102"/>
      <c r="NQ50" s="102">
        <v>9523</v>
      </c>
      <c r="NR50" s="102"/>
      <c r="NS50" s="102"/>
      <c r="NT50" s="102"/>
      <c r="NU50" s="102"/>
      <c r="NV50" s="130">
        <v>12195</v>
      </c>
      <c r="NW50" s="130">
        <v>12585</v>
      </c>
      <c r="NX50" s="102">
        <v>10624.5</v>
      </c>
      <c r="NY50" s="102">
        <v>8208</v>
      </c>
      <c r="NZ50" s="102">
        <v>8436.5</v>
      </c>
      <c r="OA50" s="102">
        <v>8695</v>
      </c>
      <c r="OB50" s="102">
        <v>8762</v>
      </c>
      <c r="OC50" s="102">
        <v>8995.5</v>
      </c>
      <c r="OD50" s="102">
        <v>9155</v>
      </c>
      <c r="OE50" s="102">
        <v>9472.5</v>
      </c>
      <c r="OF50" s="102">
        <v>10495</v>
      </c>
    </row>
    <row r="51" spans="1:396">
      <c r="A51" s="102" t="s">
        <v>64</v>
      </c>
      <c r="B51" s="102"/>
      <c r="C51" s="102"/>
      <c r="D51" s="102"/>
      <c r="E51" s="102"/>
      <c r="F51" s="102"/>
      <c r="G51" s="102"/>
      <c r="H51" s="102"/>
      <c r="I51" s="102"/>
      <c r="J51" s="102"/>
      <c r="K51" s="102"/>
      <c r="L51" s="102"/>
      <c r="M51" s="102"/>
      <c r="N51" s="102"/>
      <c r="O51" s="102"/>
      <c r="P51" s="102">
        <v>6064.5</v>
      </c>
      <c r="Q51" s="102"/>
      <c r="R51" s="102"/>
      <c r="S51" s="102"/>
      <c r="T51" s="102"/>
      <c r="U51" s="102">
        <v>7970</v>
      </c>
      <c r="V51" s="102">
        <v>8773</v>
      </c>
      <c r="W51" s="102">
        <v>8788</v>
      </c>
      <c r="X51" s="102">
        <v>9275</v>
      </c>
      <c r="Y51" s="102">
        <v>9816</v>
      </c>
      <c r="Z51" s="102">
        <v>10012</v>
      </c>
      <c r="AA51" s="102">
        <v>10012</v>
      </c>
      <c r="AB51" s="102">
        <v>9657.5</v>
      </c>
      <c r="AC51" s="102">
        <v>9662.5</v>
      </c>
      <c r="AD51" s="102">
        <v>10065.5</v>
      </c>
      <c r="AE51" s="102">
        <v>10394.5</v>
      </c>
      <c r="AF51" s="118"/>
      <c r="AG51" s="102"/>
      <c r="AH51" s="102"/>
      <c r="AI51" s="102"/>
      <c r="AJ51" s="102"/>
      <c r="AK51" s="102"/>
      <c r="AL51" s="102"/>
      <c r="AM51" s="102"/>
      <c r="AN51" s="102"/>
      <c r="AO51" s="102"/>
      <c r="AP51" s="102"/>
      <c r="AQ51" s="102"/>
      <c r="AR51" s="102"/>
      <c r="AS51" s="102">
        <v>11338</v>
      </c>
      <c r="AT51" s="102"/>
      <c r="AU51" s="102"/>
      <c r="AV51" s="102"/>
      <c r="AW51" s="102"/>
      <c r="AX51" s="102">
        <v>16738</v>
      </c>
      <c r="AY51" s="102">
        <v>16946.5</v>
      </c>
      <c r="AZ51" s="102">
        <v>17908</v>
      </c>
      <c r="BA51" s="102">
        <v>18395</v>
      </c>
      <c r="BB51" s="102">
        <v>18034</v>
      </c>
      <c r="BC51" s="102">
        <v>18034</v>
      </c>
      <c r="BD51" s="102">
        <v>18332</v>
      </c>
      <c r="BE51" s="102">
        <v>17863</v>
      </c>
      <c r="BF51" s="102">
        <v>18081</v>
      </c>
      <c r="BG51" s="102">
        <v>18403</v>
      </c>
      <c r="BH51" s="102">
        <v>18025.5</v>
      </c>
      <c r="BI51" s="118"/>
      <c r="BJ51" s="102"/>
      <c r="BK51" s="102"/>
      <c r="BL51" s="102"/>
      <c r="BM51" s="102"/>
      <c r="BN51" s="102"/>
      <c r="BO51" s="102"/>
      <c r="BP51" s="102"/>
      <c r="BQ51" s="102"/>
      <c r="BR51" s="102"/>
      <c r="BS51" s="102"/>
      <c r="BT51" s="102"/>
      <c r="BU51" s="102">
        <v>7656</v>
      </c>
      <c r="BV51" s="102"/>
      <c r="BW51" s="102"/>
      <c r="BX51" s="102"/>
      <c r="BY51" s="102"/>
      <c r="BZ51" s="102">
        <v>8849.5</v>
      </c>
      <c r="CA51" s="102">
        <v>9420</v>
      </c>
      <c r="CB51" s="102">
        <v>9735</v>
      </c>
      <c r="CC51" s="102">
        <v>10037</v>
      </c>
      <c r="CD51" s="102">
        <v>10037</v>
      </c>
      <c r="CE51" s="102">
        <v>10037</v>
      </c>
      <c r="CF51" s="102">
        <v>10037</v>
      </c>
      <c r="CG51" s="102">
        <v>10037</v>
      </c>
      <c r="CH51" s="102">
        <v>10592</v>
      </c>
      <c r="CI51" s="102">
        <v>10726</v>
      </c>
      <c r="CJ51" s="102">
        <v>11084</v>
      </c>
      <c r="CK51" s="118"/>
      <c r="CL51" s="102"/>
      <c r="CM51" s="102"/>
      <c r="CN51" s="102"/>
      <c r="CO51" s="102"/>
      <c r="CP51" s="102"/>
      <c r="CQ51" s="102"/>
      <c r="CR51" s="102"/>
      <c r="CS51" s="102"/>
      <c r="CT51" s="102"/>
      <c r="CU51" s="102"/>
      <c r="CV51" s="102"/>
      <c r="CW51" s="102">
        <v>17431.5</v>
      </c>
      <c r="CX51" s="102"/>
      <c r="CY51" s="102"/>
      <c r="CZ51" s="102"/>
      <c r="DA51" s="102"/>
      <c r="DB51" s="102">
        <v>20094</v>
      </c>
      <c r="DC51" s="102">
        <v>18567</v>
      </c>
      <c r="DD51" s="102">
        <v>18900</v>
      </c>
      <c r="DE51" s="102">
        <v>19246</v>
      </c>
      <c r="DF51" s="102">
        <v>19410</v>
      </c>
      <c r="DG51" s="102">
        <v>19566</v>
      </c>
      <c r="DH51" s="102">
        <v>20039</v>
      </c>
      <c r="DI51" s="102">
        <v>20429</v>
      </c>
      <c r="DJ51" s="102">
        <v>21360</v>
      </c>
      <c r="DK51" s="102">
        <v>21656</v>
      </c>
      <c r="DL51" s="102">
        <v>22406</v>
      </c>
      <c r="DM51" s="118"/>
      <c r="DN51" s="102"/>
      <c r="DO51" s="102"/>
      <c r="DP51" s="102"/>
      <c r="DQ51" s="102"/>
      <c r="DR51" s="102"/>
      <c r="DS51" s="102"/>
      <c r="DT51" s="102"/>
      <c r="DU51" s="102"/>
      <c r="DV51" s="102"/>
      <c r="DW51" s="102"/>
      <c r="DX51" s="102"/>
      <c r="DY51" s="102">
        <v>7510</v>
      </c>
      <c r="DZ51" s="102"/>
      <c r="EA51" s="102"/>
      <c r="EB51" s="102"/>
      <c r="EC51" s="102"/>
      <c r="ED51" s="102">
        <v>8752</v>
      </c>
      <c r="EE51" s="102">
        <v>9475.5</v>
      </c>
      <c r="EF51" s="102">
        <v>9854.5</v>
      </c>
      <c r="EG51" s="102">
        <v>10188.5</v>
      </c>
      <c r="EH51" s="102">
        <v>10390</v>
      </c>
      <c r="EI51" s="102">
        <v>10493</v>
      </c>
      <c r="EJ51" s="102">
        <v>10653</v>
      </c>
      <c r="EK51" s="102">
        <v>10270</v>
      </c>
      <c r="EL51" s="102">
        <v>10270</v>
      </c>
      <c r="EM51" s="102">
        <v>10457</v>
      </c>
      <c r="EN51" s="102">
        <v>11316</v>
      </c>
      <c r="EO51" s="118"/>
      <c r="EP51" s="102"/>
      <c r="EQ51" s="102"/>
      <c r="ER51" s="102"/>
      <c r="ES51" s="102"/>
      <c r="ET51" s="102"/>
      <c r="EU51" s="102"/>
      <c r="EV51" s="102"/>
      <c r="EW51" s="102"/>
      <c r="EX51" s="102"/>
      <c r="EY51" s="102"/>
      <c r="EZ51" s="102"/>
      <c r="FA51" s="102">
        <v>15740</v>
      </c>
      <c r="FB51" s="102"/>
      <c r="FC51" s="102"/>
      <c r="FD51" s="102"/>
      <c r="FE51" s="102"/>
      <c r="FF51" s="102">
        <v>16738</v>
      </c>
      <c r="FG51" s="102">
        <v>16822.5</v>
      </c>
      <c r="FH51" s="102">
        <v>17470</v>
      </c>
      <c r="FI51" s="102">
        <v>17942.5</v>
      </c>
      <c r="FJ51" s="102">
        <v>18226</v>
      </c>
      <c r="FK51" s="102">
        <v>18413</v>
      </c>
      <c r="FL51" s="102">
        <v>18686</v>
      </c>
      <c r="FM51" s="102">
        <v>18593</v>
      </c>
      <c r="FN51" s="102">
        <v>18593</v>
      </c>
      <c r="FO51" s="102">
        <v>18801</v>
      </c>
      <c r="FP51" s="102">
        <v>18286</v>
      </c>
      <c r="FQ51" s="118"/>
      <c r="FR51" s="102"/>
      <c r="FS51" s="102"/>
      <c r="FT51" s="102"/>
      <c r="FU51" s="102"/>
      <c r="FV51" s="102"/>
      <c r="FW51" s="102"/>
      <c r="FX51" s="102"/>
      <c r="FY51" s="102"/>
      <c r="FZ51" s="102"/>
      <c r="GA51" s="102"/>
      <c r="GB51" s="102"/>
      <c r="GC51" s="102">
        <v>6064.5</v>
      </c>
      <c r="GD51" s="102"/>
      <c r="GE51" s="102"/>
      <c r="GF51" s="102"/>
      <c r="GG51" s="102"/>
      <c r="GH51" s="102">
        <v>7109.5</v>
      </c>
      <c r="GI51" s="102">
        <v>7358.5</v>
      </c>
      <c r="GJ51" s="102">
        <v>7616</v>
      </c>
      <c r="GK51" s="102">
        <v>8033</v>
      </c>
      <c r="GL51" s="102">
        <v>8335.5</v>
      </c>
      <c r="GM51" s="102">
        <v>8523.5</v>
      </c>
      <c r="GN51" s="102">
        <v>8524</v>
      </c>
      <c r="GO51" s="102">
        <v>8317</v>
      </c>
      <c r="GP51" s="102">
        <v>8451</v>
      </c>
      <c r="GQ51" s="102">
        <v>8669</v>
      </c>
      <c r="GR51" s="102">
        <v>8949</v>
      </c>
      <c r="GS51" s="118"/>
      <c r="GT51" s="102"/>
      <c r="GU51" s="102"/>
      <c r="GV51" s="102"/>
      <c r="GW51" s="102"/>
      <c r="GX51" s="102"/>
      <c r="GY51" s="102"/>
      <c r="GZ51" s="102"/>
      <c r="HA51" s="102"/>
      <c r="HB51" s="102"/>
      <c r="HC51" s="102"/>
      <c r="HD51" s="102"/>
      <c r="HE51" s="102">
        <v>10308</v>
      </c>
      <c r="HF51" s="102"/>
      <c r="HG51" s="102"/>
      <c r="HH51" s="102"/>
      <c r="HI51" s="102"/>
      <c r="HJ51" s="102">
        <v>11987</v>
      </c>
      <c r="HK51" s="102">
        <v>11130.5</v>
      </c>
      <c r="HL51" s="102">
        <v>11503</v>
      </c>
      <c r="HM51" s="102">
        <v>12052</v>
      </c>
      <c r="HN51" s="102">
        <v>12457.5</v>
      </c>
      <c r="HO51" s="102">
        <v>12733.5</v>
      </c>
      <c r="HP51" s="102">
        <v>12828</v>
      </c>
      <c r="HQ51" s="102">
        <v>8557</v>
      </c>
      <c r="HR51" s="102">
        <v>8811</v>
      </c>
      <c r="HS51" s="102">
        <v>9029</v>
      </c>
      <c r="HT51" s="102">
        <v>9309</v>
      </c>
      <c r="HU51" s="118"/>
      <c r="HV51" s="102"/>
      <c r="HW51" s="102"/>
      <c r="HX51" s="102"/>
      <c r="HY51" s="102"/>
      <c r="HZ51" s="102"/>
      <c r="IA51" s="102"/>
      <c r="IB51" s="102"/>
      <c r="IC51" s="102"/>
      <c r="ID51" s="102"/>
      <c r="IE51" s="102"/>
      <c r="IF51" s="102"/>
      <c r="IG51" s="6" t="s">
        <v>154</v>
      </c>
      <c r="IH51" s="102"/>
      <c r="II51" s="102"/>
      <c r="IJ51" s="102"/>
      <c r="IK51" s="102"/>
      <c r="IL51" s="6" t="s">
        <v>154</v>
      </c>
      <c r="IM51" s="6" t="s">
        <v>154</v>
      </c>
      <c r="IN51" s="6" t="s">
        <v>154</v>
      </c>
      <c r="IO51" s="6" t="s">
        <v>154</v>
      </c>
      <c r="IP51" s="6" t="s">
        <v>154</v>
      </c>
      <c r="IQ51" s="6" t="s">
        <v>154</v>
      </c>
      <c r="IR51" s="6" t="s">
        <v>154</v>
      </c>
      <c r="IS51" s="6" t="s">
        <v>154</v>
      </c>
      <c r="IT51" s="6" t="s">
        <v>154</v>
      </c>
      <c r="IU51" s="6" t="s">
        <v>154</v>
      </c>
      <c r="IV51" s="6" t="s">
        <v>154</v>
      </c>
      <c r="IW51" s="118"/>
      <c r="IX51" s="102"/>
      <c r="IY51" s="102"/>
      <c r="IZ51" s="102"/>
      <c r="JA51" s="102"/>
      <c r="JB51" s="102"/>
      <c r="JC51" s="102"/>
      <c r="JD51" s="102"/>
      <c r="JE51" s="102"/>
      <c r="JF51" s="102"/>
      <c r="JG51" s="102"/>
      <c r="JH51" s="102"/>
      <c r="JI51" s="6" t="s">
        <v>154</v>
      </c>
      <c r="JJ51" s="102"/>
      <c r="JK51" s="102"/>
      <c r="JL51" s="102"/>
      <c r="JM51" s="102"/>
      <c r="JN51" s="6" t="s">
        <v>154</v>
      </c>
      <c r="JO51" s="6" t="s">
        <v>154</v>
      </c>
      <c r="JP51" s="6" t="s">
        <v>154</v>
      </c>
      <c r="JQ51" s="6" t="s">
        <v>154</v>
      </c>
      <c r="JR51" s="6" t="s">
        <v>154</v>
      </c>
      <c r="JS51" s="6" t="s">
        <v>154</v>
      </c>
      <c r="JT51" s="6" t="s">
        <v>154</v>
      </c>
      <c r="JU51" s="6" t="s">
        <v>154</v>
      </c>
      <c r="JV51" s="6" t="s">
        <v>154</v>
      </c>
      <c r="JW51" s="6" t="s">
        <v>154</v>
      </c>
      <c r="JX51" s="6" t="s">
        <v>154</v>
      </c>
      <c r="JY51" s="118"/>
      <c r="JZ51" s="102"/>
      <c r="KA51" s="102"/>
      <c r="KB51" s="102"/>
      <c r="KC51" s="102"/>
      <c r="KD51" s="102"/>
      <c r="KE51" s="102"/>
      <c r="KF51" s="102"/>
      <c r="KG51" s="102"/>
      <c r="KH51" s="102"/>
      <c r="KI51" s="102"/>
      <c r="KJ51" s="102"/>
      <c r="KK51" s="6" t="s">
        <v>154</v>
      </c>
      <c r="KL51" s="102"/>
      <c r="KM51" s="102"/>
      <c r="KN51" s="102"/>
      <c r="KO51" s="102"/>
      <c r="KP51" s="6" t="s">
        <v>154</v>
      </c>
      <c r="KQ51" s="6" t="s">
        <v>154</v>
      </c>
      <c r="KR51" s="6" t="s">
        <v>154</v>
      </c>
      <c r="KS51" s="6" t="s">
        <v>154</v>
      </c>
      <c r="KT51" s="6" t="s">
        <v>154</v>
      </c>
      <c r="KU51" s="6" t="s">
        <v>154</v>
      </c>
      <c r="KV51" s="6" t="s">
        <v>154</v>
      </c>
      <c r="KW51" s="6">
        <v>7364</v>
      </c>
      <c r="KX51" s="102">
        <v>7439</v>
      </c>
      <c r="KY51" s="102">
        <v>7860</v>
      </c>
      <c r="KZ51" s="102">
        <v>7204</v>
      </c>
      <c r="LA51" s="118"/>
      <c r="LB51" s="102"/>
      <c r="LC51" s="102"/>
      <c r="LD51" s="102"/>
      <c r="LE51" s="102"/>
      <c r="LF51" s="102"/>
      <c r="LG51" s="102"/>
      <c r="LH51" s="102"/>
      <c r="LI51" s="102"/>
      <c r="LJ51" s="102"/>
      <c r="LK51" s="102"/>
      <c r="LL51" s="102"/>
      <c r="LM51" s="6" t="s">
        <v>154</v>
      </c>
      <c r="LN51" s="102"/>
      <c r="LO51" s="102"/>
      <c r="LP51" s="102"/>
      <c r="LQ51" s="102"/>
      <c r="LR51" s="6" t="s">
        <v>154</v>
      </c>
      <c r="LS51" s="6" t="s">
        <v>154</v>
      </c>
      <c r="LT51" s="6" t="s">
        <v>154</v>
      </c>
      <c r="LU51" s="6" t="s">
        <v>154</v>
      </c>
      <c r="LV51" s="6" t="s">
        <v>154</v>
      </c>
      <c r="LW51" s="6"/>
      <c r="LX51" s="6" t="s">
        <v>154</v>
      </c>
      <c r="LY51" s="6">
        <v>13030</v>
      </c>
      <c r="LZ51" s="102">
        <v>13247</v>
      </c>
      <c r="MA51" s="102">
        <v>13842</v>
      </c>
      <c r="MB51" s="102">
        <v>13842</v>
      </c>
      <c r="MC51" s="118"/>
      <c r="MD51" s="102"/>
      <c r="ME51" s="102"/>
      <c r="MF51" s="102"/>
      <c r="MG51" s="102"/>
      <c r="MH51" s="102"/>
      <c r="MI51" s="102"/>
      <c r="MJ51" s="102"/>
      <c r="MK51" s="102"/>
      <c r="ML51" s="102"/>
      <c r="MM51" s="102"/>
      <c r="MN51" s="102"/>
      <c r="MO51" s="102">
        <v>4248</v>
      </c>
      <c r="MP51" s="102"/>
      <c r="MQ51" s="102"/>
      <c r="MR51" s="102"/>
      <c r="MS51" s="102"/>
      <c r="MT51" s="102">
        <v>5661</v>
      </c>
      <c r="MU51" s="102">
        <v>6102</v>
      </c>
      <c r="MV51" s="102">
        <v>6327</v>
      </c>
      <c r="MW51" s="102">
        <v>7140</v>
      </c>
      <c r="MX51" s="102">
        <v>6617.5</v>
      </c>
      <c r="MY51" s="102">
        <v>6805</v>
      </c>
      <c r="MZ51" s="102">
        <v>6805</v>
      </c>
      <c r="NA51" s="102">
        <v>5922</v>
      </c>
      <c r="NB51" s="102">
        <v>5894</v>
      </c>
      <c r="NC51" s="102">
        <v>6134</v>
      </c>
      <c r="ND51" s="102">
        <v>6700</v>
      </c>
      <c r="NE51" s="118"/>
      <c r="NF51" s="102"/>
      <c r="NG51" s="102"/>
      <c r="NH51" s="102"/>
      <c r="NI51" s="102"/>
      <c r="NJ51" s="102"/>
      <c r="NK51" s="102"/>
      <c r="NL51" s="102"/>
      <c r="NM51" s="102"/>
      <c r="NN51" s="102"/>
      <c r="NO51" s="102"/>
      <c r="NP51" s="102"/>
      <c r="NQ51" s="102">
        <v>8496</v>
      </c>
      <c r="NR51" s="102"/>
      <c r="NS51" s="102"/>
      <c r="NT51" s="102"/>
      <c r="NU51" s="102"/>
      <c r="NV51" s="130">
        <v>15519.5</v>
      </c>
      <c r="NW51" s="130">
        <v>12220</v>
      </c>
      <c r="NX51" s="102">
        <v>21222</v>
      </c>
      <c r="NY51" s="102">
        <v>22548</v>
      </c>
      <c r="NZ51" s="102">
        <v>12900.5</v>
      </c>
      <c r="OA51" s="102">
        <v>13273</v>
      </c>
      <c r="OB51" s="102">
        <v>13345</v>
      </c>
      <c r="OC51" s="102">
        <v>14970.5</v>
      </c>
      <c r="OD51" s="102">
        <v>15292.5</v>
      </c>
      <c r="OE51" s="102">
        <v>15613</v>
      </c>
      <c r="OF51" s="102">
        <v>15942</v>
      </c>
    </row>
    <row r="52" spans="1:396">
      <c r="A52" s="102" t="s">
        <v>65</v>
      </c>
      <c r="B52" s="102"/>
      <c r="C52" s="102"/>
      <c r="D52" s="102"/>
      <c r="E52" s="102"/>
      <c r="F52" s="102"/>
      <c r="G52" s="102"/>
      <c r="H52" s="102"/>
      <c r="I52" s="102"/>
      <c r="J52" s="102"/>
      <c r="K52" s="102"/>
      <c r="L52" s="102"/>
      <c r="M52" s="102"/>
      <c r="N52" s="102"/>
      <c r="O52" s="102"/>
      <c r="P52" s="102">
        <v>4748</v>
      </c>
      <c r="Q52" s="102"/>
      <c r="R52" s="102"/>
      <c r="S52" s="102"/>
      <c r="T52" s="102"/>
      <c r="U52" s="102">
        <v>6165</v>
      </c>
      <c r="V52" s="102">
        <v>6455</v>
      </c>
      <c r="W52" s="102">
        <v>6924</v>
      </c>
      <c r="X52" s="102">
        <v>7336.5</v>
      </c>
      <c r="Y52" s="102">
        <v>7713</v>
      </c>
      <c r="Z52" s="102">
        <v>7617</v>
      </c>
      <c r="AA52" s="102">
        <v>8004</v>
      </c>
      <c r="AB52" s="102">
        <v>8314.5</v>
      </c>
      <c r="AC52" s="102">
        <v>8687</v>
      </c>
      <c r="AD52" s="102">
        <v>8912.5</v>
      </c>
      <c r="AE52" s="102">
        <v>9223</v>
      </c>
      <c r="AF52" s="118"/>
      <c r="AG52" s="102"/>
      <c r="AH52" s="102"/>
      <c r="AI52" s="102"/>
      <c r="AJ52" s="102"/>
      <c r="AK52" s="102"/>
      <c r="AL52" s="102"/>
      <c r="AM52" s="102"/>
      <c r="AN52" s="102"/>
      <c r="AO52" s="102"/>
      <c r="AP52" s="102"/>
      <c r="AQ52" s="102"/>
      <c r="AR52" s="102"/>
      <c r="AS52" s="102">
        <v>9914</v>
      </c>
      <c r="AT52" s="102"/>
      <c r="AU52" s="102"/>
      <c r="AV52" s="102"/>
      <c r="AW52" s="102"/>
      <c r="AX52" s="102">
        <v>7538</v>
      </c>
      <c r="AY52" s="102">
        <v>8259</v>
      </c>
      <c r="AZ52" s="102">
        <v>8639</v>
      </c>
      <c r="BA52" s="102">
        <v>9241.5</v>
      </c>
      <c r="BB52" s="102">
        <v>9795</v>
      </c>
      <c r="BC52" s="102">
        <v>10097</v>
      </c>
      <c r="BD52" s="102">
        <v>10586</v>
      </c>
      <c r="BE52" s="102">
        <v>11545.5</v>
      </c>
      <c r="BF52" s="102">
        <v>11854</v>
      </c>
      <c r="BG52" s="102">
        <v>12188.5</v>
      </c>
      <c r="BH52" s="102">
        <v>12597.5</v>
      </c>
      <c r="BI52" s="118"/>
      <c r="BJ52" s="102"/>
      <c r="BK52" s="102"/>
      <c r="BL52" s="102"/>
      <c r="BM52" s="102"/>
      <c r="BN52" s="102"/>
      <c r="BO52" s="102"/>
      <c r="BP52" s="102"/>
      <c r="BQ52" s="102"/>
      <c r="BR52" s="102"/>
      <c r="BS52" s="102"/>
      <c r="BT52" s="102"/>
      <c r="BU52" s="6" t="s">
        <v>154</v>
      </c>
      <c r="BV52" s="102"/>
      <c r="BW52" s="102"/>
      <c r="BX52" s="102"/>
      <c r="BY52" s="102"/>
      <c r="BZ52" s="10" t="s">
        <v>154</v>
      </c>
      <c r="CA52" s="10" t="s">
        <v>154</v>
      </c>
      <c r="CB52" s="10" t="s">
        <v>154</v>
      </c>
      <c r="CC52" s="10" t="s">
        <v>154</v>
      </c>
      <c r="CD52" s="10" t="s">
        <v>154</v>
      </c>
      <c r="CE52" s="10" t="s">
        <v>154</v>
      </c>
      <c r="CF52" s="10" t="s">
        <v>154</v>
      </c>
      <c r="CG52" s="10" t="s">
        <v>154</v>
      </c>
      <c r="CH52" s="10" t="s">
        <v>154</v>
      </c>
      <c r="CI52" s="10" t="s">
        <v>154</v>
      </c>
      <c r="CJ52" s="10" t="s">
        <v>154</v>
      </c>
      <c r="CK52" s="118"/>
      <c r="CL52" s="102"/>
      <c r="CM52" s="102"/>
      <c r="CN52" s="102"/>
      <c r="CO52" s="102"/>
      <c r="CP52" s="102"/>
      <c r="CQ52" s="102"/>
      <c r="CR52" s="102"/>
      <c r="CS52" s="102"/>
      <c r="CT52" s="102"/>
      <c r="CU52" s="102"/>
      <c r="CV52" s="102"/>
      <c r="CW52" s="6" t="s">
        <v>154</v>
      </c>
      <c r="CX52" s="102"/>
      <c r="CY52" s="102"/>
      <c r="CZ52" s="102"/>
      <c r="DA52" s="102"/>
      <c r="DB52" s="10" t="s">
        <v>154</v>
      </c>
      <c r="DC52" s="10" t="s">
        <v>154</v>
      </c>
      <c r="DD52" s="10" t="s">
        <v>154</v>
      </c>
      <c r="DE52" s="10" t="s">
        <v>154</v>
      </c>
      <c r="DF52" s="10" t="s">
        <v>154</v>
      </c>
      <c r="DG52" s="10" t="s">
        <v>154</v>
      </c>
      <c r="DH52" s="10" t="s">
        <v>154</v>
      </c>
      <c r="DI52" s="10" t="s">
        <v>154</v>
      </c>
      <c r="DJ52" s="10" t="s">
        <v>154</v>
      </c>
      <c r="DK52" s="10" t="s">
        <v>154</v>
      </c>
      <c r="DL52" s="10" t="s">
        <v>154</v>
      </c>
      <c r="DM52" s="118"/>
      <c r="DN52" s="102"/>
      <c r="DO52" s="102"/>
      <c r="DP52" s="102"/>
      <c r="DQ52" s="102"/>
      <c r="DR52" s="102"/>
      <c r="DS52" s="102"/>
      <c r="DT52" s="102"/>
      <c r="DU52" s="102"/>
      <c r="DV52" s="102"/>
      <c r="DW52" s="102"/>
      <c r="DX52" s="102"/>
      <c r="DY52" s="10" t="s">
        <v>154</v>
      </c>
      <c r="DZ52" s="102"/>
      <c r="EA52" s="102"/>
      <c r="EB52" s="102"/>
      <c r="EC52" s="102"/>
      <c r="ED52" s="102">
        <v>6468</v>
      </c>
      <c r="EE52" s="102">
        <v>6762</v>
      </c>
      <c r="EF52" s="102">
        <v>6887</v>
      </c>
      <c r="EG52" s="102">
        <v>7404</v>
      </c>
      <c r="EH52" s="102">
        <v>7867.5</v>
      </c>
      <c r="EI52" s="102">
        <v>7867.5</v>
      </c>
      <c r="EJ52" s="102">
        <v>8315</v>
      </c>
      <c r="EK52" s="102">
        <v>8314.5</v>
      </c>
      <c r="EL52" s="102">
        <v>8606.5</v>
      </c>
      <c r="EM52" s="102">
        <v>8912.5</v>
      </c>
      <c r="EN52" s="102">
        <v>9223</v>
      </c>
      <c r="EO52" s="118"/>
      <c r="EP52" s="102"/>
      <c r="EQ52" s="102"/>
      <c r="ER52" s="102"/>
      <c r="ES52" s="102"/>
      <c r="ET52" s="102"/>
      <c r="EU52" s="102"/>
      <c r="EV52" s="102"/>
      <c r="EW52" s="102"/>
      <c r="EX52" s="102"/>
      <c r="EY52" s="102"/>
      <c r="EZ52" s="102"/>
      <c r="FA52" s="6" t="s">
        <v>154</v>
      </c>
      <c r="FB52" s="102"/>
      <c r="FC52" s="102"/>
      <c r="FD52" s="102"/>
      <c r="FE52" s="102"/>
      <c r="FF52" s="102">
        <v>7841</v>
      </c>
      <c r="FG52" s="102">
        <v>8259</v>
      </c>
      <c r="FH52" s="102">
        <v>8602</v>
      </c>
      <c r="FI52" s="102">
        <v>9350</v>
      </c>
      <c r="FJ52" s="102">
        <v>9949.5</v>
      </c>
      <c r="FK52" s="102">
        <v>10639.5</v>
      </c>
      <c r="FL52" s="102">
        <v>11196</v>
      </c>
      <c r="FM52" s="102">
        <v>11545.5</v>
      </c>
      <c r="FN52" s="102">
        <v>11854</v>
      </c>
      <c r="FO52" s="102">
        <v>12276.5</v>
      </c>
      <c r="FP52" s="102">
        <v>12698</v>
      </c>
      <c r="FQ52" s="118"/>
      <c r="FR52" s="102"/>
      <c r="FS52" s="102"/>
      <c r="FT52" s="102"/>
      <c r="FU52" s="102"/>
      <c r="FV52" s="102"/>
      <c r="FW52" s="102"/>
      <c r="FX52" s="102"/>
      <c r="FY52" s="102"/>
      <c r="FZ52" s="102"/>
      <c r="GA52" s="102"/>
      <c r="GB52" s="102"/>
      <c r="GC52" s="102">
        <v>4775</v>
      </c>
      <c r="GD52" s="102"/>
      <c r="GE52" s="102"/>
      <c r="GF52" s="102"/>
      <c r="GG52" s="102"/>
      <c r="GH52" s="102">
        <v>6155</v>
      </c>
      <c r="GI52" s="102">
        <v>6444</v>
      </c>
      <c r="GJ52" s="102">
        <v>7209</v>
      </c>
      <c r="GK52" s="102">
        <v>7704</v>
      </c>
      <c r="GL52" s="17" t="s">
        <v>154</v>
      </c>
      <c r="GM52" s="17" t="s">
        <v>154</v>
      </c>
      <c r="GN52" s="17" t="s">
        <v>154</v>
      </c>
      <c r="GO52" s="17" t="s">
        <v>154</v>
      </c>
      <c r="GP52" s="17" t="s">
        <v>154</v>
      </c>
      <c r="GQ52" s="17" t="s">
        <v>154</v>
      </c>
      <c r="GR52" s="17" t="s">
        <v>154</v>
      </c>
      <c r="GS52" s="118"/>
      <c r="GT52" s="102"/>
      <c r="GU52" s="102"/>
      <c r="GV52" s="102"/>
      <c r="GW52" s="102"/>
      <c r="GX52" s="102"/>
      <c r="GY52" s="102"/>
      <c r="GZ52" s="102"/>
      <c r="HA52" s="102"/>
      <c r="HB52" s="102"/>
      <c r="HC52" s="102"/>
      <c r="HD52" s="102"/>
      <c r="HE52" s="102">
        <v>9941.5</v>
      </c>
      <c r="HF52" s="102"/>
      <c r="HG52" s="102"/>
      <c r="HH52" s="102"/>
      <c r="HI52" s="102"/>
      <c r="HJ52" s="102">
        <v>7528</v>
      </c>
      <c r="HK52" s="102">
        <v>7941</v>
      </c>
      <c r="HL52" s="102">
        <v>8924</v>
      </c>
      <c r="HM52" s="102">
        <v>9650</v>
      </c>
      <c r="HN52" s="17" t="s">
        <v>154</v>
      </c>
      <c r="HO52" s="17" t="s">
        <v>154</v>
      </c>
      <c r="HP52" s="17" t="s">
        <v>154</v>
      </c>
      <c r="HQ52" s="17" t="s">
        <v>154</v>
      </c>
      <c r="HR52" s="17" t="s">
        <v>154</v>
      </c>
      <c r="HS52" s="17" t="s">
        <v>154</v>
      </c>
      <c r="HT52" s="17" t="s">
        <v>154</v>
      </c>
      <c r="HU52" s="118"/>
      <c r="HV52" s="102"/>
      <c r="HW52" s="102"/>
      <c r="HX52" s="102"/>
      <c r="HY52" s="102"/>
      <c r="HZ52" s="102"/>
      <c r="IA52" s="102"/>
      <c r="IB52" s="102"/>
      <c r="IC52" s="102"/>
      <c r="ID52" s="102"/>
      <c r="IE52" s="102"/>
      <c r="IF52" s="102"/>
      <c r="IG52" s="6" t="s">
        <v>154</v>
      </c>
      <c r="IH52" s="102"/>
      <c r="II52" s="102"/>
      <c r="IJ52" s="102"/>
      <c r="IK52" s="102"/>
      <c r="IL52" s="6" t="s">
        <v>154</v>
      </c>
      <c r="IM52" s="6" t="s">
        <v>154</v>
      </c>
      <c r="IN52" s="6" t="s">
        <v>154</v>
      </c>
      <c r="IO52" s="6" t="s">
        <v>154</v>
      </c>
      <c r="IP52" s="6" t="s">
        <v>154</v>
      </c>
      <c r="IQ52" s="6" t="s">
        <v>154</v>
      </c>
      <c r="IR52" s="6" t="s">
        <v>154</v>
      </c>
      <c r="IS52" s="6">
        <v>11160</v>
      </c>
      <c r="IT52" s="102">
        <v>10400</v>
      </c>
      <c r="IU52" s="102">
        <v>10560</v>
      </c>
      <c r="IV52" s="102">
        <v>10770</v>
      </c>
      <c r="IW52" s="118"/>
      <c r="IX52" s="102"/>
      <c r="IY52" s="102"/>
      <c r="IZ52" s="102"/>
      <c r="JA52" s="102"/>
      <c r="JB52" s="102"/>
      <c r="JC52" s="102"/>
      <c r="JD52" s="102"/>
      <c r="JE52" s="102"/>
      <c r="JF52" s="102"/>
      <c r="JG52" s="102"/>
      <c r="JH52" s="102"/>
      <c r="JI52" s="6" t="s">
        <v>154</v>
      </c>
      <c r="JJ52" s="102"/>
      <c r="JK52" s="102"/>
      <c r="JL52" s="102"/>
      <c r="JM52" s="102"/>
      <c r="JN52" s="6" t="s">
        <v>154</v>
      </c>
      <c r="JO52" s="6" t="s">
        <v>154</v>
      </c>
      <c r="JP52" s="6" t="s">
        <v>154</v>
      </c>
      <c r="JQ52" s="6" t="s">
        <v>154</v>
      </c>
      <c r="JR52" s="6" t="s">
        <v>154</v>
      </c>
      <c r="JS52" s="6" t="s">
        <v>154</v>
      </c>
      <c r="JT52" s="6" t="s">
        <v>154</v>
      </c>
      <c r="JU52" s="6">
        <v>15320</v>
      </c>
      <c r="JV52" s="102">
        <v>14580</v>
      </c>
      <c r="JW52" s="102">
        <v>14820</v>
      </c>
      <c r="JX52" s="102">
        <v>15080</v>
      </c>
      <c r="JY52" s="118"/>
      <c r="JZ52" s="102"/>
      <c r="KA52" s="102"/>
      <c r="KB52" s="102"/>
      <c r="KC52" s="102"/>
      <c r="KD52" s="102"/>
      <c r="KE52" s="102"/>
      <c r="KF52" s="102"/>
      <c r="KG52" s="102"/>
      <c r="KH52" s="102"/>
      <c r="KI52" s="102"/>
      <c r="KJ52" s="102"/>
      <c r="KK52" s="102">
        <v>4716.5</v>
      </c>
      <c r="KL52" s="102"/>
      <c r="KM52" s="102"/>
      <c r="KN52" s="102"/>
      <c r="KO52" s="102"/>
      <c r="KP52" s="102">
        <v>6165</v>
      </c>
      <c r="KQ52" s="102">
        <v>6455</v>
      </c>
      <c r="KR52" s="102">
        <v>6951</v>
      </c>
      <c r="KS52" s="102">
        <v>7269</v>
      </c>
      <c r="KT52" s="102">
        <v>7563</v>
      </c>
      <c r="KU52" s="102">
        <v>7563</v>
      </c>
      <c r="KV52" s="102">
        <v>7974</v>
      </c>
      <c r="KW52" s="102">
        <v>8004</v>
      </c>
      <c r="KX52" s="102">
        <v>8602</v>
      </c>
      <c r="KY52" s="102">
        <v>8733</v>
      </c>
      <c r="KZ52" s="102">
        <v>9009</v>
      </c>
      <c r="LA52" s="118"/>
      <c r="LB52" s="102"/>
      <c r="LC52" s="102"/>
      <c r="LD52" s="102"/>
      <c r="LE52" s="102"/>
      <c r="LF52" s="102"/>
      <c r="LG52" s="102"/>
      <c r="LH52" s="102"/>
      <c r="LI52" s="102"/>
      <c r="LJ52" s="102"/>
      <c r="LK52" s="102"/>
      <c r="LL52" s="102"/>
      <c r="LM52" s="102">
        <v>9721.5</v>
      </c>
      <c r="LN52" s="102"/>
      <c r="LO52" s="102"/>
      <c r="LP52" s="102"/>
      <c r="LQ52" s="102"/>
      <c r="LR52" s="102">
        <v>7538</v>
      </c>
      <c r="LS52" s="102">
        <v>8547</v>
      </c>
      <c r="LT52" s="102">
        <v>8666</v>
      </c>
      <c r="LU52" s="102">
        <v>9133</v>
      </c>
      <c r="LV52" s="102">
        <v>9562</v>
      </c>
      <c r="LW52" s="102">
        <v>10042</v>
      </c>
      <c r="LX52" s="102">
        <v>10556</v>
      </c>
      <c r="LY52" s="102">
        <v>10920</v>
      </c>
      <c r="LZ52" s="102">
        <v>11602</v>
      </c>
      <c r="MA52" s="102">
        <v>11778</v>
      </c>
      <c r="MB52" s="102">
        <v>12155</v>
      </c>
      <c r="MC52" s="118"/>
      <c r="MD52" s="102"/>
      <c r="ME52" s="102"/>
      <c r="MF52" s="102"/>
      <c r="MG52" s="102"/>
      <c r="MH52" s="102"/>
      <c r="MI52" s="102"/>
      <c r="MJ52" s="102"/>
      <c r="MK52" s="102"/>
      <c r="ML52" s="102"/>
      <c r="MM52" s="102"/>
      <c r="MN52" s="102"/>
      <c r="MO52" s="102">
        <v>1796</v>
      </c>
      <c r="MP52" s="102"/>
      <c r="MQ52" s="102"/>
      <c r="MR52" s="102"/>
      <c r="MS52" s="102"/>
      <c r="MT52" s="6" t="s">
        <v>154</v>
      </c>
      <c r="MU52" s="6" t="s">
        <v>154</v>
      </c>
      <c r="MV52" s="102">
        <v>2396</v>
      </c>
      <c r="MW52" s="102">
        <v>2396</v>
      </c>
      <c r="MX52" s="17" t="s">
        <v>154</v>
      </c>
      <c r="MY52" s="17" t="s">
        <v>154</v>
      </c>
      <c r="MZ52" s="17" t="s">
        <v>154</v>
      </c>
      <c r="NA52" s="17" t="s">
        <v>154</v>
      </c>
      <c r="NB52" s="17" t="s">
        <v>154</v>
      </c>
      <c r="NC52" s="17" t="s">
        <v>154</v>
      </c>
      <c r="ND52" s="17" t="s">
        <v>154</v>
      </c>
      <c r="NE52" s="118"/>
      <c r="NF52" s="102"/>
      <c r="NG52" s="102"/>
      <c r="NH52" s="102"/>
      <c r="NI52" s="102"/>
      <c r="NJ52" s="102"/>
      <c r="NK52" s="102"/>
      <c r="NL52" s="102"/>
      <c r="NM52" s="102"/>
      <c r="NN52" s="102"/>
      <c r="NO52" s="102"/>
      <c r="NP52" s="102"/>
      <c r="NQ52" s="102">
        <v>1796</v>
      </c>
      <c r="NR52" s="102"/>
      <c r="NS52" s="102"/>
      <c r="NT52" s="102"/>
      <c r="NU52" s="102"/>
      <c r="NV52" s="6" t="s">
        <v>154</v>
      </c>
      <c r="NW52" s="6" t="s">
        <v>154</v>
      </c>
      <c r="NX52" s="102">
        <v>2396</v>
      </c>
      <c r="NY52" s="102">
        <v>2396</v>
      </c>
      <c r="NZ52" s="17" t="s">
        <v>154</v>
      </c>
      <c r="OA52" s="17" t="s">
        <v>154</v>
      </c>
      <c r="OB52" s="17" t="s">
        <v>154</v>
      </c>
      <c r="OC52" s="17" t="s">
        <v>154</v>
      </c>
      <c r="OD52" s="17" t="s">
        <v>154</v>
      </c>
      <c r="OE52" s="17" t="s">
        <v>154</v>
      </c>
      <c r="OF52" s="17"/>
    </row>
    <row r="53" spans="1:396">
      <c r="A53" s="104" t="s">
        <v>66</v>
      </c>
      <c r="B53" s="104"/>
      <c r="C53" s="104"/>
      <c r="D53" s="104"/>
      <c r="E53" s="104"/>
      <c r="F53" s="104"/>
      <c r="G53" s="104"/>
      <c r="H53" s="104"/>
      <c r="I53" s="104"/>
      <c r="J53" s="104"/>
      <c r="K53" s="104"/>
      <c r="L53" s="104"/>
      <c r="M53" s="104"/>
      <c r="N53" s="104"/>
      <c r="O53" s="104"/>
      <c r="P53" s="104">
        <v>4808</v>
      </c>
      <c r="Q53" s="104"/>
      <c r="R53" s="104"/>
      <c r="S53" s="104"/>
      <c r="T53" s="104"/>
      <c r="U53" s="104">
        <v>6614</v>
      </c>
      <c r="V53" s="104">
        <v>6973</v>
      </c>
      <c r="W53" s="104">
        <v>7282</v>
      </c>
      <c r="X53" s="104">
        <v>7700</v>
      </c>
      <c r="Y53" s="104">
        <v>7721</v>
      </c>
      <c r="Z53" s="104">
        <v>7758</v>
      </c>
      <c r="AA53" s="104">
        <v>7937</v>
      </c>
      <c r="AB53" s="104">
        <v>8088</v>
      </c>
      <c r="AC53" s="104">
        <v>8013</v>
      </c>
      <c r="AD53" s="104">
        <v>8075.5</v>
      </c>
      <c r="AE53" s="104">
        <v>8037</v>
      </c>
      <c r="AF53" s="120"/>
      <c r="AG53" s="104"/>
      <c r="AH53" s="104"/>
      <c r="AI53" s="104"/>
      <c r="AJ53" s="104"/>
      <c r="AK53" s="104"/>
      <c r="AL53" s="104"/>
      <c r="AM53" s="104"/>
      <c r="AN53" s="104"/>
      <c r="AO53" s="104"/>
      <c r="AP53" s="104"/>
      <c r="AQ53" s="104"/>
      <c r="AR53" s="104"/>
      <c r="AS53" s="104">
        <v>14854</v>
      </c>
      <c r="AT53" s="104"/>
      <c r="AU53" s="104"/>
      <c r="AV53" s="104"/>
      <c r="AW53" s="104"/>
      <c r="AX53" s="104">
        <v>14187</v>
      </c>
      <c r="AY53" s="104">
        <v>14546</v>
      </c>
      <c r="AZ53" s="116">
        <v>14855</v>
      </c>
      <c r="BA53" s="116">
        <v>15273</v>
      </c>
      <c r="BB53" s="116">
        <v>15294</v>
      </c>
      <c r="BC53" s="116">
        <v>15331</v>
      </c>
      <c r="BD53" s="116">
        <v>15710</v>
      </c>
      <c r="BE53" s="116">
        <v>16223</v>
      </c>
      <c r="BF53" s="104">
        <v>15728</v>
      </c>
      <c r="BG53" s="104">
        <v>15713.5</v>
      </c>
      <c r="BH53" s="104">
        <v>16091</v>
      </c>
      <c r="BI53" s="120"/>
      <c r="BJ53" s="104"/>
      <c r="BK53" s="104"/>
      <c r="BL53" s="104"/>
      <c r="BM53" s="104"/>
      <c r="BN53" s="104"/>
      <c r="BO53" s="104"/>
      <c r="BP53" s="104"/>
      <c r="BQ53" s="104"/>
      <c r="BR53" s="104"/>
      <c r="BS53" s="104"/>
      <c r="BT53" s="104"/>
      <c r="BU53" s="104">
        <v>5862</v>
      </c>
      <c r="BV53" s="104"/>
      <c r="BW53" s="104"/>
      <c r="BX53" s="104"/>
      <c r="BY53" s="104"/>
      <c r="BZ53" s="104">
        <v>8006</v>
      </c>
      <c r="CA53" s="104">
        <v>8567</v>
      </c>
      <c r="CB53" s="104">
        <v>9170</v>
      </c>
      <c r="CC53" s="104">
        <v>9779.5</v>
      </c>
      <c r="CD53" s="104">
        <v>9851.5</v>
      </c>
      <c r="CE53" s="104">
        <v>9900.5</v>
      </c>
      <c r="CF53" s="104">
        <v>9922</v>
      </c>
      <c r="CG53" s="104">
        <v>9990.5</v>
      </c>
      <c r="CH53" s="104">
        <v>10049</v>
      </c>
      <c r="CI53" s="104">
        <v>10071.5</v>
      </c>
      <c r="CJ53" s="104">
        <v>10161.5</v>
      </c>
      <c r="CK53" s="120"/>
      <c r="CL53" s="104"/>
      <c r="CM53" s="104"/>
      <c r="CN53" s="104"/>
      <c r="CO53" s="104"/>
      <c r="CP53" s="104"/>
      <c r="CQ53" s="104"/>
      <c r="CR53" s="104"/>
      <c r="CS53" s="104"/>
      <c r="CT53" s="104"/>
      <c r="CU53" s="104"/>
      <c r="CV53" s="104"/>
      <c r="CW53" s="104">
        <v>19862</v>
      </c>
      <c r="CX53" s="104"/>
      <c r="CY53" s="104"/>
      <c r="CZ53" s="104"/>
      <c r="DA53" s="104"/>
      <c r="DB53" s="104">
        <v>20245</v>
      </c>
      <c r="DC53" s="104">
        <v>21056.5</v>
      </c>
      <c r="DD53" s="104">
        <v>21909.5</v>
      </c>
      <c r="DE53" s="104">
        <v>22769</v>
      </c>
      <c r="DF53" s="104">
        <v>22841</v>
      </c>
      <c r="DG53" s="104">
        <v>22890</v>
      </c>
      <c r="DH53" s="104">
        <v>24634</v>
      </c>
      <c r="DI53" s="104">
        <v>26294.5</v>
      </c>
      <c r="DJ53" s="104">
        <v>27813.5</v>
      </c>
      <c r="DK53" s="104">
        <v>28836</v>
      </c>
      <c r="DL53" s="104">
        <v>29476.5</v>
      </c>
      <c r="DM53" s="120"/>
      <c r="DN53" s="104"/>
      <c r="DO53" s="104"/>
      <c r="DP53" s="104"/>
      <c r="DQ53" s="104"/>
      <c r="DR53" s="104"/>
      <c r="DS53" s="104"/>
      <c r="DT53" s="104"/>
      <c r="DU53" s="104"/>
      <c r="DV53" s="104"/>
      <c r="DW53" s="104"/>
      <c r="DX53" s="104"/>
      <c r="DY53" s="104">
        <v>5831</v>
      </c>
      <c r="DZ53" s="104"/>
      <c r="EA53" s="104"/>
      <c r="EB53" s="104"/>
      <c r="EC53" s="104"/>
      <c r="ED53" s="26" t="s">
        <v>154</v>
      </c>
      <c r="EE53" s="26" t="s">
        <v>154</v>
      </c>
      <c r="EF53" s="26" t="s">
        <v>154</v>
      </c>
      <c r="EG53" s="26" t="s">
        <v>154</v>
      </c>
      <c r="EH53" s="26" t="s">
        <v>154</v>
      </c>
      <c r="EI53" s="26" t="s">
        <v>154</v>
      </c>
      <c r="EJ53" s="26" t="s">
        <v>154</v>
      </c>
      <c r="EK53" s="26" t="s">
        <v>154</v>
      </c>
      <c r="EL53" s="26" t="s">
        <v>154</v>
      </c>
      <c r="EM53" s="26" t="s">
        <v>154</v>
      </c>
      <c r="EN53" s="26" t="s">
        <v>154</v>
      </c>
      <c r="EO53" s="120"/>
      <c r="EP53" s="104"/>
      <c r="EQ53" s="104"/>
      <c r="ER53" s="104"/>
      <c r="ES53" s="104"/>
      <c r="ET53" s="104"/>
      <c r="EU53" s="104"/>
      <c r="EV53" s="104"/>
      <c r="EW53" s="104"/>
      <c r="EX53" s="104"/>
      <c r="EY53" s="104"/>
      <c r="EZ53" s="104"/>
      <c r="FA53" s="104">
        <v>18583</v>
      </c>
      <c r="FB53" s="104"/>
      <c r="FC53" s="104"/>
      <c r="FD53" s="104"/>
      <c r="FE53" s="104"/>
      <c r="FF53" s="26" t="s">
        <v>154</v>
      </c>
      <c r="FG53" s="26" t="s">
        <v>154</v>
      </c>
      <c r="FH53" s="26" t="s">
        <v>154</v>
      </c>
      <c r="FI53" s="26" t="s">
        <v>154</v>
      </c>
      <c r="FJ53" s="26" t="s">
        <v>154</v>
      </c>
      <c r="FK53" s="26" t="s">
        <v>154</v>
      </c>
      <c r="FL53" s="26" t="s">
        <v>154</v>
      </c>
      <c r="FM53" s="26" t="s">
        <v>154</v>
      </c>
      <c r="FN53" s="26" t="s">
        <v>154</v>
      </c>
      <c r="FO53" s="26" t="s">
        <v>154</v>
      </c>
      <c r="FP53" s="26" t="s">
        <v>154</v>
      </c>
      <c r="FQ53" s="120"/>
      <c r="FR53" s="104"/>
      <c r="FS53" s="104"/>
      <c r="FT53" s="104"/>
      <c r="FU53" s="104"/>
      <c r="FV53" s="104"/>
      <c r="FW53" s="104"/>
      <c r="FX53" s="104"/>
      <c r="FY53" s="104"/>
      <c r="FZ53" s="104"/>
      <c r="GA53" s="104"/>
      <c r="GB53" s="104"/>
      <c r="GC53" s="7" t="s">
        <v>154</v>
      </c>
      <c r="GD53" s="104"/>
      <c r="GE53" s="104"/>
      <c r="GF53" s="104"/>
      <c r="GG53" s="104"/>
      <c r="GH53" s="26" t="s">
        <v>154</v>
      </c>
      <c r="GI53" s="26" t="s">
        <v>154</v>
      </c>
      <c r="GJ53" s="26" t="s">
        <v>154</v>
      </c>
      <c r="GK53" s="26" t="s">
        <v>154</v>
      </c>
      <c r="GL53" s="26" t="s">
        <v>154</v>
      </c>
      <c r="GM53" s="26" t="s">
        <v>154</v>
      </c>
      <c r="GN53" s="26" t="s">
        <v>154</v>
      </c>
      <c r="GO53" s="26">
        <v>9395</v>
      </c>
      <c r="GP53" s="104">
        <v>9456</v>
      </c>
      <c r="GQ53" s="104">
        <v>9457</v>
      </c>
      <c r="GR53" s="104">
        <v>9463</v>
      </c>
      <c r="GS53" s="120"/>
      <c r="GT53" s="104"/>
      <c r="GU53" s="104"/>
      <c r="GV53" s="104"/>
      <c r="GW53" s="104"/>
      <c r="GX53" s="104"/>
      <c r="GY53" s="104"/>
      <c r="GZ53" s="104"/>
      <c r="HA53" s="104"/>
      <c r="HB53" s="104"/>
      <c r="HC53" s="104"/>
      <c r="HD53" s="104"/>
      <c r="HE53" s="26" t="s">
        <v>154</v>
      </c>
      <c r="HF53" s="104"/>
      <c r="HG53" s="104"/>
      <c r="HH53" s="104"/>
      <c r="HI53" s="104"/>
      <c r="HJ53" s="26" t="s">
        <v>154</v>
      </c>
      <c r="HK53" s="26" t="s">
        <v>154</v>
      </c>
      <c r="HL53" s="26" t="s">
        <v>154</v>
      </c>
      <c r="HM53" s="26" t="s">
        <v>154</v>
      </c>
      <c r="HN53" s="26" t="s">
        <v>154</v>
      </c>
      <c r="HO53" s="26" t="s">
        <v>154</v>
      </c>
      <c r="HP53" s="26" t="s">
        <v>154</v>
      </c>
      <c r="HQ53" s="26">
        <v>17141</v>
      </c>
      <c r="HR53" s="104">
        <v>17423</v>
      </c>
      <c r="HS53" s="104">
        <v>17424</v>
      </c>
      <c r="HT53" s="104">
        <v>17430</v>
      </c>
      <c r="HU53" s="120"/>
      <c r="HV53" s="104"/>
      <c r="HW53" s="104"/>
      <c r="HX53" s="104"/>
      <c r="HY53" s="104"/>
      <c r="HZ53" s="104"/>
      <c r="IA53" s="104"/>
      <c r="IB53" s="104"/>
      <c r="IC53" s="104"/>
      <c r="ID53" s="104"/>
      <c r="IE53" s="104"/>
      <c r="IF53" s="104"/>
      <c r="IG53" s="104">
        <v>4808</v>
      </c>
      <c r="IH53" s="104"/>
      <c r="II53" s="104"/>
      <c r="IJ53" s="104"/>
      <c r="IK53" s="104"/>
      <c r="IL53" s="104">
        <v>6528</v>
      </c>
      <c r="IM53" s="104">
        <v>6845</v>
      </c>
      <c r="IN53" s="104">
        <v>7195</v>
      </c>
      <c r="IO53" s="104">
        <v>7528</v>
      </c>
      <c r="IP53" s="104">
        <v>7578</v>
      </c>
      <c r="IQ53" s="104">
        <v>7668</v>
      </c>
      <c r="IR53" s="104">
        <v>7672</v>
      </c>
      <c r="IS53" s="104">
        <v>7929.5</v>
      </c>
      <c r="IT53" s="104">
        <v>7945.5</v>
      </c>
      <c r="IU53" s="104">
        <v>7951.5</v>
      </c>
      <c r="IV53" s="104">
        <v>7955</v>
      </c>
      <c r="IW53" s="120"/>
      <c r="IX53" s="104"/>
      <c r="IY53" s="104"/>
      <c r="IZ53" s="104"/>
      <c r="JA53" s="104"/>
      <c r="JB53" s="104"/>
      <c r="JC53" s="104"/>
      <c r="JD53" s="104"/>
      <c r="JE53" s="104"/>
      <c r="JF53" s="104"/>
      <c r="JG53" s="104"/>
      <c r="JH53" s="104"/>
      <c r="JI53" s="104">
        <v>14854</v>
      </c>
      <c r="JJ53" s="104"/>
      <c r="JK53" s="104"/>
      <c r="JL53" s="104"/>
      <c r="JM53" s="104"/>
      <c r="JN53" s="104">
        <v>14101</v>
      </c>
      <c r="JO53" s="104">
        <v>14418</v>
      </c>
      <c r="JP53" s="104">
        <v>14768</v>
      </c>
      <c r="JQ53" s="104">
        <v>15101</v>
      </c>
      <c r="JR53" s="104">
        <v>15151</v>
      </c>
      <c r="JS53" s="104">
        <v>15241</v>
      </c>
      <c r="JT53" s="104">
        <v>15939</v>
      </c>
      <c r="JU53" s="104">
        <v>15888.5</v>
      </c>
      <c r="JV53" s="104">
        <v>15981.5</v>
      </c>
      <c r="JW53" s="104">
        <v>15996.5</v>
      </c>
      <c r="JX53" s="104">
        <v>16253.5</v>
      </c>
      <c r="JY53" s="120"/>
      <c r="JZ53" s="104"/>
      <c r="KA53" s="104"/>
      <c r="KB53" s="104"/>
      <c r="KC53" s="104"/>
      <c r="KD53" s="104"/>
      <c r="KE53" s="104"/>
      <c r="KF53" s="104"/>
      <c r="KG53" s="104"/>
      <c r="KH53" s="104"/>
      <c r="KI53" s="104"/>
      <c r="KJ53" s="104"/>
      <c r="KK53" s="104">
        <v>4751</v>
      </c>
      <c r="KL53" s="104"/>
      <c r="KM53" s="104"/>
      <c r="KN53" s="104"/>
      <c r="KO53" s="104"/>
      <c r="KP53" s="104">
        <v>6573.5</v>
      </c>
      <c r="KQ53" s="104">
        <v>6933.5</v>
      </c>
      <c r="KR53" s="104">
        <v>7279.5</v>
      </c>
      <c r="KS53" s="104">
        <v>7674</v>
      </c>
      <c r="KT53" s="104">
        <v>7698.5</v>
      </c>
      <c r="KU53" s="104">
        <v>7754.5</v>
      </c>
      <c r="KV53" s="104">
        <v>7881</v>
      </c>
      <c r="KW53" s="104">
        <v>7727.5</v>
      </c>
      <c r="KX53" s="104">
        <v>7749</v>
      </c>
      <c r="KY53" s="104">
        <v>7757.5</v>
      </c>
      <c r="KZ53" s="104">
        <v>7776.5</v>
      </c>
      <c r="LA53" s="120"/>
      <c r="LB53" s="104"/>
      <c r="LC53" s="104"/>
      <c r="LD53" s="104"/>
      <c r="LE53" s="104"/>
      <c r="LF53" s="104"/>
      <c r="LG53" s="104"/>
      <c r="LH53" s="104"/>
      <c r="LI53" s="104"/>
      <c r="LJ53" s="104"/>
      <c r="LK53" s="104"/>
      <c r="LL53" s="104"/>
      <c r="LM53" s="104">
        <v>14797</v>
      </c>
      <c r="LN53" s="104"/>
      <c r="LO53" s="104"/>
      <c r="LP53" s="104"/>
      <c r="LQ53" s="104"/>
      <c r="LR53" s="104">
        <v>14146.5</v>
      </c>
      <c r="LS53" s="104">
        <v>14506.5</v>
      </c>
      <c r="LT53" s="104">
        <v>14852.5</v>
      </c>
      <c r="LU53" s="104">
        <v>15247</v>
      </c>
      <c r="LV53" s="104">
        <v>15271.5</v>
      </c>
      <c r="LW53" s="104">
        <v>15328</v>
      </c>
      <c r="LX53" s="104">
        <v>15454</v>
      </c>
      <c r="LY53" s="104">
        <v>15508.5</v>
      </c>
      <c r="LZ53" s="104">
        <v>15530</v>
      </c>
      <c r="MA53" s="104">
        <v>15538.5</v>
      </c>
      <c r="MB53" s="104">
        <v>15698</v>
      </c>
      <c r="MC53" s="120"/>
      <c r="MD53" s="104"/>
      <c r="ME53" s="104"/>
      <c r="MF53" s="104"/>
      <c r="MG53" s="104"/>
      <c r="MH53" s="104"/>
      <c r="MI53" s="104"/>
      <c r="MJ53" s="104"/>
      <c r="MK53" s="104"/>
      <c r="ML53" s="104"/>
      <c r="MM53" s="104"/>
      <c r="MN53" s="104"/>
      <c r="MO53" s="7" t="s">
        <v>154</v>
      </c>
      <c r="MP53" s="104"/>
      <c r="MQ53" s="104"/>
      <c r="MR53" s="104"/>
      <c r="MS53" s="104"/>
      <c r="MT53" s="7" t="s">
        <v>154</v>
      </c>
      <c r="MU53" s="7" t="s">
        <v>154</v>
      </c>
      <c r="MV53" s="7" t="s">
        <v>154</v>
      </c>
      <c r="MW53" s="7" t="s">
        <v>154</v>
      </c>
      <c r="MX53" s="7" t="s">
        <v>154</v>
      </c>
      <c r="MY53" s="7" t="s">
        <v>154</v>
      </c>
      <c r="MZ53" s="7" t="s">
        <v>154</v>
      </c>
      <c r="NA53" s="7" t="s">
        <v>154</v>
      </c>
      <c r="NB53" s="104">
        <v>6750</v>
      </c>
      <c r="NC53" s="104">
        <v>6750</v>
      </c>
      <c r="ND53" s="104">
        <v>6750</v>
      </c>
      <c r="NE53" s="120"/>
      <c r="NF53" s="104"/>
      <c r="NG53" s="104"/>
      <c r="NH53" s="104"/>
      <c r="NI53" s="104"/>
      <c r="NJ53" s="104"/>
      <c r="NK53" s="104"/>
      <c r="NL53" s="104"/>
      <c r="NM53" s="104"/>
      <c r="NN53" s="104"/>
      <c r="NO53" s="104"/>
      <c r="NP53" s="104"/>
      <c r="NQ53" s="7" t="s">
        <v>154</v>
      </c>
      <c r="NR53" s="104"/>
      <c r="NS53" s="104"/>
      <c r="NT53" s="104"/>
      <c r="NU53" s="104"/>
      <c r="NV53" s="7" t="s">
        <v>154</v>
      </c>
      <c r="NW53" s="7" t="s">
        <v>154</v>
      </c>
      <c r="NX53" s="7" t="s">
        <v>154</v>
      </c>
      <c r="NY53" s="7" t="s">
        <v>154</v>
      </c>
      <c r="NZ53" s="7" t="s">
        <v>154</v>
      </c>
      <c r="OA53" s="7" t="s">
        <v>154</v>
      </c>
      <c r="OB53" s="7" t="s">
        <v>154</v>
      </c>
      <c r="OC53" s="7" t="s">
        <v>154</v>
      </c>
      <c r="OD53" s="104">
        <v>6750</v>
      </c>
      <c r="OE53" s="426">
        <v>6750</v>
      </c>
      <c r="OF53" s="104">
        <v>6750</v>
      </c>
    </row>
    <row r="54" spans="1:396">
      <c r="A54" s="102" t="s">
        <v>67</v>
      </c>
      <c r="B54" s="102"/>
      <c r="C54" s="102"/>
      <c r="D54" s="102"/>
      <c r="E54" s="102"/>
      <c r="F54" s="102"/>
      <c r="G54" s="102"/>
      <c r="H54" s="102"/>
      <c r="I54" s="102"/>
      <c r="J54" s="102"/>
      <c r="K54" s="102"/>
      <c r="L54" s="102"/>
      <c r="M54" s="102"/>
      <c r="N54" s="102"/>
      <c r="O54" s="102"/>
      <c r="P54" s="102">
        <v>6098</v>
      </c>
      <c r="Q54" s="102"/>
      <c r="R54" s="102"/>
      <c r="S54" s="102"/>
      <c r="T54" s="102"/>
      <c r="U54" s="102">
        <v>7405.5</v>
      </c>
      <c r="V54" s="102">
        <v>7726</v>
      </c>
      <c r="W54" s="102">
        <v>8455</v>
      </c>
      <c r="X54" s="102">
        <v>8834.5</v>
      </c>
      <c r="Y54" s="102">
        <v>8950.5</v>
      </c>
      <c r="Z54" s="102">
        <v>9121.5</v>
      </c>
      <c r="AA54" s="102">
        <v>9623</v>
      </c>
      <c r="AB54" s="102">
        <v>10035.5</v>
      </c>
      <c r="AC54" s="102">
        <v>10298</v>
      </c>
      <c r="AD54" s="102">
        <v>10881</v>
      </c>
      <c r="AE54" s="102">
        <v>11013</v>
      </c>
      <c r="AF54" s="118"/>
      <c r="AG54" s="102"/>
      <c r="AH54" s="102"/>
      <c r="AI54" s="102"/>
      <c r="AJ54" s="102"/>
      <c r="AK54" s="102"/>
      <c r="AL54" s="102"/>
      <c r="AM54" s="102"/>
      <c r="AN54" s="102"/>
      <c r="AO54" s="102"/>
      <c r="AP54" s="102"/>
      <c r="AQ54" s="102"/>
      <c r="AR54" s="102"/>
      <c r="AS54" s="102">
        <v>12634</v>
      </c>
      <c r="AT54" s="102"/>
      <c r="AU54" s="102"/>
      <c r="AV54" s="102"/>
      <c r="AW54" s="102"/>
      <c r="AX54" s="102">
        <v>15831.5</v>
      </c>
      <c r="AY54" s="102">
        <v>16512</v>
      </c>
      <c r="AZ54" s="102">
        <v>17920.5</v>
      </c>
      <c r="BA54" s="102">
        <v>18450.5</v>
      </c>
      <c r="BB54" s="102">
        <v>18710.5</v>
      </c>
      <c r="BC54" s="102">
        <v>18509</v>
      </c>
      <c r="BD54" s="102">
        <v>20135</v>
      </c>
      <c r="BE54" s="102">
        <v>20172</v>
      </c>
      <c r="BF54" s="102">
        <v>20567</v>
      </c>
      <c r="BG54" s="102">
        <v>21063</v>
      </c>
      <c r="BH54" s="102">
        <v>21184.5</v>
      </c>
      <c r="BI54" s="118"/>
      <c r="BJ54" s="102"/>
      <c r="BK54" s="102"/>
      <c r="BL54" s="102"/>
      <c r="BM54" s="102"/>
      <c r="BN54" s="102"/>
      <c r="BO54" s="102"/>
      <c r="BP54" s="102"/>
      <c r="BQ54" s="102"/>
      <c r="BR54" s="102"/>
      <c r="BS54" s="102"/>
      <c r="BT54" s="102"/>
      <c r="BU54" s="102">
        <v>8564</v>
      </c>
      <c r="BV54" s="102"/>
      <c r="BW54" s="102"/>
      <c r="BX54" s="102"/>
      <c r="BY54" s="102"/>
      <c r="BZ54" s="102">
        <v>10809</v>
      </c>
      <c r="CA54" s="102">
        <v>10416</v>
      </c>
      <c r="CB54" s="102">
        <v>11641</v>
      </c>
      <c r="CC54" s="102">
        <v>12157.5</v>
      </c>
      <c r="CD54" s="102">
        <v>12022</v>
      </c>
      <c r="CE54" s="102">
        <v>8871</v>
      </c>
      <c r="CF54" s="102">
        <v>13366</v>
      </c>
      <c r="CG54" s="102">
        <v>14066</v>
      </c>
      <c r="CH54" s="102">
        <v>14638</v>
      </c>
      <c r="CI54" s="102">
        <v>14974</v>
      </c>
      <c r="CJ54" s="102">
        <v>14986.5</v>
      </c>
      <c r="CK54" s="118"/>
      <c r="CL54" s="102"/>
      <c r="CM54" s="102"/>
      <c r="CN54" s="102"/>
      <c r="CO54" s="102"/>
      <c r="CP54" s="102"/>
      <c r="CQ54" s="102"/>
      <c r="CR54" s="102"/>
      <c r="CS54" s="102"/>
      <c r="CT54" s="102"/>
      <c r="CU54" s="102"/>
      <c r="CV54" s="102"/>
      <c r="CW54" s="102">
        <v>16268</v>
      </c>
      <c r="CX54" s="102"/>
      <c r="CY54" s="102"/>
      <c r="CZ54" s="102"/>
      <c r="DA54" s="102"/>
      <c r="DB54" s="102">
        <v>22076</v>
      </c>
      <c r="DC54" s="102">
        <v>22252</v>
      </c>
      <c r="DD54" s="102">
        <v>24411</v>
      </c>
      <c r="DE54" s="102">
        <v>24851</v>
      </c>
      <c r="DF54" s="102">
        <v>24122</v>
      </c>
      <c r="DG54" s="102">
        <v>22291</v>
      </c>
      <c r="DH54" s="102">
        <v>25994</v>
      </c>
      <c r="DI54" s="102">
        <v>27266</v>
      </c>
      <c r="DJ54" s="102">
        <v>28418</v>
      </c>
      <c r="DK54" s="102">
        <v>29066</v>
      </c>
      <c r="DL54" s="102">
        <v>30784</v>
      </c>
      <c r="DM54" s="118"/>
      <c r="DN54" s="102"/>
      <c r="DO54" s="102"/>
      <c r="DP54" s="102"/>
      <c r="DQ54" s="102"/>
      <c r="DR54" s="102"/>
      <c r="DS54" s="102"/>
      <c r="DT54" s="102"/>
      <c r="DU54" s="102"/>
      <c r="DV54" s="102"/>
      <c r="DW54" s="102"/>
      <c r="DX54" s="102"/>
      <c r="DY54" s="102">
        <v>7962.5</v>
      </c>
      <c r="DZ54" s="102"/>
      <c r="EA54" s="102"/>
      <c r="EB54" s="102"/>
      <c r="EC54" s="102"/>
      <c r="ED54" s="102">
        <v>10611</v>
      </c>
      <c r="EE54" s="102">
        <v>10558.5</v>
      </c>
      <c r="EF54" s="102">
        <v>11407</v>
      </c>
      <c r="EG54" s="102">
        <v>12450</v>
      </c>
      <c r="EH54" s="102">
        <v>12450</v>
      </c>
      <c r="EI54" s="102">
        <v>12506</v>
      </c>
      <c r="EJ54" s="102">
        <v>13427</v>
      </c>
      <c r="EK54" s="102">
        <v>13829</v>
      </c>
      <c r="EL54" s="102">
        <v>14085</v>
      </c>
      <c r="EM54" s="102">
        <v>14409</v>
      </c>
      <c r="EN54" s="102">
        <v>15237</v>
      </c>
      <c r="EO54" s="118"/>
      <c r="EP54" s="102"/>
      <c r="EQ54" s="102"/>
      <c r="ER54" s="102"/>
      <c r="ES54" s="102"/>
      <c r="ET54" s="102"/>
      <c r="EU54" s="102"/>
      <c r="EV54" s="102"/>
      <c r="EW54" s="102"/>
      <c r="EX54" s="102"/>
      <c r="EY54" s="102"/>
      <c r="EZ54" s="102"/>
      <c r="FA54" s="130">
        <v>16998</v>
      </c>
      <c r="FB54" s="102"/>
      <c r="FC54" s="102"/>
      <c r="FD54" s="102"/>
      <c r="FE54" s="102"/>
      <c r="FF54" s="102">
        <v>22797</v>
      </c>
      <c r="FG54" s="102">
        <v>24351.5</v>
      </c>
      <c r="FH54" s="102">
        <v>25334</v>
      </c>
      <c r="FI54" s="102">
        <v>27140</v>
      </c>
      <c r="FJ54" s="102">
        <v>27970</v>
      </c>
      <c r="FK54" s="102">
        <v>28075</v>
      </c>
      <c r="FL54" s="102">
        <v>29125</v>
      </c>
      <c r="FM54" s="102">
        <v>30875</v>
      </c>
      <c r="FN54" s="102">
        <v>31865</v>
      </c>
      <c r="FO54" s="102">
        <v>32750</v>
      </c>
      <c r="FP54" s="102">
        <v>33480</v>
      </c>
      <c r="FQ54" s="118"/>
      <c r="FR54" s="102"/>
      <c r="FS54" s="102"/>
      <c r="FT54" s="102"/>
      <c r="FU54" s="102"/>
      <c r="FV54" s="102"/>
      <c r="FW54" s="102"/>
      <c r="FX54" s="102"/>
      <c r="FY54" s="102"/>
      <c r="FZ54" s="102"/>
      <c r="GA54" s="102"/>
      <c r="GB54" s="102"/>
      <c r="GC54" s="102">
        <v>5944</v>
      </c>
      <c r="GD54" s="102"/>
      <c r="GE54" s="102"/>
      <c r="GF54" s="102"/>
      <c r="GG54" s="102"/>
      <c r="GH54" s="102">
        <v>7211</v>
      </c>
      <c r="GI54" s="102">
        <v>7715</v>
      </c>
      <c r="GJ54" s="102">
        <v>8261.5</v>
      </c>
      <c r="GK54" s="102">
        <v>8568.5</v>
      </c>
      <c r="GL54" s="102">
        <v>8858</v>
      </c>
      <c r="GM54" s="102">
        <v>8977</v>
      </c>
      <c r="GN54" s="102">
        <v>9411</v>
      </c>
      <c r="GO54" s="102">
        <v>9862</v>
      </c>
      <c r="GP54" s="102">
        <v>10225</v>
      </c>
      <c r="GQ54" s="102">
        <v>10802</v>
      </c>
      <c r="GR54" s="102">
        <v>11068</v>
      </c>
      <c r="GS54" s="118"/>
      <c r="GT54" s="102"/>
      <c r="GU54" s="102"/>
      <c r="GV54" s="102"/>
      <c r="GW54" s="102"/>
      <c r="GX54" s="102"/>
      <c r="GY54" s="102"/>
      <c r="GZ54" s="102"/>
      <c r="HA54" s="102"/>
      <c r="HB54" s="102"/>
      <c r="HC54" s="102"/>
      <c r="HD54" s="102"/>
      <c r="HE54" s="102">
        <v>11170.5</v>
      </c>
      <c r="HF54" s="102"/>
      <c r="HG54" s="102"/>
      <c r="HH54" s="102"/>
      <c r="HI54" s="102"/>
      <c r="HJ54" s="102">
        <v>15488</v>
      </c>
      <c r="HK54" s="102">
        <v>15000</v>
      </c>
      <c r="HL54" s="102">
        <v>17683.5</v>
      </c>
      <c r="HM54" s="102">
        <v>17008.5</v>
      </c>
      <c r="HN54" s="102">
        <v>17528.5</v>
      </c>
      <c r="HO54" s="102">
        <v>17442</v>
      </c>
      <c r="HP54" s="102">
        <v>17784</v>
      </c>
      <c r="HQ54" s="102">
        <v>19542</v>
      </c>
      <c r="HR54" s="102">
        <v>20186</v>
      </c>
      <c r="HS54" s="102">
        <v>20760</v>
      </c>
      <c r="HT54" s="102">
        <v>20786</v>
      </c>
      <c r="HU54" s="118"/>
      <c r="HV54" s="102"/>
      <c r="HW54" s="102"/>
      <c r="HX54" s="102"/>
      <c r="HY54" s="102"/>
      <c r="HZ54" s="102"/>
      <c r="IA54" s="102"/>
      <c r="IB54" s="102"/>
      <c r="IC54" s="102"/>
      <c r="ID54" s="102"/>
      <c r="IE54" s="102"/>
      <c r="IF54" s="102"/>
      <c r="IG54" s="102">
        <v>5408</v>
      </c>
      <c r="IH54" s="102"/>
      <c r="II54" s="102"/>
      <c r="IJ54" s="102"/>
      <c r="IK54" s="102"/>
      <c r="IL54" s="102">
        <v>7016</v>
      </c>
      <c r="IM54" s="102">
        <v>7155</v>
      </c>
      <c r="IN54" s="102">
        <v>7886</v>
      </c>
      <c r="IO54" s="102">
        <v>8297</v>
      </c>
      <c r="IP54" s="102">
        <v>8369.5</v>
      </c>
      <c r="IQ54" s="102">
        <v>8620</v>
      </c>
      <c r="IR54" s="102">
        <v>8880</v>
      </c>
      <c r="IS54" s="102">
        <v>8689</v>
      </c>
      <c r="IT54" s="102">
        <v>9037.5</v>
      </c>
      <c r="IU54" s="102">
        <v>9517.5</v>
      </c>
      <c r="IV54" s="102">
        <v>9638</v>
      </c>
      <c r="IW54" s="118"/>
      <c r="IX54" s="102"/>
      <c r="IY54" s="102"/>
      <c r="IZ54" s="102"/>
      <c r="JA54" s="102"/>
      <c r="JB54" s="102"/>
      <c r="JC54" s="102"/>
      <c r="JD54" s="102"/>
      <c r="JE54" s="102"/>
      <c r="JF54" s="102"/>
      <c r="JG54" s="102"/>
      <c r="JH54" s="102"/>
      <c r="JI54" s="102">
        <v>11271</v>
      </c>
      <c r="JJ54" s="102"/>
      <c r="JK54" s="102"/>
      <c r="JL54" s="102"/>
      <c r="JM54" s="102"/>
      <c r="JN54" s="102">
        <v>13907</v>
      </c>
      <c r="JO54" s="102">
        <v>14625</v>
      </c>
      <c r="JP54" s="102">
        <v>15532</v>
      </c>
      <c r="JQ54" s="102">
        <v>16058</v>
      </c>
      <c r="JR54" s="102">
        <v>16584.5</v>
      </c>
      <c r="JS54" s="102">
        <v>17119</v>
      </c>
      <c r="JT54" s="102">
        <v>17699</v>
      </c>
      <c r="JU54" s="102">
        <v>17704.5</v>
      </c>
      <c r="JV54" s="102">
        <v>17682</v>
      </c>
      <c r="JW54" s="102">
        <v>18091.5</v>
      </c>
      <c r="JX54" s="102">
        <v>18412.5</v>
      </c>
      <c r="JY54" s="118"/>
      <c r="JZ54" s="102"/>
      <c r="KA54" s="102"/>
      <c r="KB54" s="102"/>
      <c r="KC54" s="102"/>
      <c r="KD54" s="102"/>
      <c r="KE54" s="102"/>
      <c r="KF54" s="102"/>
      <c r="KG54" s="102"/>
      <c r="KH54" s="102"/>
      <c r="KI54" s="102"/>
      <c r="KJ54" s="102"/>
      <c r="KK54" s="102">
        <v>5565</v>
      </c>
      <c r="KL54" s="102"/>
      <c r="KM54" s="102"/>
      <c r="KN54" s="102"/>
      <c r="KO54" s="102"/>
      <c r="KP54" s="102">
        <v>7558</v>
      </c>
      <c r="KQ54" s="102">
        <v>7575</v>
      </c>
      <c r="KR54" s="102">
        <v>8479.5</v>
      </c>
      <c r="KS54" s="102">
        <v>8756.5</v>
      </c>
      <c r="KT54" s="102">
        <v>7573</v>
      </c>
      <c r="KU54" s="102">
        <v>7933</v>
      </c>
      <c r="KV54" s="102">
        <v>8267</v>
      </c>
      <c r="KW54" s="102">
        <v>8004</v>
      </c>
      <c r="KX54" s="102">
        <v>8074</v>
      </c>
      <c r="KY54" s="102">
        <v>9213</v>
      </c>
      <c r="KZ54" s="102">
        <v>9485.5</v>
      </c>
      <c r="LA54" s="118"/>
      <c r="LB54" s="102"/>
      <c r="LC54" s="102"/>
      <c r="LD54" s="102"/>
      <c r="LE54" s="102"/>
      <c r="LF54" s="102"/>
      <c r="LG54" s="102"/>
      <c r="LH54" s="102"/>
      <c r="LI54" s="102"/>
      <c r="LJ54" s="102"/>
      <c r="LK54" s="102"/>
      <c r="LL54" s="102"/>
      <c r="LM54" s="102">
        <v>11702</v>
      </c>
      <c r="LN54" s="102"/>
      <c r="LO54" s="102"/>
      <c r="LP54" s="102"/>
      <c r="LQ54" s="102"/>
      <c r="LR54" s="102">
        <v>15808</v>
      </c>
      <c r="LS54" s="102">
        <v>14914</v>
      </c>
      <c r="LT54" s="102">
        <v>17481</v>
      </c>
      <c r="LU54" s="102">
        <v>16975</v>
      </c>
      <c r="LV54" s="102">
        <v>17023</v>
      </c>
      <c r="LW54" s="102">
        <v>17726</v>
      </c>
      <c r="LX54" s="102">
        <v>18420</v>
      </c>
      <c r="LY54" s="102">
        <v>18148</v>
      </c>
      <c r="LZ54" s="102">
        <v>17724</v>
      </c>
      <c r="MA54" s="102">
        <v>18991</v>
      </c>
      <c r="MB54" s="102">
        <v>19369</v>
      </c>
      <c r="MC54" s="118"/>
      <c r="MD54" s="102"/>
      <c r="ME54" s="102"/>
      <c r="MF54" s="102"/>
      <c r="MG54" s="102"/>
      <c r="MH54" s="102"/>
      <c r="MI54" s="102"/>
      <c r="MJ54" s="102"/>
      <c r="MK54" s="102"/>
      <c r="ML54" s="102"/>
      <c r="MM54" s="102"/>
      <c r="MN54" s="102"/>
      <c r="MO54" s="102">
        <v>9542</v>
      </c>
      <c r="MP54" s="102"/>
      <c r="MQ54" s="102"/>
      <c r="MR54" s="102"/>
      <c r="MS54" s="102"/>
      <c r="MT54" s="102">
        <v>10316</v>
      </c>
      <c r="MU54" s="102">
        <v>9096</v>
      </c>
      <c r="MV54" s="102">
        <v>12512</v>
      </c>
      <c r="MW54" s="102">
        <v>12890</v>
      </c>
      <c r="MX54" s="102">
        <v>12776</v>
      </c>
      <c r="MY54" s="102">
        <v>12864</v>
      </c>
      <c r="MZ54" s="102">
        <v>13228</v>
      </c>
      <c r="NA54" s="102">
        <v>12024</v>
      </c>
      <c r="NB54" s="102">
        <v>12838</v>
      </c>
      <c r="NC54" s="102">
        <v>13688</v>
      </c>
      <c r="ND54" s="102">
        <v>13710</v>
      </c>
      <c r="NE54" s="118"/>
      <c r="NF54" s="102"/>
      <c r="NG54" s="102"/>
      <c r="NH54" s="102"/>
      <c r="NI54" s="102"/>
      <c r="NJ54" s="102"/>
      <c r="NK54" s="102"/>
      <c r="NL54" s="102"/>
      <c r="NM54" s="102"/>
      <c r="NN54" s="102"/>
      <c r="NO54" s="102"/>
      <c r="NP54" s="102"/>
      <c r="NQ54" s="102">
        <v>13461</v>
      </c>
      <c r="NR54" s="102"/>
      <c r="NS54" s="102"/>
      <c r="NT54" s="102"/>
      <c r="NU54" s="102"/>
      <c r="NV54" s="102">
        <v>18060</v>
      </c>
      <c r="NW54" s="102">
        <v>17758</v>
      </c>
      <c r="NX54" s="102">
        <v>19420</v>
      </c>
      <c r="NY54" s="102">
        <v>19794</v>
      </c>
      <c r="NZ54" s="102">
        <v>20070</v>
      </c>
      <c r="OA54" s="102">
        <v>20322</v>
      </c>
      <c r="OB54" s="102">
        <v>20346</v>
      </c>
      <c r="OC54" s="102">
        <v>20558</v>
      </c>
      <c r="OD54" s="102">
        <v>21853</v>
      </c>
      <c r="OE54" s="102">
        <v>21886</v>
      </c>
      <c r="OF54" s="102">
        <v>22302</v>
      </c>
    </row>
    <row r="55" spans="1:396">
      <c r="A55" s="102"/>
      <c r="B55" s="146"/>
      <c r="C55" s="147"/>
      <c r="D55" s="147">
        <f t="shared" ref="D55" si="489">(D54/D$6)*100</f>
        <v>0</v>
      </c>
      <c r="E55" s="147">
        <f t="shared" ref="E55" si="490">(E54/E$6)*100</f>
        <v>0</v>
      </c>
      <c r="F55" s="147">
        <f t="shared" ref="F55" si="491">(F54/F$6)*100</f>
        <v>0</v>
      </c>
      <c r="G55" s="147">
        <f t="shared" ref="G55" si="492">(G54/G$6)*100</f>
        <v>0</v>
      </c>
      <c r="H55" s="147">
        <f t="shared" ref="H55" si="493">(H54/H$6)*100</f>
        <v>0</v>
      </c>
      <c r="I55" s="147">
        <f t="shared" ref="I55" si="494">(I54/I$6)*100</f>
        <v>0</v>
      </c>
      <c r="J55" s="147">
        <f t="shared" ref="J55" si="495">(J54/J$6)*100</f>
        <v>0</v>
      </c>
      <c r="K55" s="147">
        <f t="shared" ref="K55" si="496">(K54/K$6)*100</f>
        <v>0</v>
      </c>
      <c r="L55" s="147">
        <f t="shared" ref="L55" si="497">(L54/L$6)*100</f>
        <v>0</v>
      </c>
      <c r="M55" s="147">
        <f t="shared" ref="M55" si="498">(M54/M$6)*100</f>
        <v>0</v>
      </c>
      <c r="N55" s="147">
        <f t="shared" ref="N55" si="499">(N54/N$6)*100</f>
        <v>0</v>
      </c>
      <c r="O55" s="147">
        <f t="shared" ref="O55" si="500">(O54/O$6)*100</f>
        <v>0</v>
      </c>
      <c r="P55" s="147">
        <f t="shared" ref="P55" si="501">(P54/P$6)*100</f>
        <v>133.17318191744923</v>
      </c>
      <c r="Q55" s="147"/>
      <c r="R55" s="147">
        <f t="shared" ref="R55" si="502">(R54/R$6)*100</f>
        <v>0</v>
      </c>
      <c r="S55" s="147">
        <f t="shared" ref="S55" si="503">(S54/S$6)*100</f>
        <v>0</v>
      </c>
      <c r="T55" s="147">
        <f t="shared" ref="T55" si="504">(T54/T$6)*100</f>
        <v>0</v>
      </c>
      <c r="U55" s="147">
        <f t="shared" ref="U55:AE55" si="505">(U54/U$6)*100</f>
        <v>118.39328537170263</v>
      </c>
      <c r="V55" s="147">
        <f t="shared" si="505"/>
        <v>118.18877160777114</v>
      </c>
      <c r="W55" s="147">
        <f t="shared" si="505"/>
        <v>121.63717450726514</v>
      </c>
      <c r="X55" s="147">
        <f t="shared" si="505"/>
        <v>121.41139283996426</v>
      </c>
      <c r="Y55" s="147">
        <f t="shared" si="505"/>
        <v>119.37183248866366</v>
      </c>
      <c r="Z55" s="147">
        <f t="shared" si="505"/>
        <v>118.78499804662066</v>
      </c>
      <c r="AA55" s="147">
        <f t="shared" si="505"/>
        <v>120.22738630684657</v>
      </c>
      <c r="AB55" s="147">
        <f t="shared" si="505"/>
        <v>122.74339530332681</v>
      </c>
      <c r="AC55" s="147">
        <f t="shared" si="505"/>
        <v>121.6969983455448</v>
      </c>
      <c r="AD55" s="410">
        <f t="shared" si="505"/>
        <v>123.76023657870792</v>
      </c>
      <c r="AE55" s="410">
        <f t="shared" si="505"/>
        <v>123.00217791924946</v>
      </c>
      <c r="AF55" s="170"/>
      <c r="AG55" s="147"/>
      <c r="AH55" s="147">
        <f t="shared" ref="AH55" si="506">(AH54/AH$6)*100</f>
        <v>0</v>
      </c>
      <c r="AI55" s="147">
        <f t="shared" ref="AI55" si="507">(AI54/AI$6)*100</f>
        <v>0</v>
      </c>
      <c r="AJ55" s="147">
        <f t="shared" ref="AJ55" si="508">(AJ54/AJ$6)*100</f>
        <v>0</v>
      </c>
      <c r="AK55" s="147">
        <f t="shared" ref="AK55" si="509">(AK54/AK$6)*100</f>
        <v>0</v>
      </c>
      <c r="AL55" s="147">
        <f t="shared" ref="AL55" si="510">(AL54/AL$6)*100</f>
        <v>0</v>
      </c>
      <c r="AM55" s="147">
        <f t="shared" ref="AM55" si="511">(AM54/AM$6)*100</f>
        <v>0</v>
      </c>
      <c r="AN55" s="147">
        <f t="shared" ref="AN55" si="512">(AN54/AN$6)*100</f>
        <v>0</v>
      </c>
      <c r="AO55" s="147">
        <f t="shared" ref="AO55" si="513">(AO54/AO$6)*100</f>
        <v>0</v>
      </c>
      <c r="AP55" s="147">
        <f t="shared" ref="AP55" si="514">(AP54/AP$6)*100</f>
        <v>0</v>
      </c>
      <c r="AQ55" s="147">
        <f t="shared" ref="AQ55" si="515">(AQ54/AQ$6)*100</f>
        <v>0</v>
      </c>
      <c r="AR55" s="147">
        <f t="shared" ref="AR55" si="516">(AR54/AR$6)*100</f>
        <v>0</v>
      </c>
      <c r="AS55" s="147">
        <f t="shared" ref="AS55" si="517">(AS54/AS$6)*100</f>
        <v>106.83240317943515</v>
      </c>
      <c r="AT55" s="147">
        <f t="shared" ref="AT55" si="518">(AT54/AT$6)*100</f>
        <v>0</v>
      </c>
      <c r="AU55" s="147">
        <f t="shared" ref="AU55" si="519">(AU54/AU$6)*100</f>
        <v>0</v>
      </c>
      <c r="AV55" s="147">
        <f t="shared" ref="AV55" si="520">(AV54/AV$6)*100</f>
        <v>0</v>
      </c>
      <c r="AW55" s="147">
        <f t="shared" ref="AW55" si="521">(AW54/AW$6)*100</f>
        <v>0</v>
      </c>
      <c r="AX55" s="147">
        <f t="shared" ref="AX55:BH55" si="522">(AX54/AX$6)*100</f>
        <v>104.4983498349835</v>
      </c>
      <c r="AY55" s="147">
        <f t="shared" si="522"/>
        <v>103.50079919766821</v>
      </c>
      <c r="AZ55" s="147">
        <f t="shared" si="522"/>
        <v>106.25222340803984</v>
      </c>
      <c r="BA55" s="147">
        <f t="shared" si="522"/>
        <v>105.45553269318701</v>
      </c>
      <c r="BB55" s="147">
        <f t="shared" si="522"/>
        <v>106.00249277661322</v>
      </c>
      <c r="BC55" s="147">
        <f t="shared" si="522"/>
        <v>102.67946299789192</v>
      </c>
      <c r="BD55" s="147">
        <f t="shared" si="522"/>
        <v>109.39367597522546</v>
      </c>
      <c r="BE55" s="147">
        <f t="shared" si="522"/>
        <v>108.50995158687466</v>
      </c>
      <c r="BF55" s="147">
        <f t="shared" si="522"/>
        <v>107.79350104821803</v>
      </c>
      <c r="BG55" s="147">
        <f t="shared" si="522"/>
        <v>108.66738894907908</v>
      </c>
      <c r="BH55" s="147">
        <f t="shared" si="522"/>
        <v>107.32850339446753</v>
      </c>
      <c r="BI55" s="170">
        <f t="shared" ref="BI55" si="523">(BI54/BI$6)*100</f>
        <v>0</v>
      </c>
      <c r="BJ55" s="147">
        <f t="shared" ref="BJ55" si="524">(BJ54/BJ$6)*100</f>
        <v>0</v>
      </c>
      <c r="BK55" s="147">
        <f t="shared" ref="BK55" si="525">(BK54/BK$6)*100</f>
        <v>0</v>
      </c>
      <c r="BL55" s="147">
        <f t="shared" ref="BL55" si="526">(BL54/BL$6)*100</f>
        <v>0</v>
      </c>
      <c r="BM55" s="147">
        <f t="shared" ref="BM55" si="527">(BM54/BM$6)*100</f>
        <v>0</v>
      </c>
      <c r="BN55" s="147">
        <f t="shared" ref="BN55" si="528">(BN54/BN$6)*100</f>
        <v>0</v>
      </c>
      <c r="BO55" s="147">
        <f t="shared" ref="BO55" si="529">(BO54/BO$6)*100</f>
        <v>0</v>
      </c>
      <c r="BP55" s="147">
        <f t="shared" ref="BP55" si="530">(BP54/BP$6)*100</f>
        <v>0</v>
      </c>
      <c r="BQ55" s="147">
        <f t="shared" ref="BQ55" si="531">(BQ54/BQ$6)*100</f>
        <v>0</v>
      </c>
      <c r="BR55" s="147">
        <f t="shared" ref="BR55" si="532">(BR54/BR$6)*100</f>
        <v>0</v>
      </c>
      <c r="BS55" s="147">
        <f t="shared" ref="BS55" si="533">(BS54/BS$6)*100</f>
        <v>0</v>
      </c>
      <c r="BT55" s="147">
        <f t="shared" ref="BT55" si="534">(BT54/BT$6)*100</f>
        <v>0</v>
      </c>
      <c r="BU55" s="147">
        <f t="shared" ref="BU55" si="535">(BU54/BU$6)*100</f>
        <v>152.16773276474768</v>
      </c>
      <c r="BV55" s="147">
        <f t="shared" ref="BV55" si="536">(BV54/BV$6)*100</f>
        <v>0</v>
      </c>
      <c r="BW55" s="147">
        <f t="shared" ref="BW55" si="537">(BW54/BW$6)*100</f>
        <v>0</v>
      </c>
      <c r="BX55" s="147">
        <f t="shared" ref="BX55" si="538">(BX54/BX$6)*100</f>
        <v>0</v>
      </c>
      <c r="BY55" s="147">
        <f t="shared" ref="BY55" si="539">(BY54/BY$6)*100</f>
        <v>0</v>
      </c>
      <c r="BZ55" s="147">
        <f t="shared" ref="BZ55:CI55" si="540">(BZ54/BZ$6)*100</f>
        <v>136.27080181543116</v>
      </c>
      <c r="CA55" s="147">
        <f t="shared" si="540"/>
        <v>123.76425855513308</v>
      </c>
      <c r="CB55" s="147">
        <f t="shared" si="540"/>
        <v>130.73899371069183</v>
      </c>
      <c r="CC55" s="147">
        <f t="shared" si="540"/>
        <v>128.9920424403183</v>
      </c>
      <c r="CD55" s="147">
        <f t="shared" si="540"/>
        <v>122.6985098999796</v>
      </c>
      <c r="CE55" s="147">
        <f t="shared" si="540"/>
        <v>90.262515262515265</v>
      </c>
      <c r="CF55" s="147">
        <f t="shared" si="540"/>
        <v>133.03473673733453</v>
      </c>
      <c r="CG55" s="147">
        <f t="shared" si="540"/>
        <v>135.66743827160494</v>
      </c>
      <c r="CH55" s="147">
        <f t="shared" si="540"/>
        <v>138.51249053747162</v>
      </c>
      <c r="CI55" s="147">
        <f t="shared" si="540"/>
        <v>139.25416162931273</v>
      </c>
      <c r="CJ55" s="147">
        <f>(CJ54/CJ$6)*100</f>
        <v>135.69811662441145</v>
      </c>
      <c r="CK55" s="170">
        <f t="shared" ref="CK55" si="541">(CK54/CK$6)*100</f>
        <v>0</v>
      </c>
      <c r="CL55" s="147">
        <f t="shared" ref="CL55" si="542">(CL54/CL$6)*100</f>
        <v>0</v>
      </c>
      <c r="CM55" s="147">
        <f t="shared" ref="CM55" si="543">(CM54/CM$6)*100</f>
        <v>0</v>
      </c>
      <c r="CN55" s="147">
        <f t="shared" ref="CN55" si="544">(CN54/CN$6)*100</f>
        <v>0</v>
      </c>
      <c r="CO55" s="147">
        <f t="shared" ref="CO55" si="545">(CO54/CO$6)*100</f>
        <v>0</v>
      </c>
      <c r="CP55" s="147">
        <f t="shared" ref="CP55" si="546">(CP54/CP$6)*100</f>
        <v>0</v>
      </c>
      <c r="CQ55" s="147">
        <f t="shared" ref="CQ55" si="547">(CQ54/CQ$6)*100</f>
        <v>0</v>
      </c>
      <c r="CR55" s="147">
        <f t="shared" ref="CR55" si="548">(CR54/CR$6)*100</f>
        <v>0</v>
      </c>
      <c r="CS55" s="147">
        <f t="shared" ref="CS55" si="549">(CS54/CS$6)*100</f>
        <v>0</v>
      </c>
      <c r="CT55" s="147">
        <f t="shared" ref="CT55" si="550">(CT54/CT$6)*100</f>
        <v>0</v>
      </c>
      <c r="CU55" s="147">
        <f t="shared" ref="CU55" si="551">(CU54/CU$6)*100</f>
        <v>0</v>
      </c>
      <c r="CV55" s="147">
        <f t="shared" ref="CV55" si="552">(CV54/CV$6)*100</f>
        <v>0</v>
      </c>
      <c r="CW55" s="147">
        <f t="shared" ref="CW55" si="553">(CW54/CW$6)*100</f>
        <v>101.4214463840399</v>
      </c>
      <c r="CX55" s="147">
        <f t="shared" ref="CX55" si="554">(CX54/CX$6)*100</f>
        <v>0</v>
      </c>
      <c r="CY55" s="147">
        <f t="shared" ref="CY55" si="555">(CY54/CY$6)*100</f>
        <v>0</v>
      </c>
      <c r="CZ55" s="147">
        <f t="shared" ref="CZ55" si="556">(CZ54/CZ$6)*100</f>
        <v>0</v>
      </c>
      <c r="DA55" s="147">
        <f t="shared" ref="DA55" si="557">(DA54/DA$6)*100</f>
        <v>0</v>
      </c>
      <c r="DB55" s="147">
        <f t="shared" ref="DB55:DK55" si="558">(DB54/DB$6)*100</f>
        <v>108.53490658800393</v>
      </c>
      <c r="DC55" s="147">
        <f t="shared" si="558"/>
        <v>106.49947353307169</v>
      </c>
      <c r="DD55" s="147">
        <f t="shared" si="558"/>
        <v>107.89153830854568</v>
      </c>
      <c r="DE55" s="147">
        <f t="shared" si="558"/>
        <v>105.6657524927185</v>
      </c>
      <c r="DF55" s="147">
        <f t="shared" si="558"/>
        <v>99.63651383725734</v>
      </c>
      <c r="DG55" s="147">
        <f t="shared" si="558"/>
        <v>89.149736042233243</v>
      </c>
      <c r="DH55" s="147">
        <f t="shared" si="558"/>
        <v>99.946170409104894</v>
      </c>
      <c r="DI55" s="147">
        <f t="shared" si="558"/>
        <v>101.68568658163646</v>
      </c>
      <c r="DJ55" s="147">
        <f t="shared" si="558"/>
        <v>101.59081971901476</v>
      </c>
      <c r="DK55" s="147">
        <f t="shared" si="558"/>
        <v>101.47680061446079</v>
      </c>
      <c r="DL55" s="147">
        <f>(DL54/DL$6)*100</f>
        <v>106.49692105445237</v>
      </c>
      <c r="DM55" s="170">
        <f t="shared" ref="DM55" si="559">(DM54/DM$6)*100</f>
        <v>0</v>
      </c>
      <c r="DN55" s="147">
        <f t="shared" ref="DN55" si="560">(DN54/DN$6)*100</f>
        <v>0</v>
      </c>
      <c r="DO55" s="147">
        <f t="shared" ref="DO55" si="561">(DO54/DO$6)*100</f>
        <v>0</v>
      </c>
      <c r="DP55" s="147">
        <f t="shared" ref="DP55" si="562">(DP54/DP$6)*100</f>
        <v>0</v>
      </c>
      <c r="DQ55" s="147">
        <f t="shared" ref="DQ55" si="563">(DQ54/DQ$6)*100</f>
        <v>0</v>
      </c>
      <c r="DR55" s="147">
        <f t="shared" ref="DR55" si="564">(DR54/DR$6)*100</f>
        <v>0</v>
      </c>
      <c r="DS55" s="147">
        <f t="shared" ref="DS55" si="565">(DS54/DS$6)*100</f>
        <v>0</v>
      </c>
      <c r="DT55" s="147">
        <f t="shared" ref="DT55" si="566">(DT54/DT$6)*100</f>
        <v>0</v>
      </c>
      <c r="DU55" s="147">
        <f t="shared" ref="DU55" si="567">(DU54/DU$6)*100</f>
        <v>0</v>
      </c>
      <c r="DV55" s="147">
        <f t="shared" ref="DV55" si="568">(DV54/DV$6)*100</f>
        <v>0</v>
      </c>
      <c r="DW55" s="147">
        <f t="shared" ref="DW55" si="569">(DW54/DW$6)*100</f>
        <v>0</v>
      </c>
      <c r="DX55" s="147">
        <f t="shared" ref="DX55" si="570">(DX54/DX$6)*100</f>
        <v>0</v>
      </c>
      <c r="DY55" s="147">
        <f t="shared" ref="DY55" si="571">(DY54/DY$6)*100</f>
        <v>156.46492434663</v>
      </c>
      <c r="DZ55" s="147">
        <f t="shared" ref="DZ55" si="572">(DZ54/DZ$6)*100</f>
        <v>0</v>
      </c>
      <c r="EA55" s="147">
        <f t="shared" ref="EA55" si="573">(EA54/EA$6)*100</f>
        <v>0</v>
      </c>
      <c r="EB55" s="147">
        <f t="shared" ref="EB55" si="574">(EB54/EB$6)*100</f>
        <v>0</v>
      </c>
      <c r="EC55" s="147">
        <f t="shared" ref="EC55" si="575">(EC54/EC$6)*100</f>
        <v>0</v>
      </c>
      <c r="ED55" s="147">
        <f t="shared" ref="ED55:EM55" si="576">(ED54/ED$6)*100</f>
        <v>159.99698431845596</v>
      </c>
      <c r="EE55" s="147">
        <f t="shared" si="576"/>
        <v>146.36124202938728</v>
      </c>
      <c r="EF55" s="147">
        <f t="shared" si="576"/>
        <v>150.50798258345429</v>
      </c>
      <c r="EG55" s="147">
        <f t="shared" si="576"/>
        <v>164.38898791839969</v>
      </c>
      <c r="EH55" s="147">
        <f t="shared" si="576"/>
        <v>146.36727016223844</v>
      </c>
      <c r="EI55" s="147">
        <f t="shared" si="576"/>
        <v>148.59790874524714</v>
      </c>
      <c r="EJ55" s="147">
        <f t="shared" si="576"/>
        <v>148.26634275618375</v>
      </c>
      <c r="EK55" s="147">
        <f t="shared" si="576"/>
        <v>145.8447584897701</v>
      </c>
      <c r="EL55" s="147">
        <f t="shared" si="576"/>
        <v>144.26917955546449</v>
      </c>
      <c r="EM55" s="147">
        <f t="shared" si="576"/>
        <v>145.28130671506352</v>
      </c>
      <c r="EN55" s="147">
        <f>(EN54/EN$6)*100</f>
        <v>152.31668915879442</v>
      </c>
      <c r="EO55" s="170">
        <f t="shared" ref="EO55" si="577">(EO54/EO$6)*100</f>
        <v>0</v>
      </c>
      <c r="EP55" s="147">
        <f t="shared" ref="EP55" si="578">(EP54/EP$6)*100</f>
        <v>0</v>
      </c>
      <c r="EQ55" s="147">
        <f t="shared" ref="EQ55" si="579">(EQ54/EQ$6)*100</f>
        <v>0</v>
      </c>
      <c r="ER55" s="147">
        <f t="shared" ref="ER55" si="580">(ER54/ER$6)*100</f>
        <v>0</v>
      </c>
      <c r="ES55" s="147">
        <f t="shared" ref="ES55" si="581">(ES54/ES$6)*100</f>
        <v>0</v>
      </c>
      <c r="ET55" s="147">
        <f t="shared" ref="ET55" si="582">(ET54/ET$6)*100</f>
        <v>0</v>
      </c>
      <c r="EU55" s="147">
        <f t="shared" ref="EU55" si="583">(EU54/EU$6)*100</f>
        <v>0</v>
      </c>
      <c r="EV55" s="147">
        <f t="shared" ref="EV55" si="584">(EV54/EV$6)*100</f>
        <v>0</v>
      </c>
      <c r="EW55" s="147">
        <f t="shared" ref="EW55" si="585">(EW54/EW$6)*100</f>
        <v>0</v>
      </c>
      <c r="EX55" s="147">
        <f t="shared" ref="EX55" si="586">(EX54/EX$6)*100</f>
        <v>0</v>
      </c>
      <c r="EY55" s="147">
        <f t="shared" ref="EY55" si="587">(EY54/EY$6)*100</f>
        <v>0</v>
      </c>
      <c r="EZ55" s="147">
        <f t="shared" ref="EZ55" si="588">(EZ54/EZ$6)*100</f>
        <v>0</v>
      </c>
      <c r="FA55" s="147">
        <f t="shared" ref="FA55" si="589">(FA54/FA$6)*100</f>
        <v>123.28111401218452</v>
      </c>
      <c r="FB55" s="147">
        <f t="shared" ref="FB55" si="590">(FB54/FB$6)*100</f>
        <v>0</v>
      </c>
      <c r="FC55" s="147">
        <f t="shared" ref="FC55" si="591">(FC54/FC$6)*100</f>
        <v>0</v>
      </c>
      <c r="FD55" s="147">
        <f t="shared" ref="FD55" si="592">(FD54/FD$6)*100</f>
        <v>0</v>
      </c>
      <c r="FE55" s="147">
        <f t="shared" ref="FE55" si="593">(FE54/FE$6)*100</f>
        <v>0</v>
      </c>
      <c r="FF55" s="147">
        <f t="shared" ref="FF55:FO55" si="594">(FF54/FF$6)*100</f>
        <v>136.19906798900706</v>
      </c>
      <c r="FG55" s="147">
        <f t="shared" si="594"/>
        <v>143.29469224432151</v>
      </c>
      <c r="FH55" s="147">
        <f t="shared" si="594"/>
        <v>135.22284494262075</v>
      </c>
      <c r="FI55" s="147">
        <f t="shared" si="594"/>
        <v>140.81145584725536</v>
      </c>
      <c r="FJ55" s="147">
        <f t="shared" si="594"/>
        <v>140.49628290134621</v>
      </c>
      <c r="FK55" s="147">
        <f t="shared" si="594"/>
        <v>133.91366563319821</v>
      </c>
      <c r="FL55" s="147">
        <f t="shared" si="594"/>
        <v>132.48271470160117</v>
      </c>
      <c r="FM55" s="147">
        <f t="shared" si="594"/>
        <v>134.71943450562875</v>
      </c>
      <c r="FN55" s="147">
        <f t="shared" si="594"/>
        <v>137.05376344086022</v>
      </c>
      <c r="FO55" s="147">
        <f t="shared" si="594"/>
        <v>140.37117997514036</v>
      </c>
      <c r="FP55" s="147">
        <f>(FP54/FP$6)*100</f>
        <v>138.69671485977048</v>
      </c>
      <c r="FQ55" s="170">
        <f t="shared" ref="FQ55" si="595">(FQ54/FQ$6)*100</f>
        <v>0</v>
      </c>
      <c r="FR55" s="147">
        <f t="shared" ref="FR55" si="596">(FR54/FR$6)*100</f>
        <v>0</v>
      </c>
      <c r="FS55" s="147">
        <f t="shared" ref="FS55" si="597">(FS54/FS$6)*100</f>
        <v>0</v>
      </c>
      <c r="FT55" s="147">
        <f t="shared" ref="FT55" si="598">(FT54/FT$6)*100</f>
        <v>0</v>
      </c>
      <c r="FU55" s="147">
        <f t="shared" ref="FU55" si="599">(FU54/FU$6)*100</f>
        <v>0</v>
      </c>
      <c r="FV55" s="147">
        <f t="shared" ref="FV55" si="600">(FV54/FV$6)*100</f>
        <v>0</v>
      </c>
      <c r="FW55" s="147">
        <f t="shared" ref="FW55" si="601">(FW54/FW$6)*100</f>
        <v>0</v>
      </c>
      <c r="FX55" s="147">
        <f t="shared" ref="FX55" si="602">(FX54/FX$6)*100</f>
        <v>0</v>
      </c>
      <c r="FY55" s="147">
        <f t="shared" ref="FY55" si="603">(FY54/FY$6)*100</f>
        <v>0</v>
      </c>
      <c r="FZ55" s="147">
        <f t="shared" ref="FZ55" si="604">(FZ54/FZ$6)*100</f>
        <v>0</v>
      </c>
      <c r="GA55" s="147">
        <f t="shared" ref="GA55" si="605">(GA54/GA$6)*100</f>
        <v>0</v>
      </c>
      <c r="GB55" s="147">
        <f t="shared" ref="GB55" si="606">(GB54/GB$6)*100</f>
        <v>0</v>
      </c>
      <c r="GC55" s="147">
        <f t="shared" ref="GC55" si="607">(GC54/GC$6)*100</f>
        <v>150.70993914807303</v>
      </c>
      <c r="GD55" s="147">
        <f t="shared" ref="GD55" si="608">(GD54/GD$6)*100</f>
        <v>0</v>
      </c>
      <c r="GE55" s="147">
        <f t="shared" ref="GE55" si="609">(GE54/GE$6)*100</f>
        <v>0</v>
      </c>
      <c r="GF55" s="147">
        <f t="shared" ref="GF55" si="610">(GF54/GF$6)*100</f>
        <v>0</v>
      </c>
      <c r="GG55" s="147">
        <f t="shared" ref="GG55" si="611">(GG54/GG$6)*100</f>
        <v>0</v>
      </c>
      <c r="GH55" s="147">
        <f t="shared" ref="GH55:GQ55" si="612">(GH54/GH$6)*100</f>
        <v>126.66432460916917</v>
      </c>
      <c r="GI55" s="147">
        <f t="shared" si="612"/>
        <v>124.81799061640511</v>
      </c>
      <c r="GJ55" s="147">
        <f t="shared" si="612"/>
        <v>125.26914329037149</v>
      </c>
      <c r="GK55" s="147">
        <f t="shared" si="612"/>
        <v>124.89614459587494</v>
      </c>
      <c r="GL55" s="147">
        <f t="shared" si="612"/>
        <v>124.14856341976174</v>
      </c>
      <c r="GM55" s="147">
        <f t="shared" si="612"/>
        <v>121.81287740009499</v>
      </c>
      <c r="GN55" s="147">
        <f t="shared" si="612"/>
        <v>121.91993781577925</v>
      </c>
      <c r="GO55" s="147">
        <f t="shared" si="612"/>
        <v>124.39455095862766</v>
      </c>
      <c r="GP55" s="147">
        <f t="shared" si="612"/>
        <v>123.62471285213397</v>
      </c>
      <c r="GQ55" s="147">
        <f t="shared" si="612"/>
        <v>126.28010287584756</v>
      </c>
      <c r="GR55" s="147">
        <f>(GR54/GR$6)*100</f>
        <v>125.6870315693845</v>
      </c>
      <c r="GS55" s="170">
        <f t="shared" ref="GS55" si="613">(GS54/GS$6)*100</f>
        <v>0</v>
      </c>
      <c r="GT55" s="147">
        <f t="shared" ref="GT55" si="614">(GT54/GT$6)*100</f>
        <v>0</v>
      </c>
      <c r="GU55" s="147">
        <f t="shared" ref="GU55" si="615">(GU54/GU$6)*100</f>
        <v>0</v>
      </c>
      <c r="GV55" s="147">
        <f t="shared" ref="GV55" si="616">(GV54/GV$6)*100</f>
        <v>0</v>
      </c>
      <c r="GW55" s="147">
        <f t="shared" ref="GW55" si="617">(GW54/GW$6)*100</f>
        <v>0</v>
      </c>
      <c r="GX55" s="147">
        <f t="shared" ref="GX55" si="618">(GX54/GX$6)*100</f>
        <v>0</v>
      </c>
      <c r="GY55" s="147">
        <f t="shared" ref="GY55" si="619">(GY54/GY$6)*100</f>
        <v>0</v>
      </c>
      <c r="GZ55" s="147">
        <f t="shared" ref="GZ55" si="620">(GZ54/GZ$6)*100</f>
        <v>0</v>
      </c>
      <c r="HA55" s="147">
        <f t="shared" ref="HA55" si="621">(HA54/HA$6)*100</f>
        <v>0</v>
      </c>
      <c r="HB55" s="147">
        <f t="shared" ref="HB55" si="622">(HB54/HB$6)*100</f>
        <v>0</v>
      </c>
      <c r="HC55" s="147">
        <f t="shared" ref="HC55" si="623">(HC54/HC$6)*100</f>
        <v>0</v>
      </c>
      <c r="HD55" s="147">
        <f t="shared" ref="HD55" si="624">(HD54/HD$6)*100</f>
        <v>0</v>
      </c>
      <c r="HE55" s="147">
        <f t="shared" ref="HE55" si="625">(HE54/HE$6)*100</f>
        <v>99.090747804488601</v>
      </c>
      <c r="HF55" s="147">
        <f t="shared" ref="HF55" si="626">(HF54/HF$6)*100</f>
        <v>0</v>
      </c>
      <c r="HG55" s="147">
        <f t="shared" ref="HG55" si="627">(HG54/HG$6)*100</f>
        <v>0</v>
      </c>
      <c r="HH55" s="147">
        <f t="shared" ref="HH55" si="628">(HH54/HH$6)*100</f>
        <v>0</v>
      </c>
      <c r="HI55" s="147">
        <f t="shared" ref="HI55" si="629">(HI54/HI$6)*100</f>
        <v>0</v>
      </c>
      <c r="HJ55" s="147">
        <f t="shared" ref="HJ55:HS55" si="630">(HJ54/HJ$6)*100</f>
        <v>104.66279226922556</v>
      </c>
      <c r="HK55" s="147">
        <f t="shared" si="630"/>
        <v>98.580441640378552</v>
      </c>
      <c r="HL55" s="147">
        <f t="shared" si="630"/>
        <v>110.37700518070032</v>
      </c>
      <c r="HM55" s="147">
        <f t="shared" si="630"/>
        <v>102.97260481307704</v>
      </c>
      <c r="HN55" s="147">
        <f t="shared" si="630"/>
        <v>101.98993395979403</v>
      </c>
      <c r="HO55" s="147">
        <f t="shared" si="630"/>
        <v>99.856872960439688</v>
      </c>
      <c r="HP55" s="147">
        <f t="shared" si="630"/>
        <v>99.971892742706174</v>
      </c>
      <c r="HQ55" s="147">
        <f t="shared" si="630"/>
        <v>108.20598006644518</v>
      </c>
      <c r="HR55" s="147">
        <f t="shared" si="630"/>
        <v>107.7017473656129</v>
      </c>
      <c r="HS55" s="147">
        <f t="shared" si="630"/>
        <v>110.29646158750398</v>
      </c>
      <c r="HT55" s="147">
        <f>(HT54/HT$6)*100</f>
        <v>108.56575786064975</v>
      </c>
      <c r="HU55" s="170">
        <f t="shared" ref="HU55" si="631">(HU54/HU$6)*100</f>
        <v>0</v>
      </c>
      <c r="HV55" s="147">
        <f t="shared" ref="HV55" si="632">(HV54/HV$6)*100</f>
        <v>0</v>
      </c>
      <c r="HW55" s="147">
        <f t="shared" ref="HW55" si="633">(HW54/HW$6)*100</f>
        <v>0</v>
      </c>
      <c r="HX55" s="147">
        <f t="shared" ref="HX55" si="634">(HX54/HX$6)*100</f>
        <v>0</v>
      </c>
      <c r="HY55" s="147">
        <f t="shared" ref="HY55" si="635">(HY54/HY$6)*100</f>
        <v>0</v>
      </c>
      <c r="HZ55" s="147">
        <f t="shared" ref="HZ55" si="636">(HZ54/HZ$6)*100</f>
        <v>0</v>
      </c>
      <c r="IA55" s="147">
        <f t="shared" ref="IA55" si="637">(IA54/IA$6)*100</f>
        <v>0</v>
      </c>
      <c r="IB55" s="147">
        <f t="shared" ref="IB55" si="638">(IB54/IB$6)*100</f>
        <v>0</v>
      </c>
      <c r="IC55" s="147">
        <f t="shared" ref="IC55" si="639">(IC54/IC$6)*100</f>
        <v>0</v>
      </c>
      <c r="ID55" s="147">
        <f t="shared" ref="ID55" si="640">(ID54/ID$6)*100</f>
        <v>0</v>
      </c>
      <c r="IE55" s="147">
        <f t="shared" ref="IE55" si="641">(IE54/IE$6)*100</f>
        <v>0</v>
      </c>
      <c r="IF55" s="147">
        <f t="shared" ref="IF55" si="642">(IF54/IF$6)*100</f>
        <v>0</v>
      </c>
      <c r="IG55" s="147">
        <f t="shared" ref="IG55" si="643">(IG54/IG$6)*100</f>
        <v>116.7278221454781</v>
      </c>
      <c r="IH55" s="147">
        <f t="shared" ref="IH55" si="644">(IH54/IH$6)*100</f>
        <v>0</v>
      </c>
      <c r="II55" s="147">
        <f t="shared" ref="II55" si="645">(II54/II$6)*100</f>
        <v>0</v>
      </c>
      <c r="IJ55" s="147">
        <f t="shared" ref="IJ55" si="646">(IJ54/IJ$6)*100</f>
        <v>0</v>
      </c>
      <c r="IK55" s="147">
        <f t="shared" ref="IK55" si="647">(IK54/IK$6)*100</f>
        <v>0</v>
      </c>
      <c r="IL55" s="147">
        <f t="shared" ref="IL55:IT55" si="648">(IL54/IL$6)*100</f>
        <v>115.28097272428523</v>
      </c>
      <c r="IM55" s="147">
        <f t="shared" si="648"/>
        <v>116.19032153296524</v>
      </c>
      <c r="IN55" s="147">
        <f t="shared" si="648"/>
        <v>119.95740797079404</v>
      </c>
      <c r="IO55" s="147">
        <f t="shared" si="648"/>
        <v>120.38595473012188</v>
      </c>
      <c r="IP55" s="147">
        <f t="shared" si="648"/>
        <v>117.31025299600533</v>
      </c>
      <c r="IQ55" s="147">
        <f t="shared" si="648"/>
        <v>115.90695172784724</v>
      </c>
      <c r="IR55" s="147">
        <f t="shared" si="648"/>
        <v>115.13029949436017</v>
      </c>
      <c r="IS55" s="147">
        <f t="shared" si="648"/>
        <v>111.72688697441173</v>
      </c>
      <c r="IT55" s="147">
        <f t="shared" si="648"/>
        <v>113.39397741530742</v>
      </c>
      <c r="IU55" s="147">
        <f>(IU54/IU$6)*100</f>
        <v>115.58780665533155</v>
      </c>
      <c r="IV55" s="147">
        <f>(IV54/IV$6)*100</f>
        <v>115.52199448639577</v>
      </c>
      <c r="IW55" s="170">
        <f t="shared" ref="IW55" si="649">(IW54/IW$6)*100</f>
        <v>0</v>
      </c>
      <c r="IX55" s="147">
        <f t="shared" ref="IX55" si="650">(IX54/IX$6)*100</f>
        <v>0</v>
      </c>
      <c r="IY55" s="147">
        <f t="shared" ref="IY55" si="651">(IY54/IY$6)*100</f>
        <v>0</v>
      </c>
      <c r="IZ55" s="147">
        <f t="shared" ref="IZ55" si="652">(IZ54/IZ$6)*100</f>
        <v>0</v>
      </c>
      <c r="JA55" s="147">
        <f t="shared" ref="JA55" si="653">(JA54/JA$6)*100</f>
        <v>0</v>
      </c>
      <c r="JB55" s="147">
        <f t="shared" ref="JB55" si="654">(JB54/JB$6)*100</f>
        <v>0</v>
      </c>
      <c r="JC55" s="147">
        <f t="shared" ref="JC55" si="655">(JC54/JC$6)*100</f>
        <v>0</v>
      </c>
      <c r="JD55" s="147">
        <f t="shared" ref="JD55" si="656">(JD54/JD$6)*100</f>
        <v>0</v>
      </c>
      <c r="JE55" s="147">
        <f t="shared" ref="JE55" si="657">(JE54/JE$6)*100</f>
        <v>0</v>
      </c>
      <c r="JF55" s="147">
        <f t="shared" ref="JF55" si="658">(JF54/JF$6)*100</f>
        <v>0</v>
      </c>
      <c r="JG55" s="147">
        <f t="shared" ref="JG55" si="659">(JG54/JG$6)*100</f>
        <v>0</v>
      </c>
      <c r="JH55" s="147">
        <f t="shared" ref="JH55" si="660">(JH54/JH$6)*100</f>
        <v>0</v>
      </c>
      <c r="JI55" s="147">
        <f t="shared" ref="JI55" si="661">(JI54/JI$6)*100</f>
        <v>100.9313154831199</v>
      </c>
      <c r="JJ55" s="147">
        <f t="shared" ref="JJ55" si="662">(JJ54/JJ$6)*100</f>
        <v>0</v>
      </c>
      <c r="JK55" s="147">
        <f t="shared" ref="JK55" si="663">(JK54/JK$6)*100</f>
        <v>0</v>
      </c>
      <c r="JL55" s="147">
        <f t="shared" ref="JL55" si="664">(JL54/JL$6)*100</f>
        <v>0</v>
      </c>
      <c r="JM55" s="147">
        <f t="shared" ref="JM55" si="665">(JM54/JM$6)*100</f>
        <v>0</v>
      </c>
      <c r="JN55" s="147">
        <f t="shared" ref="JN55:JV55" si="666">(JN54/JN$6)*100</f>
        <v>101.92011725906926</v>
      </c>
      <c r="JO55" s="147">
        <f t="shared" si="666"/>
        <v>101.0641973602377</v>
      </c>
      <c r="JP55" s="147">
        <f t="shared" si="666"/>
        <v>106.23076396963272</v>
      </c>
      <c r="JQ55" s="147">
        <f t="shared" si="666"/>
        <v>106.09494235406825</v>
      </c>
      <c r="JR55" s="147">
        <f t="shared" si="666"/>
        <v>104.91538826506405</v>
      </c>
      <c r="JS55" s="147">
        <f t="shared" si="666"/>
        <v>104.92154939936258</v>
      </c>
      <c r="JT55" s="147">
        <f t="shared" si="666"/>
        <v>105.45790383125781</v>
      </c>
      <c r="JU55" s="147">
        <f t="shared" si="666"/>
        <v>104.88447867298578</v>
      </c>
      <c r="JV55" s="147">
        <f t="shared" si="666"/>
        <v>101.38761467889907</v>
      </c>
      <c r="JW55" s="147">
        <f>(JW54/JW$6)*100</f>
        <v>101.77486498649866</v>
      </c>
      <c r="JX55" s="147">
        <f>(JX54/JX$6)*100</f>
        <v>107.31771288686834</v>
      </c>
      <c r="JY55" s="170">
        <f t="shared" ref="JY55" si="667">(JY54/JY$6)*100</f>
        <v>0</v>
      </c>
      <c r="JZ55" s="147">
        <f t="shared" ref="JZ55" si="668">(JZ54/JZ$6)*100</f>
        <v>0</v>
      </c>
      <c r="KA55" s="147">
        <f t="shared" ref="KA55" si="669">(KA54/KA$6)*100</f>
        <v>0</v>
      </c>
      <c r="KB55" s="147">
        <f t="shared" ref="KB55" si="670">(KB54/KB$6)*100</f>
        <v>0</v>
      </c>
      <c r="KC55" s="147">
        <f t="shared" ref="KC55" si="671">(KC54/KC$6)*100</f>
        <v>0</v>
      </c>
      <c r="KD55" s="147">
        <f t="shared" ref="KD55" si="672">(KD54/KD$6)*100</f>
        <v>0</v>
      </c>
      <c r="KE55" s="147">
        <f t="shared" ref="KE55" si="673">(KE54/KE$6)*100</f>
        <v>0</v>
      </c>
      <c r="KF55" s="147">
        <f t="shared" ref="KF55" si="674">(KF54/KF$6)*100</f>
        <v>0</v>
      </c>
      <c r="KG55" s="147">
        <f t="shared" ref="KG55" si="675">(KG54/KG$6)*100</f>
        <v>0</v>
      </c>
      <c r="KH55" s="147">
        <f t="shared" ref="KH55" si="676">(KH54/KH$6)*100</f>
        <v>0</v>
      </c>
      <c r="KI55" s="147">
        <f t="shared" ref="KI55" si="677">(KI54/KI$6)*100</f>
        <v>0</v>
      </c>
      <c r="KJ55" s="147">
        <f t="shared" ref="KJ55" si="678">(KJ54/KJ$6)*100</f>
        <v>0</v>
      </c>
      <c r="KK55" s="147">
        <f t="shared" ref="KK55" si="679">(KK54/KK$6)*100</f>
        <v>123.94209354120267</v>
      </c>
      <c r="KL55" s="147">
        <f t="shared" ref="KL55" si="680">(KL54/KL$6)*100</f>
        <v>0</v>
      </c>
      <c r="KM55" s="147">
        <f t="shared" ref="KM55" si="681">(KM54/KM$6)*100</f>
        <v>0</v>
      </c>
      <c r="KN55" s="147">
        <f t="shared" ref="KN55" si="682">(KN54/KN$6)*100</f>
        <v>0</v>
      </c>
      <c r="KO55" s="147">
        <f t="shared" ref="KO55" si="683">(KO54/KO$6)*100</f>
        <v>0</v>
      </c>
      <c r="KP55" s="147">
        <f t="shared" ref="KP55:KX55" si="684">(KP54/KP$6)*100</f>
        <v>124.65776018472702</v>
      </c>
      <c r="KQ55" s="147">
        <f t="shared" si="684"/>
        <v>122.3155175197804</v>
      </c>
      <c r="KR55" s="147">
        <f t="shared" si="684"/>
        <v>132.32677902621722</v>
      </c>
      <c r="KS55" s="147">
        <f t="shared" si="684"/>
        <v>128.57352617282137</v>
      </c>
      <c r="KT55" s="147">
        <f t="shared" si="684"/>
        <v>106.25789252139751</v>
      </c>
      <c r="KU55" s="147">
        <f t="shared" si="684"/>
        <v>108.3299194319268</v>
      </c>
      <c r="KV55" s="147">
        <f t="shared" si="684"/>
        <v>110.46231961517906</v>
      </c>
      <c r="KW55" s="147">
        <f t="shared" si="684"/>
        <v>108.19140308191405</v>
      </c>
      <c r="KX55" s="147">
        <f t="shared" si="684"/>
        <v>106.29278567667193</v>
      </c>
      <c r="KY55" s="147">
        <f>(KY54/KY$6)*100</f>
        <v>117.21374045801527</v>
      </c>
      <c r="KZ55" s="147">
        <f>(KZ54/KZ$6)*100</f>
        <v>113.23941980540799</v>
      </c>
      <c r="LA55" s="170">
        <f t="shared" ref="LA55" si="685">(LA54/LA$6)*100</f>
        <v>0</v>
      </c>
      <c r="LB55" s="147">
        <f t="shared" ref="LB55" si="686">(LB54/LB$6)*100</f>
        <v>0</v>
      </c>
      <c r="LC55" s="147">
        <f t="shared" ref="LC55" si="687">(LC54/LC$6)*100</f>
        <v>0</v>
      </c>
      <c r="LD55" s="147">
        <f t="shared" ref="LD55" si="688">(LD54/LD$6)*100</f>
        <v>0</v>
      </c>
      <c r="LE55" s="147">
        <f t="shared" ref="LE55" si="689">(LE54/LE$6)*100</f>
        <v>0</v>
      </c>
      <c r="LF55" s="147">
        <f t="shared" ref="LF55" si="690">(LF54/LF$6)*100</f>
        <v>0</v>
      </c>
      <c r="LG55" s="147">
        <f t="shared" ref="LG55" si="691">(LG54/LG$6)*100</f>
        <v>0</v>
      </c>
      <c r="LH55" s="147">
        <f t="shared" ref="LH55" si="692">(LH54/LH$6)*100</f>
        <v>0</v>
      </c>
      <c r="LI55" s="147">
        <f t="shared" ref="LI55" si="693">(LI54/LI$6)*100</f>
        <v>0</v>
      </c>
      <c r="LJ55" s="147">
        <f t="shared" ref="LJ55" si="694">(LJ54/LJ$6)*100</f>
        <v>0</v>
      </c>
      <c r="LK55" s="147">
        <f t="shared" ref="LK55" si="695">(LK54/LK$6)*100</f>
        <v>0</v>
      </c>
      <c r="LL55" s="147">
        <f t="shared" ref="LL55" si="696">(LL54/LL$6)*100</f>
        <v>0</v>
      </c>
      <c r="LM55" s="147">
        <f t="shared" ref="LM55" si="697">(LM54/LM$6)*100</f>
        <v>110.61537007278571</v>
      </c>
      <c r="LN55" s="147">
        <f t="shared" ref="LN55" si="698">(LN54/LN$6)*100</f>
        <v>0</v>
      </c>
      <c r="LO55" s="147">
        <f t="shared" ref="LO55" si="699">(LO54/LO$6)*100</f>
        <v>0</v>
      </c>
      <c r="LP55" s="147">
        <f t="shared" ref="LP55" si="700">(LP54/LP$6)*100</f>
        <v>0</v>
      </c>
      <c r="LQ55" s="147">
        <f t="shared" ref="LQ55" si="701">(LQ54/LQ$6)*100</f>
        <v>0</v>
      </c>
      <c r="LR55" s="147">
        <f t="shared" ref="LR55:LZ55" si="702">(LR54/LR$6)*100</f>
        <v>114.1454256625027</v>
      </c>
      <c r="LS55" s="147">
        <f t="shared" si="702"/>
        <v>103.74956521739132</v>
      </c>
      <c r="LT55" s="147">
        <f t="shared" si="702"/>
        <v>119.7082791207286</v>
      </c>
      <c r="LU55" s="147">
        <f t="shared" si="702"/>
        <v>112.04250684795882</v>
      </c>
      <c r="LV55" s="147">
        <f t="shared" si="702"/>
        <v>111.63354974096661</v>
      </c>
      <c r="LW55" s="147">
        <f t="shared" si="702"/>
        <v>115.62194246950624</v>
      </c>
      <c r="LX55" s="147">
        <f t="shared" si="702"/>
        <v>116.22184364944161</v>
      </c>
      <c r="LY55" s="147">
        <f t="shared" si="702"/>
        <v>112.28808315802499</v>
      </c>
      <c r="LZ55" s="147">
        <f t="shared" si="702"/>
        <v>105.40588760035683</v>
      </c>
      <c r="MA55" s="147">
        <f>(MA54/MA$6)*100</f>
        <v>112.16703089008328</v>
      </c>
      <c r="MB55" s="147">
        <f>(MB54/MB$6)*100</f>
        <v>109.08732505420855</v>
      </c>
      <c r="MC55" s="170">
        <f t="shared" ref="MC55" si="703">(MC54/MC$6)*100</f>
        <v>0</v>
      </c>
      <c r="MD55" s="147">
        <f t="shared" ref="MD55" si="704">(MD54/MD$6)*100</f>
        <v>0</v>
      </c>
      <c r="ME55" s="147">
        <f t="shared" ref="ME55" si="705">(ME54/ME$6)*100</f>
        <v>0</v>
      </c>
      <c r="MF55" s="147">
        <f t="shared" ref="MF55" si="706">(MF54/MF$6)*100</f>
        <v>0</v>
      </c>
      <c r="MG55" s="147">
        <f t="shared" ref="MG55" si="707">(MG54/MG$6)*100</f>
        <v>0</v>
      </c>
      <c r="MH55" s="147">
        <f t="shared" ref="MH55" si="708">(MH54/MH$6)*100</f>
        <v>0</v>
      </c>
      <c r="MI55" s="147">
        <f t="shared" ref="MI55" si="709">(MI54/MI$6)*100</f>
        <v>0</v>
      </c>
      <c r="MJ55" s="147">
        <f t="shared" ref="MJ55" si="710">(MJ54/MJ$6)*100</f>
        <v>0</v>
      </c>
      <c r="MK55" s="147">
        <f t="shared" ref="MK55" si="711">(MK54/MK$6)*100</f>
        <v>0</v>
      </c>
      <c r="ML55" s="147">
        <f t="shared" ref="ML55" si="712">(ML54/ML$6)*100</f>
        <v>0</v>
      </c>
      <c r="MM55" s="147">
        <f t="shared" ref="MM55" si="713">(MM54/MM$6)*100</f>
        <v>0</v>
      </c>
      <c r="MN55" s="147">
        <f t="shared" ref="MN55" si="714">(MN54/MN$6)*100</f>
        <v>0</v>
      </c>
      <c r="MO55" s="147">
        <f t="shared" ref="MO55" si="715">(MO54/MO$6)*100</f>
        <v>211.33997785160577</v>
      </c>
      <c r="MP55" s="147">
        <f t="shared" ref="MP55" si="716">(MP54/MP$6)*100</f>
        <v>0</v>
      </c>
      <c r="MQ55" s="147">
        <f t="shared" ref="MQ55" si="717">(MQ54/MQ$6)*100</f>
        <v>0</v>
      </c>
      <c r="MR55" s="147">
        <f t="shared" ref="MR55" si="718">(MR54/MR$6)*100</f>
        <v>0</v>
      </c>
      <c r="MS55" s="147">
        <f t="shared" ref="MS55" si="719">(MS54/MS$6)*100</f>
        <v>0</v>
      </c>
      <c r="MT55" s="147">
        <f t="shared" ref="MT55:NB55" si="720">(MT54/MT$6)*100</f>
        <v>177.09871244635193</v>
      </c>
      <c r="MU55" s="147">
        <f t="shared" si="720"/>
        <v>152.83541964210704</v>
      </c>
      <c r="MV55" s="147">
        <f t="shared" si="720"/>
        <v>197.75565038722934</v>
      </c>
      <c r="MW55" s="147">
        <f t="shared" si="720"/>
        <v>185.97604963208772</v>
      </c>
      <c r="MX55" s="147">
        <f t="shared" si="720"/>
        <v>184.54427271414127</v>
      </c>
      <c r="MY55" s="147">
        <f t="shared" si="720"/>
        <v>175.45008183306058</v>
      </c>
      <c r="MZ55" s="147">
        <f t="shared" si="720"/>
        <v>177.29526873073314</v>
      </c>
      <c r="NA55" s="147">
        <f t="shared" si="720"/>
        <v>160.55548137267991</v>
      </c>
      <c r="NB55" s="147">
        <f t="shared" si="720"/>
        <v>164.42110655737704</v>
      </c>
      <c r="NC55" s="147">
        <f>(NC54/NC$6)*100</f>
        <v>163.44856409337871</v>
      </c>
      <c r="ND55" s="147">
        <f>(ND54/ND$6)*100</f>
        <v>167.85014691478943</v>
      </c>
      <c r="NE55" s="170">
        <f t="shared" ref="NE55" si="721">(NE54/NE$6)*100</f>
        <v>0</v>
      </c>
      <c r="NF55" s="147">
        <f t="shared" ref="NF55" si="722">(NF54/NF$6)*100</f>
        <v>0</v>
      </c>
      <c r="NG55" s="147">
        <f t="shared" ref="NG55" si="723">(NG54/NG$6)*100</f>
        <v>0</v>
      </c>
      <c r="NH55" s="147">
        <f t="shared" ref="NH55" si="724">(NH54/NH$6)*100</f>
        <v>0</v>
      </c>
      <c r="NI55" s="147">
        <f t="shared" ref="NI55" si="725">(NI54/NI$6)*100</f>
        <v>0</v>
      </c>
      <c r="NJ55" s="147">
        <f t="shared" ref="NJ55" si="726">(NJ54/NJ$6)*100</f>
        <v>0</v>
      </c>
      <c r="NK55" s="147">
        <f t="shared" ref="NK55" si="727">(NK54/NK$6)*100</f>
        <v>0</v>
      </c>
      <c r="NL55" s="147">
        <f t="shared" ref="NL55" si="728">(NL54/NL$6)*100</f>
        <v>0</v>
      </c>
      <c r="NM55" s="147">
        <f t="shared" ref="NM55" si="729">(NM54/NM$6)*100</f>
        <v>0</v>
      </c>
      <c r="NN55" s="147">
        <f t="shared" ref="NN55" si="730">(NN54/NN$6)*100</f>
        <v>0</v>
      </c>
      <c r="NO55" s="147">
        <f t="shared" ref="NO55" si="731">(NO54/NO$6)*100</f>
        <v>0</v>
      </c>
      <c r="NP55" s="147">
        <f t="shared" ref="NP55" si="732">(NP54/NP$6)*100</f>
        <v>0</v>
      </c>
      <c r="NQ55" s="147">
        <f t="shared" ref="NQ55" si="733">(NQ54/NQ$6)*100</f>
        <v>133.9402985074627</v>
      </c>
      <c r="NR55" s="147">
        <f t="shared" ref="NR55" si="734">(NR54/NR$6)*100</f>
        <v>0</v>
      </c>
      <c r="NS55" s="147">
        <f t="shared" ref="NS55" si="735">(NS54/NS$6)*100</f>
        <v>0</v>
      </c>
      <c r="NT55" s="147">
        <f t="shared" ref="NT55" si="736">(NT54/NT$6)*100</f>
        <v>0</v>
      </c>
      <c r="NU55" s="147">
        <f t="shared" ref="NU55" si="737">(NU54/NU$6)*100</f>
        <v>0</v>
      </c>
      <c r="NV55" s="147">
        <f t="shared" ref="NV55:OF55" si="738">(NV54/NV$6)*100</f>
        <v>130.49132947976878</v>
      </c>
      <c r="NW55" s="147">
        <f t="shared" si="738"/>
        <v>123.25097168239867</v>
      </c>
      <c r="NX55" s="147">
        <f t="shared" si="738"/>
        <v>124.57502084803387</v>
      </c>
      <c r="NY55" s="147">
        <f t="shared" si="738"/>
        <v>116.00199255721277</v>
      </c>
      <c r="NZ55" s="147">
        <f t="shared" si="738"/>
        <v>119.89247311827957</v>
      </c>
      <c r="OA55" s="147">
        <f t="shared" si="738"/>
        <v>122.32588936375129</v>
      </c>
      <c r="OB55" s="147">
        <f t="shared" si="738"/>
        <v>116.87729779411764</v>
      </c>
      <c r="OC55" s="147">
        <f t="shared" si="738"/>
        <v>119.1768115942029</v>
      </c>
      <c r="OD55" s="147">
        <f t="shared" si="738"/>
        <v>124.56110351117191</v>
      </c>
      <c r="OE55" s="147">
        <f t="shared" si="738"/>
        <v>140.65552699228792</v>
      </c>
      <c r="OF55" s="147">
        <f t="shared" si="738"/>
        <v>129.76086577064061</v>
      </c>
    </row>
    <row r="56" spans="1:396">
      <c r="A56" s="102" t="s">
        <v>68</v>
      </c>
      <c r="B56" s="102"/>
      <c r="C56" s="102"/>
      <c r="D56" s="102"/>
      <c r="E56" s="102"/>
      <c r="F56" s="102"/>
      <c r="G56" s="102"/>
      <c r="H56" s="102"/>
      <c r="I56" s="102"/>
      <c r="J56" s="102"/>
      <c r="K56" s="102"/>
      <c r="L56" s="102"/>
      <c r="M56" s="102"/>
      <c r="N56" s="102"/>
      <c r="O56" s="102"/>
      <c r="P56" s="102">
        <v>5661</v>
      </c>
      <c r="Q56" s="102"/>
      <c r="R56" s="102"/>
      <c r="S56" s="102"/>
      <c r="T56" s="102"/>
      <c r="U56" s="102">
        <v>7520</v>
      </c>
      <c r="V56" s="102">
        <v>8050</v>
      </c>
      <c r="W56" s="102">
        <v>8176</v>
      </c>
      <c r="X56" s="102">
        <v>8490.5</v>
      </c>
      <c r="Y56" s="102">
        <v>8981</v>
      </c>
      <c r="Z56" s="102">
        <v>9157</v>
      </c>
      <c r="AA56" s="102">
        <v>9600</v>
      </c>
      <c r="AB56" s="102">
        <v>10500</v>
      </c>
      <c r="AC56" s="102">
        <v>11873.5</v>
      </c>
      <c r="AD56" s="102">
        <v>12502</v>
      </c>
      <c r="AE56" s="102">
        <v>13237</v>
      </c>
      <c r="AF56" s="118"/>
      <c r="AG56" s="102"/>
      <c r="AH56" s="102"/>
      <c r="AI56" s="102"/>
      <c r="AJ56" s="102"/>
      <c r="AK56" s="102"/>
      <c r="AL56" s="102"/>
      <c r="AM56" s="102"/>
      <c r="AN56" s="102"/>
      <c r="AO56" s="102"/>
      <c r="AP56" s="102"/>
      <c r="AQ56" s="102"/>
      <c r="AR56" s="102"/>
      <c r="AS56" s="102">
        <v>13418</v>
      </c>
      <c r="AT56" s="102"/>
      <c r="AU56" s="102"/>
      <c r="AV56" s="102"/>
      <c r="AW56" s="102"/>
      <c r="AX56" s="102">
        <v>17212</v>
      </c>
      <c r="AY56" s="102">
        <v>18415</v>
      </c>
      <c r="AZ56" s="102">
        <v>18800</v>
      </c>
      <c r="BA56" s="102">
        <v>19522.5</v>
      </c>
      <c r="BB56" s="102">
        <v>20486</v>
      </c>
      <c r="BC56" s="102">
        <v>20892</v>
      </c>
      <c r="BD56" s="102">
        <v>21870</v>
      </c>
      <c r="BE56" s="102">
        <v>23361</v>
      </c>
      <c r="BF56" s="102">
        <v>29252</v>
      </c>
      <c r="BG56" s="102">
        <v>29940</v>
      </c>
      <c r="BH56" s="102">
        <v>31051</v>
      </c>
      <c r="BI56" s="118"/>
      <c r="BJ56" s="102"/>
      <c r="BK56" s="102"/>
      <c r="BL56" s="102"/>
      <c r="BM56" s="102"/>
      <c r="BN56" s="102"/>
      <c r="BO56" s="102"/>
      <c r="BP56" s="102"/>
      <c r="BQ56" s="102"/>
      <c r="BR56" s="102"/>
      <c r="BS56" s="102"/>
      <c r="BT56" s="102"/>
      <c r="BU56" s="102">
        <v>7490</v>
      </c>
      <c r="BV56" s="102"/>
      <c r="BW56" s="102"/>
      <c r="BX56" s="102"/>
      <c r="BY56" s="102"/>
      <c r="BZ56" s="102">
        <v>9886</v>
      </c>
      <c r="CA56" s="102">
        <v>10416</v>
      </c>
      <c r="CB56" s="102">
        <v>10670</v>
      </c>
      <c r="CC56" s="102">
        <v>11242</v>
      </c>
      <c r="CD56" s="102">
        <v>12022</v>
      </c>
      <c r="CE56" s="102">
        <v>12700</v>
      </c>
      <c r="CF56" s="102">
        <v>13366</v>
      </c>
      <c r="CG56" s="102">
        <v>14066</v>
      </c>
      <c r="CH56" s="102">
        <v>14880</v>
      </c>
      <c r="CI56" s="102">
        <v>15730</v>
      </c>
      <c r="CJ56" s="102">
        <v>17226</v>
      </c>
      <c r="CK56" s="118"/>
      <c r="CL56" s="102"/>
      <c r="CM56" s="102"/>
      <c r="CN56" s="102"/>
      <c r="CO56" s="102"/>
      <c r="CP56" s="102"/>
      <c r="CQ56" s="102"/>
      <c r="CR56" s="102"/>
      <c r="CS56" s="102"/>
      <c r="CT56" s="102"/>
      <c r="CU56" s="102"/>
      <c r="CV56" s="102"/>
      <c r="CW56" s="102">
        <v>19322</v>
      </c>
      <c r="CX56" s="102"/>
      <c r="CY56" s="102"/>
      <c r="CZ56" s="102"/>
      <c r="DA56" s="102"/>
      <c r="DB56" s="102">
        <v>25486</v>
      </c>
      <c r="DC56" s="102">
        <v>26880</v>
      </c>
      <c r="DD56" s="102">
        <v>27566</v>
      </c>
      <c r="DE56" s="102">
        <v>29074</v>
      </c>
      <c r="DF56" s="102">
        <v>30970</v>
      </c>
      <c r="DG56" s="102">
        <v>32880</v>
      </c>
      <c r="DH56" s="102">
        <v>34908</v>
      </c>
      <c r="DI56" s="102">
        <v>35858</v>
      </c>
      <c r="DJ56" s="102">
        <v>36948</v>
      </c>
      <c r="DK56" s="102">
        <v>38098</v>
      </c>
      <c r="DL56" s="102">
        <v>39894</v>
      </c>
      <c r="DM56" s="118"/>
      <c r="DN56" s="102"/>
      <c r="DO56" s="102"/>
      <c r="DP56" s="102"/>
      <c r="DQ56" s="102"/>
      <c r="DR56" s="102"/>
      <c r="DS56" s="102"/>
      <c r="DT56" s="102"/>
      <c r="DU56" s="102"/>
      <c r="DV56" s="102"/>
      <c r="DW56" s="102"/>
      <c r="DX56" s="102"/>
      <c r="DY56" s="10" t="s">
        <v>154</v>
      </c>
      <c r="DZ56" s="102"/>
      <c r="EA56" s="102"/>
      <c r="EB56" s="102"/>
      <c r="EC56" s="102"/>
      <c r="ED56" s="10" t="s">
        <v>154</v>
      </c>
      <c r="EE56" s="10" t="s">
        <v>154</v>
      </c>
      <c r="EF56" s="10" t="s">
        <v>154</v>
      </c>
      <c r="EG56" s="10" t="s">
        <v>154</v>
      </c>
      <c r="EH56" s="10" t="s">
        <v>154</v>
      </c>
      <c r="EI56" s="10" t="s">
        <v>154</v>
      </c>
      <c r="EJ56" s="10" t="s">
        <v>154</v>
      </c>
      <c r="EK56" s="10" t="s">
        <v>154</v>
      </c>
      <c r="EL56" s="10" t="s">
        <v>154</v>
      </c>
      <c r="EM56" s="10" t="s">
        <v>154</v>
      </c>
      <c r="EN56" s="10" t="s">
        <v>154</v>
      </c>
      <c r="EO56" s="118"/>
      <c r="EP56" s="102"/>
      <c r="EQ56" s="102"/>
      <c r="ER56" s="102"/>
      <c r="ES56" s="102"/>
      <c r="ET56" s="102"/>
      <c r="EU56" s="102"/>
      <c r="EV56" s="102"/>
      <c r="EW56" s="102"/>
      <c r="EX56" s="102"/>
      <c r="EY56" s="102"/>
      <c r="EZ56" s="102"/>
      <c r="FA56" s="6" t="s">
        <v>154</v>
      </c>
      <c r="FB56" s="102"/>
      <c r="FC56" s="102"/>
      <c r="FD56" s="102"/>
      <c r="FE56" s="102"/>
      <c r="FF56" s="10" t="s">
        <v>154</v>
      </c>
      <c r="FG56" s="10" t="s">
        <v>154</v>
      </c>
      <c r="FH56" s="10" t="s">
        <v>154</v>
      </c>
      <c r="FI56" s="10" t="s">
        <v>154</v>
      </c>
      <c r="FJ56" s="10" t="s">
        <v>154</v>
      </c>
      <c r="FK56" s="10" t="s">
        <v>154</v>
      </c>
      <c r="FL56" s="10" t="s">
        <v>154</v>
      </c>
      <c r="FM56" s="10" t="s">
        <v>154</v>
      </c>
      <c r="FN56" s="10" t="s">
        <v>154</v>
      </c>
      <c r="FO56" s="10" t="s">
        <v>154</v>
      </c>
      <c r="FP56" s="10" t="s">
        <v>154</v>
      </c>
      <c r="FQ56" s="118"/>
      <c r="FR56" s="102"/>
      <c r="FS56" s="102"/>
      <c r="FT56" s="102"/>
      <c r="FU56" s="102"/>
      <c r="FV56" s="102"/>
      <c r="FW56" s="102"/>
      <c r="FX56" s="102"/>
      <c r="FY56" s="102"/>
      <c r="FZ56" s="102"/>
      <c r="GA56" s="102"/>
      <c r="GB56" s="102"/>
      <c r="GC56" s="102">
        <v>5762</v>
      </c>
      <c r="GD56" s="102"/>
      <c r="GE56" s="102"/>
      <c r="GF56" s="102"/>
      <c r="GG56" s="102"/>
      <c r="GH56" s="102">
        <v>7496</v>
      </c>
      <c r="GI56" s="102">
        <v>7889</v>
      </c>
      <c r="GJ56" s="102">
        <v>8151.5</v>
      </c>
      <c r="GK56" s="102">
        <v>8431</v>
      </c>
      <c r="GL56" s="102">
        <v>8893</v>
      </c>
      <c r="GM56" s="102">
        <v>9077</v>
      </c>
      <c r="GN56" s="102">
        <v>9516</v>
      </c>
      <c r="GO56" s="102">
        <v>10017</v>
      </c>
      <c r="GP56" s="102">
        <v>10418</v>
      </c>
      <c r="GQ56" s="102">
        <v>10859</v>
      </c>
      <c r="GR56" s="102">
        <v>11344</v>
      </c>
      <c r="GS56" s="118"/>
      <c r="GT56" s="102"/>
      <c r="GU56" s="102"/>
      <c r="GV56" s="102"/>
      <c r="GW56" s="102"/>
      <c r="GX56" s="102"/>
      <c r="GY56" s="102"/>
      <c r="GZ56" s="102"/>
      <c r="HA56" s="102"/>
      <c r="HB56" s="102"/>
      <c r="HC56" s="102"/>
      <c r="HD56" s="102"/>
      <c r="HE56" s="102">
        <v>13444</v>
      </c>
      <c r="HF56" s="102"/>
      <c r="HG56" s="102"/>
      <c r="HH56" s="102"/>
      <c r="HI56" s="102"/>
      <c r="HJ56" s="102">
        <v>17188</v>
      </c>
      <c r="HK56" s="102">
        <v>18274</v>
      </c>
      <c r="HL56" s="102">
        <v>18775.5</v>
      </c>
      <c r="HM56" s="102">
        <v>19463</v>
      </c>
      <c r="HN56" s="102">
        <v>20398</v>
      </c>
      <c r="HO56" s="102">
        <v>20812</v>
      </c>
      <c r="HP56" s="102">
        <v>21786</v>
      </c>
      <c r="HQ56" s="102">
        <v>22878</v>
      </c>
      <c r="HR56" s="102">
        <v>23107</v>
      </c>
      <c r="HS56" s="102">
        <v>23367</v>
      </c>
      <c r="HT56" s="102">
        <v>24028</v>
      </c>
      <c r="HU56" s="118"/>
      <c r="HV56" s="102"/>
      <c r="HW56" s="102"/>
      <c r="HX56" s="102"/>
      <c r="HY56" s="102"/>
      <c r="HZ56" s="102"/>
      <c r="IA56" s="102"/>
      <c r="IB56" s="102"/>
      <c r="IC56" s="102"/>
      <c r="ID56" s="102"/>
      <c r="IE56" s="102"/>
      <c r="IF56" s="102"/>
      <c r="IG56" s="102">
        <v>5661</v>
      </c>
      <c r="IH56" s="102"/>
      <c r="II56" s="102"/>
      <c r="IJ56" s="102"/>
      <c r="IK56" s="102"/>
      <c r="IL56" s="102">
        <v>7462</v>
      </c>
      <c r="IM56" s="6" t="s">
        <v>154</v>
      </c>
      <c r="IN56" s="102">
        <v>8104</v>
      </c>
      <c r="IO56" s="102">
        <v>8440</v>
      </c>
      <c r="IP56" s="17" t="s">
        <v>154</v>
      </c>
      <c r="IQ56" s="17" t="s">
        <v>154</v>
      </c>
      <c r="IR56" s="17" t="s">
        <v>154</v>
      </c>
      <c r="IS56" s="17" t="s">
        <v>154</v>
      </c>
      <c r="IT56" s="17" t="s">
        <v>154</v>
      </c>
      <c r="IU56" s="17" t="s">
        <v>154</v>
      </c>
      <c r="IV56" s="17" t="s">
        <v>154</v>
      </c>
      <c r="IW56" s="118"/>
      <c r="IX56" s="102"/>
      <c r="IY56" s="102"/>
      <c r="IZ56" s="102"/>
      <c r="JA56" s="102"/>
      <c r="JB56" s="102"/>
      <c r="JC56" s="102"/>
      <c r="JD56" s="102"/>
      <c r="JE56" s="102"/>
      <c r="JF56" s="102"/>
      <c r="JG56" s="102"/>
      <c r="JH56" s="102"/>
      <c r="JI56" s="102">
        <v>13369</v>
      </c>
      <c r="JJ56" s="102"/>
      <c r="JK56" s="102"/>
      <c r="JL56" s="102"/>
      <c r="JM56" s="102"/>
      <c r="JN56" s="102">
        <v>17154</v>
      </c>
      <c r="JO56" s="6" t="s">
        <v>154</v>
      </c>
      <c r="JP56" s="102">
        <v>18728</v>
      </c>
      <c r="JQ56" s="102">
        <v>19472</v>
      </c>
      <c r="JR56" s="6" t="s">
        <v>154</v>
      </c>
      <c r="JS56" s="6" t="s">
        <v>154</v>
      </c>
      <c r="JT56" s="6" t="s">
        <v>154</v>
      </c>
      <c r="JU56" s="6" t="s">
        <v>154</v>
      </c>
      <c r="JV56" s="6" t="s">
        <v>154</v>
      </c>
      <c r="JW56" s="6" t="s">
        <v>154</v>
      </c>
      <c r="JX56" s="6" t="s">
        <v>154</v>
      </c>
      <c r="JY56" s="118"/>
      <c r="JZ56" s="102"/>
      <c r="KA56" s="102"/>
      <c r="KB56" s="102"/>
      <c r="KC56" s="102"/>
      <c r="KD56" s="102"/>
      <c r="KE56" s="102"/>
      <c r="KF56" s="102"/>
      <c r="KG56" s="102"/>
      <c r="KH56" s="102"/>
      <c r="KI56" s="102"/>
      <c r="KJ56" s="102"/>
      <c r="KK56" s="102">
        <v>5556</v>
      </c>
      <c r="KL56" s="102"/>
      <c r="KM56" s="102"/>
      <c r="KN56" s="102"/>
      <c r="KO56" s="102"/>
      <c r="KP56" s="102">
        <v>7813</v>
      </c>
      <c r="KQ56" s="102">
        <v>8350</v>
      </c>
      <c r="KR56" s="102">
        <v>8555</v>
      </c>
      <c r="KS56" s="102">
        <v>8911</v>
      </c>
      <c r="KT56" s="102">
        <v>9376</v>
      </c>
      <c r="KU56" s="102">
        <v>9560</v>
      </c>
      <c r="KV56" s="102">
        <v>10016</v>
      </c>
      <c r="KW56" s="102">
        <v>10500</v>
      </c>
      <c r="KX56" s="102">
        <v>10919</v>
      </c>
      <c r="KY56" s="102">
        <v>11356</v>
      </c>
      <c r="KZ56" s="102">
        <v>11846</v>
      </c>
      <c r="LA56" s="118"/>
      <c r="LB56" s="102"/>
      <c r="LC56" s="102"/>
      <c r="LD56" s="102"/>
      <c r="LE56" s="102"/>
      <c r="LF56" s="102"/>
      <c r="LG56" s="102"/>
      <c r="LH56" s="102"/>
      <c r="LI56" s="102"/>
      <c r="LJ56" s="102"/>
      <c r="LK56" s="102"/>
      <c r="LL56" s="102"/>
      <c r="LM56" s="102">
        <v>13072</v>
      </c>
      <c r="LN56" s="102"/>
      <c r="LO56" s="102"/>
      <c r="LP56" s="102"/>
      <c r="LQ56" s="102"/>
      <c r="LR56" s="102">
        <v>18254</v>
      </c>
      <c r="LS56" s="102">
        <v>18715</v>
      </c>
      <c r="LT56" s="102">
        <v>19179</v>
      </c>
      <c r="LU56" s="102">
        <v>19943</v>
      </c>
      <c r="LV56" s="102">
        <v>20881</v>
      </c>
      <c r="LW56" s="102">
        <v>21295</v>
      </c>
      <c r="LX56" s="102">
        <v>22286</v>
      </c>
      <c r="LY56" s="102">
        <v>23361</v>
      </c>
      <c r="LZ56" s="102">
        <v>23608</v>
      </c>
      <c r="MA56" s="102">
        <v>23864</v>
      </c>
      <c r="MB56" s="102">
        <v>24806</v>
      </c>
      <c r="MC56" s="118"/>
      <c r="MD56" s="102"/>
      <c r="ME56" s="102"/>
      <c r="MF56" s="102"/>
      <c r="MG56" s="102"/>
      <c r="MH56" s="102"/>
      <c r="MI56" s="102"/>
      <c r="MJ56" s="102"/>
      <c r="MK56" s="102"/>
      <c r="ML56" s="102"/>
      <c r="MM56" s="102"/>
      <c r="MN56" s="102"/>
      <c r="MO56" s="6" t="s">
        <v>154</v>
      </c>
      <c r="MP56" s="102"/>
      <c r="MQ56" s="102"/>
      <c r="MR56" s="102"/>
      <c r="MS56" s="102"/>
      <c r="MT56" s="102">
        <v>5825</v>
      </c>
      <c r="MU56" s="6" t="s">
        <v>154</v>
      </c>
      <c r="MV56" s="102">
        <v>5994</v>
      </c>
      <c r="MW56" s="102">
        <v>6393</v>
      </c>
      <c r="MX56" s="6" t="s">
        <v>154</v>
      </c>
      <c r="MY56" s="6" t="s">
        <v>154</v>
      </c>
      <c r="MZ56" s="6" t="s">
        <v>154</v>
      </c>
      <c r="NA56" s="6">
        <v>12024</v>
      </c>
      <c r="NB56" s="102">
        <v>12838</v>
      </c>
      <c r="NC56" s="102">
        <v>13678</v>
      </c>
      <c r="ND56" s="102">
        <v>14638</v>
      </c>
      <c r="NE56" s="118"/>
      <c r="NF56" s="102"/>
      <c r="NG56" s="102"/>
      <c r="NH56" s="102"/>
      <c r="NI56" s="102"/>
      <c r="NJ56" s="102"/>
      <c r="NK56" s="102"/>
      <c r="NL56" s="102"/>
      <c r="NM56" s="102"/>
      <c r="NN56" s="102"/>
      <c r="NO56" s="102"/>
      <c r="NP56" s="102"/>
      <c r="NQ56" s="6" t="s">
        <v>154</v>
      </c>
      <c r="NR56" s="102"/>
      <c r="NS56" s="102"/>
      <c r="NT56" s="102"/>
      <c r="NU56" s="102"/>
      <c r="NV56" s="102">
        <v>7840</v>
      </c>
      <c r="NW56" s="6" t="s">
        <v>154</v>
      </c>
      <c r="NX56" s="102">
        <v>7880</v>
      </c>
      <c r="NY56" s="102">
        <v>8412</v>
      </c>
      <c r="NZ56" s="289" t="s">
        <v>157</v>
      </c>
      <c r="OA56" s="289" t="s">
        <v>157</v>
      </c>
      <c r="OB56" s="289" t="s">
        <v>157</v>
      </c>
      <c r="OC56" s="289">
        <v>33816</v>
      </c>
      <c r="OD56" s="102">
        <v>34906</v>
      </c>
      <c r="OE56" s="102">
        <v>36046</v>
      </c>
      <c r="OF56" s="102">
        <v>37306</v>
      </c>
    </row>
    <row r="57" spans="1:396">
      <c r="A57" s="102" t="s">
        <v>69</v>
      </c>
      <c r="B57" s="102"/>
      <c r="C57" s="102"/>
      <c r="D57" s="102"/>
      <c r="E57" s="102"/>
      <c r="F57" s="102"/>
      <c r="G57" s="102"/>
      <c r="H57" s="102"/>
      <c r="I57" s="102"/>
      <c r="J57" s="102"/>
      <c r="K57" s="102"/>
      <c r="L57" s="102"/>
      <c r="M57" s="102"/>
      <c r="N57" s="102"/>
      <c r="O57" s="102"/>
      <c r="P57" s="102">
        <v>4967.5</v>
      </c>
      <c r="Q57" s="102"/>
      <c r="R57" s="102"/>
      <c r="S57" s="102"/>
      <c r="T57" s="102"/>
      <c r="U57" s="102">
        <v>6855</v>
      </c>
      <c r="V57" s="102">
        <v>7850.5</v>
      </c>
      <c r="W57" s="102">
        <v>7575</v>
      </c>
      <c r="X57" s="102">
        <v>7575</v>
      </c>
      <c r="Y57" s="102">
        <v>8920</v>
      </c>
      <c r="Z57" s="102">
        <v>7796</v>
      </c>
      <c r="AA57" s="3">
        <v>7796</v>
      </c>
      <c r="AB57" s="3">
        <v>7685.5</v>
      </c>
      <c r="AC57" s="3">
        <v>8301.5</v>
      </c>
      <c r="AD57" s="3">
        <v>9018</v>
      </c>
      <c r="AE57" s="3">
        <v>8778</v>
      </c>
      <c r="AF57" s="118"/>
      <c r="AG57" s="102"/>
      <c r="AH57" s="102"/>
      <c r="AI57" s="102"/>
      <c r="AJ57" s="102"/>
      <c r="AK57" s="102"/>
      <c r="AL57" s="102"/>
      <c r="AM57" s="102"/>
      <c r="AN57" s="102"/>
      <c r="AO57" s="102"/>
      <c r="AP57" s="102"/>
      <c r="AQ57" s="102"/>
      <c r="AR57" s="102"/>
      <c r="AS57" s="102">
        <v>11402.5</v>
      </c>
      <c r="AT57" s="102"/>
      <c r="AU57" s="102"/>
      <c r="AV57" s="102"/>
      <c r="AW57" s="102"/>
      <c r="AX57" s="102">
        <v>17092</v>
      </c>
      <c r="AY57" s="102">
        <v>17260.5</v>
      </c>
      <c r="AZ57" s="102">
        <v>18455</v>
      </c>
      <c r="BA57" s="102">
        <v>18455</v>
      </c>
      <c r="BB57" s="102">
        <v>18255</v>
      </c>
      <c r="BC57" s="3">
        <v>18305</v>
      </c>
      <c r="BD57" s="3">
        <v>18305</v>
      </c>
      <c r="BE57" s="3">
        <v>18406.5</v>
      </c>
      <c r="BF57" s="3">
        <v>19173</v>
      </c>
      <c r="BG57" s="3">
        <v>16509</v>
      </c>
      <c r="BH57" s="3">
        <v>18926</v>
      </c>
      <c r="BI57" s="118"/>
      <c r="BJ57" s="102"/>
      <c r="BK57" s="102"/>
      <c r="BL57" s="102"/>
      <c r="BM57" s="102"/>
      <c r="BN57" s="102"/>
      <c r="BO57" s="102"/>
      <c r="BP57" s="102"/>
      <c r="BQ57" s="102"/>
      <c r="BR57" s="102"/>
      <c r="BS57" s="102"/>
      <c r="BT57" s="102"/>
      <c r="BU57" s="6" t="s">
        <v>154</v>
      </c>
      <c r="BV57" s="102"/>
      <c r="BW57" s="102"/>
      <c r="BX57" s="102"/>
      <c r="BY57" s="102"/>
      <c r="BZ57" s="10" t="s">
        <v>154</v>
      </c>
      <c r="CA57" s="10" t="s">
        <v>154</v>
      </c>
      <c r="CB57" s="10" t="s">
        <v>154</v>
      </c>
      <c r="CC57" s="10" t="s">
        <v>154</v>
      </c>
      <c r="CD57" s="10" t="s">
        <v>154</v>
      </c>
      <c r="CE57" s="10" t="s">
        <v>154</v>
      </c>
      <c r="CF57" s="10" t="s">
        <v>154</v>
      </c>
      <c r="CG57" s="10" t="s">
        <v>154</v>
      </c>
      <c r="CH57" s="10" t="s">
        <v>154</v>
      </c>
      <c r="CI57" s="10" t="s">
        <v>154</v>
      </c>
      <c r="CJ57" s="10" t="s">
        <v>154</v>
      </c>
      <c r="CK57" s="118"/>
      <c r="CL57" s="102"/>
      <c r="CM57" s="102"/>
      <c r="CN57" s="102"/>
      <c r="CO57" s="102"/>
      <c r="CP57" s="102"/>
      <c r="CQ57" s="102"/>
      <c r="CR57" s="102"/>
      <c r="CS57" s="102"/>
      <c r="CT57" s="102"/>
      <c r="CU57" s="102"/>
      <c r="CV57" s="102"/>
      <c r="CW57" s="6" t="s">
        <v>154</v>
      </c>
      <c r="CX57" s="102"/>
      <c r="CY57" s="102"/>
      <c r="CZ57" s="102"/>
      <c r="DA57" s="102"/>
      <c r="DB57" s="10" t="s">
        <v>154</v>
      </c>
      <c r="DC57" s="10" t="s">
        <v>154</v>
      </c>
      <c r="DD57" s="10" t="s">
        <v>154</v>
      </c>
      <c r="DE57" s="10" t="s">
        <v>154</v>
      </c>
      <c r="DF57" s="10" t="s">
        <v>154</v>
      </c>
      <c r="DG57" s="10" t="s">
        <v>154</v>
      </c>
      <c r="DH57" s="10" t="s">
        <v>154</v>
      </c>
      <c r="DI57" s="10" t="s">
        <v>154</v>
      </c>
      <c r="DJ57" s="10" t="s">
        <v>154</v>
      </c>
      <c r="DK57" s="10" t="s">
        <v>154</v>
      </c>
      <c r="DL57" s="10" t="s">
        <v>154</v>
      </c>
      <c r="DM57" s="118"/>
      <c r="DN57" s="102"/>
      <c r="DO57" s="102"/>
      <c r="DP57" s="102"/>
      <c r="DQ57" s="102"/>
      <c r="DR57" s="102"/>
      <c r="DS57" s="102"/>
      <c r="DT57" s="102"/>
      <c r="DU57" s="102"/>
      <c r="DV57" s="102"/>
      <c r="DW57" s="102"/>
      <c r="DX57" s="102"/>
      <c r="DY57" s="102">
        <v>6328</v>
      </c>
      <c r="DZ57" s="102"/>
      <c r="EA57" s="102"/>
      <c r="EB57" s="102"/>
      <c r="EC57" s="102"/>
      <c r="ED57" s="102">
        <v>9626</v>
      </c>
      <c r="EE57" s="102">
        <v>10142</v>
      </c>
      <c r="EF57" s="102">
        <v>10588</v>
      </c>
      <c r="EG57" s="102">
        <v>10594</v>
      </c>
      <c r="EH57" s="102">
        <v>10600</v>
      </c>
      <c r="EI57" s="102">
        <v>10606</v>
      </c>
      <c r="EJ57" s="102">
        <v>10610</v>
      </c>
      <c r="EK57" s="102">
        <v>10628</v>
      </c>
      <c r="EL57" s="3">
        <v>10902</v>
      </c>
      <c r="EM57" s="3">
        <v>11170</v>
      </c>
      <c r="EN57" s="10">
        <v>11438</v>
      </c>
      <c r="EO57" s="118"/>
      <c r="EP57" s="102"/>
      <c r="EQ57" s="102"/>
      <c r="ER57" s="102"/>
      <c r="ES57" s="102"/>
      <c r="ET57" s="102"/>
      <c r="EU57" s="102"/>
      <c r="EV57" s="102"/>
      <c r="EW57" s="102"/>
      <c r="EX57" s="102"/>
      <c r="EY57" s="102"/>
      <c r="EZ57" s="102"/>
      <c r="FA57" s="102">
        <v>15658</v>
      </c>
      <c r="FB57" s="102"/>
      <c r="FC57" s="102"/>
      <c r="FD57" s="102"/>
      <c r="FE57" s="102"/>
      <c r="FF57" s="102">
        <v>24776</v>
      </c>
      <c r="FG57" s="102">
        <v>25172</v>
      </c>
      <c r="FH57" s="102">
        <v>26308</v>
      </c>
      <c r="FI57" s="102">
        <v>27454</v>
      </c>
      <c r="FJ57" s="102">
        <v>27970</v>
      </c>
      <c r="FK57" s="102">
        <v>28486</v>
      </c>
      <c r="FL57" s="102">
        <v>28880</v>
      </c>
      <c r="FM57" s="102">
        <v>29498</v>
      </c>
      <c r="FN57" s="3">
        <v>30282</v>
      </c>
      <c r="FO57" s="3">
        <v>30970</v>
      </c>
      <c r="FP57" s="3">
        <v>31748</v>
      </c>
      <c r="FQ57" s="118"/>
      <c r="FR57" s="102"/>
      <c r="FS57" s="102"/>
      <c r="FT57" s="102"/>
      <c r="FU57" s="102"/>
      <c r="FV57" s="102"/>
      <c r="FW57" s="102"/>
      <c r="FX57" s="102"/>
      <c r="FY57" s="102"/>
      <c r="FZ57" s="102"/>
      <c r="GA57" s="102"/>
      <c r="GB57" s="102"/>
      <c r="GC57" s="6" t="s">
        <v>154</v>
      </c>
      <c r="GD57" s="102"/>
      <c r="GE57" s="102"/>
      <c r="GF57" s="102"/>
      <c r="GG57" s="102"/>
      <c r="GH57" s="102">
        <v>8174</v>
      </c>
      <c r="GI57" s="102">
        <v>8538</v>
      </c>
      <c r="GJ57" s="102">
        <v>8900</v>
      </c>
      <c r="GK57" s="102">
        <v>8920</v>
      </c>
      <c r="GL57" s="102">
        <v>8920</v>
      </c>
      <c r="GM57" s="102">
        <v>7796</v>
      </c>
      <c r="GN57" s="102">
        <v>7796</v>
      </c>
      <c r="GO57" s="102">
        <v>7796</v>
      </c>
      <c r="GP57" s="3">
        <v>8638</v>
      </c>
      <c r="GQ57" s="3">
        <v>8918</v>
      </c>
      <c r="GR57" s="3">
        <v>9226</v>
      </c>
      <c r="GS57" s="118"/>
      <c r="GT57" s="102"/>
      <c r="GU57" s="102"/>
      <c r="GV57" s="102"/>
      <c r="GW57" s="102"/>
      <c r="GX57" s="102"/>
      <c r="GY57" s="102"/>
      <c r="GZ57" s="102"/>
      <c r="HA57" s="102"/>
      <c r="HB57" s="102"/>
      <c r="HC57" s="102"/>
      <c r="HD57" s="102"/>
      <c r="HE57" s="10" t="s">
        <v>154</v>
      </c>
      <c r="HF57" s="102"/>
      <c r="HG57" s="102"/>
      <c r="HH57" s="102"/>
      <c r="HI57" s="102"/>
      <c r="HJ57" s="102">
        <v>20384</v>
      </c>
      <c r="HK57" s="102">
        <v>20898</v>
      </c>
      <c r="HL57" s="102">
        <v>21260</v>
      </c>
      <c r="HM57" s="102">
        <v>21280</v>
      </c>
      <c r="HN57" s="102">
        <v>21280</v>
      </c>
      <c r="HO57" s="102">
        <v>18508</v>
      </c>
      <c r="HP57" s="102">
        <v>18508</v>
      </c>
      <c r="HQ57" s="102">
        <v>18508</v>
      </c>
      <c r="HR57" s="3">
        <v>20594</v>
      </c>
      <c r="HS57" s="3">
        <v>21294</v>
      </c>
      <c r="HT57" s="3">
        <v>22050</v>
      </c>
      <c r="HU57" s="118"/>
      <c r="HV57" s="102"/>
      <c r="HW57" s="102"/>
      <c r="HX57" s="102"/>
      <c r="HY57" s="102"/>
      <c r="HZ57" s="102"/>
      <c r="IA57" s="102"/>
      <c r="IB57" s="102"/>
      <c r="IC57" s="102"/>
      <c r="ID57" s="102"/>
      <c r="IE57" s="102"/>
      <c r="IF57" s="102"/>
      <c r="IG57" s="102">
        <v>5510</v>
      </c>
      <c r="IH57" s="102"/>
      <c r="II57" s="102"/>
      <c r="IJ57" s="102"/>
      <c r="IK57" s="102"/>
      <c r="IL57" s="6" t="s">
        <v>154</v>
      </c>
      <c r="IM57" s="6" t="s">
        <v>154</v>
      </c>
      <c r="IN57" s="6" t="s">
        <v>154</v>
      </c>
      <c r="IO57" s="6" t="s">
        <v>154</v>
      </c>
      <c r="IP57" s="6" t="s">
        <v>154</v>
      </c>
      <c r="IQ57" s="6" t="s">
        <v>154</v>
      </c>
      <c r="IR57" s="6" t="s">
        <v>154</v>
      </c>
      <c r="IS57" s="6" t="s">
        <v>154</v>
      </c>
      <c r="IT57" s="17" t="s">
        <v>154</v>
      </c>
      <c r="IU57" s="17" t="s">
        <v>154</v>
      </c>
      <c r="IV57" s="17" t="s">
        <v>154</v>
      </c>
      <c r="IW57" s="118"/>
      <c r="IX57" s="102"/>
      <c r="IY57" s="102"/>
      <c r="IZ57" s="102"/>
      <c r="JA57" s="102"/>
      <c r="JB57" s="102"/>
      <c r="JC57" s="102"/>
      <c r="JD57" s="102"/>
      <c r="JE57" s="102"/>
      <c r="JF57" s="102"/>
      <c r="JG57" s="102"/>
      <c r="JH57" s="102"/>
      <c r="JI57" s="102">
        <v>13670</v>
      </c>
      <c r="JJ57" s="102"/>
      <c r="JK57" s="102"/>
      <c r="JL57" s="102"/>
      <c r="JM57" s="102"/>
      <c r="JN57" s="6" t="s">
        <v>154</v>
      </c>
      <c r="JO57" s="6" t="s">
        <v>154</v>
      </c>
      <c r="JP57" s="6" t="s">
        <v>154</v>
      </c>
      <c r="JQ57" s="6" t="s">
        <v>154</v>
      </c>
      <c r="JR57" s="6" t="s">
        <v>154</v>
      </c>
      <c r="JS57" s="6" t="s">
        <v>154</v>
      </c>
      <c r="JT57" s="6" t="s">
        <v>154</v>
      </c>
      <c r="JU57" s="6" t="s">
        <v>154</v>
      </c>
      <c r="JV57" s="6" t="s">
        <v>154</v>
      </c>
      <c r="JW57" s="6" t="s">
        <v>154</v>
      </c>
      <c r="JX57" s="6" t="s">
        <v>154</v>
      </c>
      <c r="JY57" s="118"/>
      <c r="JZ57" s="102"/>
      <c r="KA57" s="102"/>
      <c r="KB57" s="102"/>
      <c r="KC57" s="102"/>
      <c r="KD57" s="102"/>
      <c r="KE57" s="102"/>
      <c r="KF57" s="102"/>
      <c r="KG57" s="102"/>
      <c r="KH57" s="102"/>
      <c r="KI57" s="102"/>
      <c r="KJ57" s="102"/>
      <c r="KK57" s="6" t="s">
        <v>154</v>
      </c>
      <c r="KL57" s="102"/>
      <c r="KM57" s="102"/>
      <c r="KN57" s="102"/>
      <c r="KO57" s="102"/>
      <c r="KP57" s="6" t="s">
        <v>154</v>
      </c>
      <c r="KQ57" s="6" t="s">
        <v>154</v>
      </c>
      <c r="KR57" s="6" t="s">
        <v>154</v>
      </c>
      <c r="KS57" s="6" t="s">
        <v>154</v>
      </c>
      <c r="KT57" s="6" t="s">
        <v>154</v>
      </c>
      <c r="KU57" s="6" t="s">
        <v>154</v>
      </c>
      <c r="KV57" s="6" t="s">
        <v>154</v>
      </c>
      <c r="KW57" s="6" t="s">
        <v>154</v>
      </c>
      <c r="KX57" s="6" t="s">
        <v>154</v>
      </c>
      <c r="KY57" s="6" t="s">
        <v>154</v>
      </c>
      <c r="KZ57" s="6" t="s">
        <v>154</v>
      </c>
      <c r="LA57" s="118"/>
      <c r="LB57" s="102"/>
      <c r="LC57" s="102"/>
      <c r="LD57" s="102"/>
      <c r="LE57" s="102"/>
      <c r="LF57" s="102"/>
      <c r="LG57" s="102"/>
      <c r="LH57" s="102"/>
      <c r="LI57" s="102"/>
      <c r="LJ57" s="102"/>
      <c r="LK57" s="102"/>
      <c r="LL57" s="102"/>
      <c r="LM57" s="6" t="s">
        <v>154</v>
      </c>
      <c r="LN57" s="102"/>
      <c r="LO57" s="102"/>
      <c r="LP57" s="102"/>
      <c r="LQ57" s="102"/>
      <c r="LR57" s="6" t="s">
        <v>154</v>
      </c>
      <c r="LS57" s="6" t="s">
        <v>154</v>
      </c>
      <c r="LT57" s="6" t="s">
        <v>154</v>
      </c>
      <c r="LU57" s="6" t="s">
        <v>154</v>
      </c>
      <c r="LV57" s="6" t="s">
        <v>154</v>
      </c>
      <c r="LW57" s="6"/>
      <c r="LX57" s="6" t="s">
        <v>154</v>
      </c>
      <c r="LY57" s="6" t="s">
        <v>154</v>
      </c>
      <c r="LZ57" s="6" t="s">
        <v>154</v>
      </c>
      <c r="MA57" s="6" t="s">
        <v>154</v>
      </c>
      <c r="MB57" s="6" t="s">
        <v>154</v>
      </c>
      <c r="MC57" s="118"/>
      <c r="MD57" s="102"/>
      <c r="ME57" s="102"/>
      <c r="MF57" s="102"/>
      <c r="MG57" s="102"/>
      <c r="MH57" s="102"/>
      <c r="MI57" s="102"/>
      <c r="MJ57" s="102"/>
      <c r="MK57" s="102"/>
      <c r="ML57" s="102"/>
      <c r="MM57" s="102"/>
      <c r="MN57" s="102"/>
      <c r="MO57" s="102">
        <v>4605</v>
      </c>
      <c r="MP57" s="102"/>
      <c r="MQ57" s="102"/>
      <c r="MR57" s="102"/>
      <c r="MS57" s="102"/>
      <c r="MT57" s="102">
        <v>6803</v>
      </c>
      <c r="MU57" s="102">
        <v>7144</v>
      </c>
      <c r="MV57" s="102">
        <v>7480</v>
      </c>
      <c r="MW57" s="102">
        <v>7480</v>
      </c>
      <c r="MX57" s="102">
        <v>7575</v>
      </c>
      <c r="MY57" s="102">
        <v>7575</v>
      </c>
      <c r="MZ57" s="102">
        <v>7575</v>
      </c>
      <c r="NA57" s="102">
        <v>7552.5</v>
      </c>
      <c r="NB57" s="3">
        <v>7925</v>
      </c>
      <c r="NC57" s="3">
        <v>8616.5</v>
      </c>
      <c r="ND57" s="3">
        <v>8312.5</v>
      </c>
      <c r="NE57" s="118"/>
      <c r="NF57" s="102"/>
      <c r="NG57" s="102"/>
      <c r="NH57" s="102"/>
      <c r="NI57" s="102"/>
      <c r="NJ57" s="102"/>
      <c r="NK57" s="102"/>
      <c r="NL57" s="102"/>
      <c r="NM57" s="102"/>
      <c r="NN57" s="102"/>
      <c r="NO57" s="102"/>
      <c r="NP57" s="102"/>
      <c r="NQ57" s="102">
        <v>10637.5</v>
      </c>
      <c r="NR57" s="102"/>
      <c r="NS57" s="102"/>
      <c r="NT57" s="102"/>
      <c r="NU57" s="102"/>
      <c r="NV57" s="102">
        <v>15953</v>
      </c>
      <c r="NW57" s="102">
        <v>16681.5</v>
      </c>
      <c r="NX57" s="102">
        <v>17535</v>
      </c>
      <c r="NY57" s="102">
        <v>17535</v>
      </c>
      <c r="NZ57" s="102">
        <v>17535</v>
      </c>
      <c r="OA57" s="102">
        <v>16688</v>
      </c>
      <c r="OB57" s="102">
        <v>16688</v>
      </c>
      <c r="OC57" s="102">
        <v>17676.5</v>
      </c>
      <c r="OD57" s="3">
        <v>18262</v>
      </c>
      <c r="OE57" s="3">
        <v>14721.5</v>
      </c>
      <c r="OF57" s="3">
        <v>16727</v>
      </c>
    </row>
    <row r="58" spans="1:396">
      <c r="A58" s="102" t="s">
        <v>70</v>
      </c>
      <c r="B58" s="102"/>
      <c r="C58" s="102"/>
      <c r="D58" s="102"/>
      <c r="E58" s="102"/>
      <c r="F58" s="102"/>
      <c r="G58" s="102"/>
      <c r="H58" s="102"/>
      <c r="I58" s="102"/>
      <c r="J58" s="102"/>
      <c r="K58" s="102"/>
      <c r="L58" s="102"/>
      <c r="M58" s="102"/>
      <c r="N58" s="102"/>
      <c r="O58" s="102"/>
      <c r="P58" s="102">
        <v>5454</v>
      </c>
      <c r="Q58" s="102"/>
      <c r="R58" s="102"/>
      <c r="S58" s="102"/>
      <c r="T58" s="102"/>
      <c r="U58" s="102">
        <v>6900</v>
      </c>
      <c r="V58" s="102">
        <v>7575</v>
      </c>
      <c r="W58" s="102">
        <v>8075</v>
      </c>
      <c r="X58" s="102">
        <v>8525</v>
      </c>
      <c r="Y58" s="102">
        <v>8609.5</v>
      </c>
      <c r="Z58" s="102">
        <v>8336.5</v>
      </c>
      <c r="AA58" s="102">
        <v>9361</v>
      </c>
      <c r="AB58" s="102">
        <v>9805.5</v>
      </c>
      <c r="AC58" s="102">
        <v>10145</v>
      </c>
      <c r="AD58" s="102">
        <v>10721.5</v>
      </c>
      <c r="AE58" s="102">
        <v>11015</v>
      </c>
      <c r="AF58" s="118"/>
      <c r="AG58" s="102"/>
      <c r="AH58" s="102"/>
      <c r="AI58" s="102"/>
      <c r="AJ58" s="102"/>
      <c r="AK58" s="102"/>
      <c r="AL58" s="102"/>
      <c r="AM58" s="102"/>
      <c r="AN58" s="102"/>
      <c r="AO58" s="102"/>
      <c r="AP58" s="102"/>
      <c r="AQ58" s="102"/>
      <c r="AR58" s="102"/>
      <c r="AS58" s="102">
        <v>12250</v>
      </c>
      <c r="AT58" s="102"/>
      <c r="AU58" s="102"/>
      <c r="AV58" s="102"/>
      <c r="AW58" s="102"/>
      <c r="AX58" s="102">
        <v>13096</v>
      </c>
      <c r="AY58" s="102">
        <v>13880</v>
      </c>
      <c r="AZ58" s="102">
        <v>14380</v>
      </c>
      <c r="BA58" s="102">
        <v>14790</v>
      </c>
      <c r="BB58" s="102">
        <v>16267.5</v>
      </c>
      <c r="BC58" s="102">
        <v>14565</v>
      </c>
      <c r="BD58" s="3">
        <v>17218</v>
      </c>
      <c r="BE58" s="3">
        <v>17517.5</v>
      </c>
      <c r="BF58" s="102">
        <v>17893</v>
      </c>
      <c r="BG58" s="102">
        <v>18572</v>
      </c>
      <c r="BH58" s="102">
        <v>18970</v>
      </c>
      <c r="BI58" s="118"/>
      <c r="BJ58" s="102"/>
      <c r="BK58" s="102"/>
      <c r="BL58" s="102"/>
      <c r="BM58" s="102"/>
      <c r="BN58" s="102"/>
      <c r="BO58" s="102"/>
      <c r="BP58" s="102"/>
      <c r="BQ58" s="102"/>
      <c r="BR58" s="102"/>
      <c r="BS58" s="102"/>
      <c r="BT58" s="102"/>
      <c r="BU58" s="102">
        <v>9008</v>
      </c>
      <c r="BV58" s="102"/>
      <c r="BW58" s="102"/>
      <c r="BX58" s="102"/>
      <c r="BY58" s="102"/>
      <c r="BZ58" s="102">
        <v>11732</v>
      </c>
      <c r="CA58" s="102">
        <v>11732</v>
      </c>
      <c r="CB58" s="102">
        <v>12612</v>
      </c>
      <c r="CC58" s="102">
        <v>13230</v>
      </c>
      <c r="CD58" s="102">
        <v>13258</v>
      </c>
      <c r="CE58" s="270">
        <v>2868</v>
      </c>
      <c r="CF58" s="102">
        <v>14356</v>
      </c>
      <c r="CG58" s="102">
        <v>14971</v>
      </c>
      <c r="CH58" s="102">
        <v>15411</v>
      </c>
      <c r="CI58" s="102">
        <v>15887</v>
      </c>
      <c r="CJ58" s="102">
        <v>16389</v>
      </c>
      <c r="CK58" s="118"/>
      <c r="CL58" s="102"/>
      <c r="CM58" s="102"/>
      <c r="CN58" s="102"/>
      <c r="CO58" s="102"/>
      <c r="CP58" s="102"/>
      <c r="CQ58" s="102"/>
      <c r="CR58" s="102"/>
      <c r="CS58" s="102"/>
      <c r="CT58" s="102"/>
      <c r="CU58" s="102"/>
      <c r="CV58" s="102"/>
      <c r="CW58" s="102">
        <v>17861</v>
      </c>
      <c r="CX58" s="102"/>
      <c r="CY58" s="102"/>
      <c r="CZ58" s="102"/>
      <c r="DA58" s="102"/>
      <c r="DB58" s="102">
        <v>23229</v>
      </c>
      <c r="DC58" s="102">
        <v>23628</v>
      </c>
      <c r="DD58" s="102">
        <v>25400</v>
      </c>
      <c r="DE58" s="102">
        <v>26645</v>
      </c>
      <c r="DF58" s="102">
        <v>27974</v>
      </c>
      <c r="DG58" s="270">
        <v>11824</v>
      </c>
      <c r="DH58" s="102">
        <v>30689</v>
      </c>
      <c r="DI58" s="102">
        <v>32204</v>
      </c>
      <c r="DJ58" s="102">
        <v>33477</v>
      </c>
      <c r="DK58" s="102">
        <v>34570</v>
      </c>
      <c r="DL58" s="102">
        <v>35710</v>
      </c>
      <c r="DM58" s="118"/>
      <c r="DN58" s="102"/>
      <c r="DO58" s="102"/>
      <c r="DP58" s="102"/>
      <c r="DQ58" s="102"/>
      <c r="DR58" s="102"/>
      <c r="DS58" s="102"/>
      <c r="DT58" s="102"/>
      <c r="DU58" s="102"/>
      <c r="DV58" s="102"/>
      <c r="DW58" s="102"/>
      <c r="DX58" s="102"/>
      <c r="DY58" s="102">
        <v>7962.5</v>
      </c>
      <c r="DZ58" s="102"/>
      <c r="EA58" s="102"/>
      <c r="EB58" s="102"/>
      <c r="EC58" s="102"/>
      <c r="ED58" s="102">
        <v>10558.5</v>
      </c>
      <c r="EE58" s="102">
        <v>10558.5</v>
      </c>
      <c r="EF58" s="102">
        <v>11352</v>
      </c>
      <c r="EG58" s="102">
        <v>11906.5</v>
      </c>
      <c r="EH58" s="102">
        <v>12031.5</v>
      </c>
      <c r="EI58" s="270">
        <v>2646</v>
      </c>
      <c r="EJ58" s="102">
        <v>13055</v>
      </c>
      <c r="EK58" s="102">
        <v>13871</v>
      </c>
      <c r="EL58" s="102">
        <v>14314</v>
      </c>
      <c r="EM58" s="102">
        <v>14673.5</v>
      </c>
      <c r="EN58" s="102">
        <v>15130.5</v>
      </c>
      <c r="EO58" s="118"/>
      <c r="EP58" s="102"/>
      <c r="EQ58" s="102"/>
      <c r="ER58" s="102"/>
      <c r="ES58" s="102"/>
      <c r="ET58" s="102"/>
      <c r="EU58" s="102"/>
      <c r="EV58" s="102"/>
      <c r="EW58" s="102"/>
      <c r="EX58" s="102"/>
      <c r="EY58" s="102"/>
      <c r="EZ58" s="102"/>
      <c r="FA58" s="102">
        <v>18595.5</v>
      </c>
      <c r="FB58" s="102"/>
      <c r="FC58" s="102"/>
      <c r="FD58" s="102"/>
      <c r="FE58" s="102"/>
      <c r="FF58" s="102">
        <v>22661.5</v>
      </c>
      <c r="FG58" s="102">
        <v>23066.5</v>
      </c>
      <c r="FH58" s="102">
        <v>24331.5</v>
      </c>
      <c r="FI58" s="102">
        <v>25523</v>
      </c>
      <c r="FJ58" s="102">
        <v>26788</v>
      </c>
      <c r="FK58" s="270">
        <v>11035.5</v>
      </c>
      <c r="FL58" s="102">
        <v>29523</v>
      </c>
      <c r="FM58" s="102">
        <v>31449</v>
      </c>
      <c r="FN58" s="102">
        <v>32425</v>
      </c>
      <c r="FO58" s="102">
        <v>33396.5</v>
      </c>
      <c r="FP58" s="102">
        <v>34324.5</v>
      </c>
      <c r="FQ58" s="118"/>
      <c r="FR58" s="102"/>
      <c r="FS58" s="102"/>
      <c r="FT58" s="102"/>
      <c r="FU58" s="102"/>
      <c r="FV58" s="102"/>
      <c r="FW58" s="102"/>
      <c r="FX58" s="102"/>
      <c r="FY58" s="102"/>
      <c r="FZ58" s="102"/>
      <c r="GA58" s="102"/>
      <c r="GB58" s="102"/>
      <c r="GC58" s="102">
        <v>7802</v>
      </c>
      <c r="GD58" s="102"/>
      <c r="GE58" s="102"/>
      <c r="GF58" s="102"/>
      <c r="GG58" s="102"/>
      <c r="GH58" s="102">
        <v>8604</v>
      </c>
      <c r="GI58" s="102">
        <v>7431</v>
      </c>
      <c r="GJ58" s="102">
        <v>9402.5</v>
      </c>
      <c r="GK58" s="102">
        <v>9895.5</v>
      </c>
      <c r="GL58" s="102">
        <v>8985</v>
      </c>
      <c r="GM58" s="102">
        <v>8646</v>
      </c>
      <c r="GN58" s="102">
        <v>9935</v>
      </c>
      <c r="GO58" s="102">
        <v>10135</v>
      </c>
      <c r="GP58" s="102">
        <v>10278</v>
      </c>
      <c r="GQ58" s="102">
        <v>11324</v>
      </c>
      <c r="GR58" s="102">
        <v>11284</v>
      </c>
      <c r="GS58" s="118"/>
      <c r="GT58" s="102"/>
      <c r="GU58" s="102"/>
      <c r="GV58" s="102"/>
      <c r="GW58" s="102"/>
      <c r="GX58" s="102"/>
      <c r="GY58" s="102"/>
      <c r="GZ58" s="102"/>
      <c r="HA58" s="102"/>
      <c r="HB58" s="102"/>
      <c r="HC58" s="102"/>
      <c r="HD58" s="102"/>
      <c r="HE58" s="102">
        <v>17302</v>
      </c>
      <c r="HF58" s="102"/>
      <c r="HG58" s="102"/>
      <c r="HH58" s="102"/>
      <c r="HI58" s="102"/>
      <c r="HJ58" s="102">
        <v>16525.5</v>
      </c>
      <c r="HK58" s="102">
        <v>13511</v>
      </c>
      <c r="HL58" s="102">
        <v>17881</v>
      </c>
      <c r="HM58" s="102">
        <v>18639</v>
      </c>
      <c r="HN58" s="102">
        <v>15065</v>
      </c>
      <c r="HO58" s="102">
        <v>14786</v>
      </c>
      <c r="HP58" s="102">
        <v>16015</v>
      </c>
      <c r="HQ58" s="102">
        <v>16215</v>
      </c>
      <c r="HR58" s="102">
        <v>16706</v>
      </c>
      <c r="HS58" s="102">
        <v>17640</v>
      </c>
      <c r="HT58" s="102">
        <v>18065</v>
      </c>
      <c r="HU58" s="118"/>
      <c r="HV58" s="102"/>
      <c r="HW58" s="102"/>
      <c r="HX58" s="102"/>
      <c r="HY58" s="102"/>
      <c r="HZ58" s="102"/>
      <c r="IA58" s="102"/>
      <c r="IB58" s="102"/>
      <c r="IC58" s="102"/>
      <c r="ID58" s="102"/>
      <c r="IE58" s="102"/>
      <c r="IF58" s="102"/>
      <c r="IG58" s="102">
        <v>4857</v>
      </c>
      <c r="IH58" s="102"/>
      <c r="II58" s="102"/>
      <c r="IJ58" s="102"/>
      <c r="IK58" s="102"/>
      <c r="IL58" s="102">
        <v>6603</v>
      </c>
      <c r="IM58" s="102">
        <v>7110</v>
      </c>
      <c r="IN58" s="102">
        <v>7653</v>
      </c>
      <c r="IO58" s="102">
        <v>8157</v>
      </c>
      <c r="IP58" s="102">
        <v>8118.5</v>
      </c>
      <c r="IQ58" s="102">
        <v>8455</v>
      </c>
      <c r="IR58" s="102">
        <v>8836</v>
      </c>
      <c r="IS58" s="102">
        <v>9307.5</v>
      </c>
      <c r="IT58" s="102">
        <v>9817.5</v>
      </c>
      <c r="IU58" s="102">
        <v>10351</v>
      </c>
      <c r="IV58" s="102">
        <v>10790.5</v>
      </c>
      <c r="IW58" s="118"/>
      <c r="IX58" s="102"/>
      <c r="IY58" s="102"/>
      <c r="IZ58" s="102"/>
      <c r="JA58" s="102"/>
      <c r="JB58" s="102"/>
      <c r="JC58" s="102"/>
      <c r="JD58" s="102"/>
      <c r="JE58" s="102"/>
      <c r="JF58" s="102"/>
      <c r="JG58" s="102"/>
      <c r="JH58" s="102"/>
      <c r="JI58" s="102">
        <v>10937</v>
      </c>
      <c r="JJ58" s="102"/>
      <c r="JK58" s="102"/>
      <c r="JL58" s="102"/>
      <c r="JM58" s="102"/>
      <c r="JN58" s="102">
        <v>12743</v>
      </c>
      <c r="JO58" s="102">
        <v>13190</v>
      </c>
      <c r="JP58" s="102">
        <v>13733</v>
      </c>
      <c r="JQ58" s="102">
        <v>14237</v>
      </c>
      <c r="JR58" s="102">
        <v>14215</v>
      </c>
      <c r="JS58" s="102">
        <v>14565</v>
      </c>
      <c r="JT58" s="102">
        <v>14916</v>
      </c>
      <c r="JU58" s="102">
        <v>15387.5</v>
      </c>
      <c r="JV58" s="102">
        <v>15897.5</v>
      </c>
      <c r="JW58" s="102">
        <v>16461</v>
      </c>
      <c r="JX58" s="102">
        <v>16900.5</v>
      </c>
      <c r="JY58" s="118"/>
      <c r="JZ58" s="102"/>
      <c r="KA58" s="102"/>
      <c r="KB58" s="102"/>
      <c r="KC58" s="102"/>
      <c r="KD58" s="102"/>
      <c r="KE58" s="102"/>
      <c r="KF58" s="102"/>
      <c r="KG58" s="102"/>
      <c r="KH58" s="102"/>
      <c r="KI58" s="102"/>
      <c r="KJ58" s="102"/>
      <c r="KK58" s="102">
        <v>5417</v>
      </c>
      <c r="KL58" s="102"/>
      <c r="KM58" s="102"/>
      <c r="KN58" s="102"/>
      <c r="KO58" s="102"/>
      <c r="KP58" s="102">
        <v>6875</v>
      </c>
      <c r="KQ58" s="102">
        <v>7575</v>
      </c>
      <c r="KR58" s="102">
        <v>8075</v>
      </c>
      <c r="KS58" s="102">
        <v>8525</v>
      </c>
      <c r="KT58" s="102">
        <v>7826</v>
      </c>
      <c r="KU58" s="102">
        <v>8112.5</v>
      </c>
      <c r="KV58" s="102">
        <v>8548</v>
      </c>
      <c r="KW58" s="102">
        <v>8939.5</v>
      </c>
      <c r="KX58" s="102">
        <v>9266.5</v>
      </c>
      <c r="KY58" s="102">
        <v>10143.5</v>
      </c>
      <c r="KZ58" s="102">
        <v>10474</v>
      </c>
      <c r="LA58" s="118"/>
      <c r="LB58" s="102"/>
      <c r="LC58" s="102"/>
      <c r="LD58" s="102"/>
      <c r="LE58" s="102"/>
      <c r="LF58" s="102"/>
      <c r="LG58" s="102"/>
      <c r="LH58" s="102"/>
      <c r="LI58" s="102"/>
      <c r="LJ58" s="102"/>
      <c r="LK58" s="102"/>
      <c r="LL58" s="102"/>
      <c r="LM58" s="102">
        <v>14362</v>
      </c>
      <c r="LN58" s="102"/>
      <c r="LO58" s="102"/>
      <c r="LP58" s="102"/>
      <c r="LQ58" s="102"/>
      <c r="LR58" s="102">
        <v>15820</v>
      </c>
      <c r="LS58" s="102">
        <v>16520</v>
      </c>
      <c r="LT58" s="102">
        <v>17020</v>
      </c>
      <c r="LU58" s="102">
        <v>17470</v>
      </c>
      <c r="LV58" s="102">
        <v>19751.5</v>
      </c>
      <c r="LW58" s="102">
        <v>20112</v>
      </c>
      <c r="LX58" s="102">
        <v>20924</v>
      </c>
      <c r="LY58" s="102">
        <v>21710</v>
      </c>
      <c r="LZ58" s="102">
        <v>22452</v>
      </c>
      <c r="MA58" s="102">
        <v>22805</v>
      </c>
      <c r="MB58" s="102">
        <v>22813.5</v>
      </c>
      <c r="MC58" s="118"/>
      <c r="MD58" s="102"/>
      <c r="ME58" s="102"/>
      <c r="MF58" s="102"/>
      <c r="MG58" s="102"/>
      <c r="MH58" s="102"/>
      <c r="MI58" s="102"/>
      <c r="MJ58" s="102"/>
      <c r="MK58" s="102"/>
      <c r="ML58" s="102"/>
      <c r="MM58" s="102"/>
      <c r="MN58" s="102"/>
      <c r="MO58" s="102">
        <v>12250</v>
      </c>
      <c r="MP58" s="102"/>
      <c r="MQ58" s="102"/>
      <c r="MR58" s="102"/>
      <c r="MS58" s="102"/>
      <c r="MT58" s="6" t="s">
        <v>154</v>
      </c>
      <c r="MU58" s="6" t="s">
        <v>154</v>
      </c>
      <c r="MV58" s="6" t="s">
        <v>154</v>
      </c>
      <c r="MW58" s="6" t="s">
        <v>154</v>
      </c>
      <c r="MX58" s="6" t="s">
        <v>154</v>
      </c>
      <c r="MY58" s="6" t="s">
        <v>154</v>
      </c>
      <c r="MZ58" s="6" t="s">
        <v>154</v>
      </c>
      <c r="NA58" s="6" t="s">
        <v>154</v>
      </c>
      <c r="NB58" s="6" t="s">
        <v>154</v>
      </c>
      <c r="NC58" s="6" t="s">
        <v>154</v>
      </c>
      <c r="ND58" s="6" t="s">
        <v>154</v>
      </c>
      <c r="NE58" s="118"/>
      <c r="NF58" s="102"/>
      <c r="NG58" s="102"/>
      <c r="NH58" s="102"/>
      <c r="NI58" s="102"/>
      <c r="NJ58" s="102"/>
      <c r="NK58" s="102"/>
      <c r="NL58" s="102"/>
      <c r="NM58" s="102"/>
      <c r="NN58" s="102"/>
      <c r="NO58" s="102"/>
      <c r="NP58" s="102"/>
      <c r="NQ58" s="102">
        <v>12250</v>
      </c>
      <c r="NR58" s="102"/>
      <c r="NS58" s="102"/>
      <c r="NT58" s="102"/>
      <c r="NU58" s="102"/>
      <c r="NV58" s="6" t="s">
        <v>154</v>
      </c>
      <c r="NW58" s="6" t="s">
        <v>154</v>
      </c>
      <c r="NX58" s="6" t="s">
        <v>154</v>
      </c>
      <c r="NY58" s="6" t="s">
        <v>154</v>
      </c>
      <c r="NZ58" s="6" t="s">
        <v>154</v>
      </c>
      <c r="OA58" s="6" t="s">
        <v>154</v>
      </c>
      <c r="OB58" s="6" t="s">
        <v>154</v>
      </c>
      <c r="OC58" s="6" t="s">
        <v>154</v>
      </c>
      <c r="OD58" s="6" t="s">
        <v>154</v>
      </c>
      <c r="OE58" s="6" t="s">
        <v>154</v>
      </c>
      <c r="OF58" s="6" t="s">
        <v>154</v>
      </c>
    </row>
    <row r="59" spans="1:396">
      <c r="A59" s="102" t="s">
        <v>71</v>
      </c>
      <c r="B59" s="102"/>
      <c r="C59" s="102"/>
      <c r="D59" s="102"/>
      <c r="E59" s="102"/>
      <c r="F59" s="102"/>
      <c r="G59" s="102"/>
      <c r="H59" s="102"/>
      <c r="I59" s="102"/>
      <c r="J59" s="102"/>
      <c r="K59" s="102"/>
      <c r="L59" s="102"/>
      <c r="M59" s="102"/>
      <c r="N59" s="102"/>
      <c r="O59" s="102"/>
      <c r="P59" s="102">
        <v>6759</v>
      </c>
      <c r="Q59" s="102"/>
      <c r="R59" s="102"/>
      <c r="S59" s="102"/>
      <c r="T59" s="102"/>
      <c r="U59" s="102">
        <v>9334</v>
      </c>
      <c r="V59" s="102">
        <v>10140</v>
      </c>
      <c r="W59" s="102">
        <v>11800</v>
      </c>
      <c r="X59" s="102">
        <v>12776</v>
      </c>
      <c r="Y59" s="102">
        <v>12776</v>
      </c>
      <c r="Z59" s="102">
        <v>12864</v>
      </c>
      <c r="AA59" s="102">
        <v>13228</v>
      </c>
      <c r="AB59" s="102">
        <v>13613</v>
      </c>
      <c r="AC59" s="102">
        <v>13868</v>
      </c>
      <c r="AD59" s="102">
        <v>14212</v>
      </c>
      <c r="AE59" s="102">
        <v>14568</v>
      </c>
      <c r="AF59" s="118"/>
      <c r="AG59" s="102"/>
      <c r="AH59" s="102"/>
      <c r="AI59" s="102"/>
      <c r="AJ59" s="102"/>
      <c r="AK59" s="102"/>
      <c r="AL59" s="102"/>
      <c r="AM59" s="102"/>
      <c r="AN59" s="102"/>
      <c r="AO59" s="102"/>
      <c r="AP59" s="102"/>
      <c r="AQ59" s="102"/>
      <c r="AR59" s="102"/>
      <c r="AS59" s="102">
        <v>13199</v>
      </c>
      <c r="AT59" s="102"/>
      <c r="AU59" s="102"/>
      <c r="AV59" s="102"/>
      <c r="AW59" s="102"/>
      <c r="AX59" s="102">
        <v>17504</v>
      </c>
      <c r="AY59" s="102">
        <v>18310</v>
      </c>
      <c r="AZ59" s="102">
        <v>19260</v>
      </c>
      <c r="BA59" s="102">
        <v>19676</v>
      </c>
      <c r="BB59" s="102">
        <v>20161</v>
      </c>
      <c r="BC59" s="102">
        <v>20784</v>
      </c>
      <c r="BD59" s="102">
        <v>21328</v>
      </c>
      <c r="BE59" s="102">
        <v>21997</v>
      </c>
      <c r="BF59" s="102">
        <v>22614</v>
      </c>
      <c r="BG59" s="102">
        <v>23176</v>
      </c>
      <c r="BH59" s="102">
        <v>23756</v>
      </c>
      <c r="BI59" s="118"/>
      <c r="BJ59" s="102"/>
      <c r="BK59" s="102"/>
      <c r="BL59" s="102"/>
      <c r="BM59" s="102"/>
      <c r="BN59" s="102"/>
      <c r="BO59" s="102"/>
      <c r="BP59" s="102"/>
      <c r="BQ59" s="102"/>
      <c r="BR59" s="102"/>
      <c r="BS59" s="102"/>
      <c r="BT59" s="102"/>
      <c r="BU59" s="6" t="s">
        <v>154</v>
      </c>
      <c r="BV59" s="102"/>
      <c r="BW59" s="102"/>
      <c r="BX59" s="102"/>
      <c r="BY59" s="102"/>
      <c r="BZ59" s="6" t="s">
        <v>154</v>
      </c>
      <c r="CA59" s="6" t="s">
        <v>154</v>
      </c>
      <c r="CB59" s="6" t="s">
        <v>154</v>
      </c>
      <c r="CC59" s="6" t="s">
        <v>154</v>
      </c>
      <c r="CD59" s="6" t="s">
        <v>154</v>
      </c>
      <c r="CE59" s="6" t="s">
        <v>154</v>
      </c>
      <c r="CF59" s="6" t="s">
        <v>154</v>
      </c>
      <c r="CG59" s="6" t="s">
        <v>154</v>
      </c>
      <c r="CH59" s="6" t="s">
        <v>154</v>
      </c>
      <c r="CI59" s="6" t="s">
        <v>154</v>
      </c>
      <c r="CJ59" s="6" t="s">
        <v>154</v>
      </c>
      <c r="CK59" s="118"/>
      <c r="CL59" s="102"/>
      <c r="CM59" s="102"/>
      <c r="CN59" s="102"/>
      <c r="CO59" s="102"/>
      <c r="CP59" s="102"/>
      <c r="CQ59" s="102"/>
      <c r="CR59" s="102"/>
      <c r="CS59" s="102"/>
      <c r="CT59" s="102"/>
      <c r="CU59" s="102"/>
      <c r="CV59" s="102"/>
      <c r="CW59" s="6" t="s">
        <v>154</v>
      </c>
      <c r="CX59" s="102"/>
      <c r="CY59" s="102"/>
      <c r="CZ59" s="102"/>
      <c r="DA59" s="102"/>
      <c r="DB59" s="10" t="s">
        <v>154</v>
      </c>
      <c r="DC59" s="10" t="s">
        <v>154</v>
      </c>
      <c r="DD59" s="10" t="s">
        <v>154</v>
      </c>
      <c r="DE59" s="10" t="s">
        <v>154</v>
      </c>
      <c r="DF59" s="10" t="s">
        <v>154</v>
      </c>
      <c r="DG59" s="10" t="s">
        <v>154</v>
      </c>
      <c r="DH59" s="10" t="s">
        <v>154</v>
      </c>
      <c r="DI59" s="10" t="s">
        <v>154</v>
      </c>
      <c r="DJ59" s="10" t="s">
        <v>154</v>
      </c>
      <c r="DK59" s="10" t="s">
        <v>154</v>
      </c>
      <c r="DL59" s="10" t="s">
        <v>154</v>
      </c>
      <c r="DM59" s="118"/>
      <c r="DN59" s="102"/>
      <c r="DO59" s="102"/>
      <c r="DP59" s="102"/>
      <c r="DQ59" s="102"/>
      <c r="DR59" s="102"/>
      <c r="DS59" s="102"/>
      <c r="DT59" s="102"/>
      <c r="DU59" s="102"/>
      <c r="DV59" s="102"/>
      <c r="DW59" s="102"/>
      <c r="DX59" s="102"/>
      <c r="DY59" s="102">
        <v>9226</v>
      </c>
      <c r="DZ59" s="102"/>
      <c r="EA59" s="102"/>
      <c r="EB59" s="102"/>
      <c r="EC59" s="102"/>
      <c r="ED59" s="102">
        <v>12743</v>
      </c>
      <c r="EE59" s="102">
        <v>13672</v>
      </c>
      <c r="EF59" s="102">
        <v>15250</v>
      </c>
      <c r="EG59" s="102">
        <v>16422</v>
      </c>
      <c r="EH59" s="102">
        <v>16496</v>
      </c>
      <c r="EI59" s="102">
        <v>16552</v>
      </c>
      <c r="EJ59" s="102">
        <v>16986</v>
      </c>
      <c r="EK59" s="102">
        <v>17624</v>
      </c>
      <c r="EL59" s="102">
        <v>18067</v>
      </c>
      <c r="EM59" s="102">
        <v>18499</v>
      </c>
      <c r="EN59" s="102">
        <v>18879</v>
      </c>
      <c r="EO59" s="118"/>
      <c r="EP59" s="102"/>
      <c r="EQ59" s="102"/>
      <c r="ER59" s="102"/>
      <c r="ES59" s="102"/>
      <c r="ET59" s="102"/>
      <c r="EU59" s="102"/>
      <c r="EV59" s="102"/>
      <c r="EW59" s="102"/>
      <c r="EX59" s="102"/>
      <c r="EY59" s="102"/>
      <c r="EZ59" s="102"/>
      <c r="FA59" s="102">
        <v>20256</v>
      </c>
      <c r="FB59" s="102"/>
      <c r="FC59" s="102"/>
      <c r="FD59" s="102"/>
      <c r="FE59" s="102"/>
      <c r="FF59" s="102">
        <v>26713</v>
      </c>
      <c r="FG59" s="102">
        <v>27642</v>
      </c>
      <c r="FH59" s="102">
        <v>28570</v>
      </c>
      <c r="FI59" s="102">
        <v>28882</v>
      </c>
      <c r="FJ59" s="102">
        <v>29216</v>
      </c>
      <c r="FK59" s="102">
        <v>29532</v>
      </c>
      <c r="FL59" s="102">
        <v>30256</v>
      </c>
      <c r="FM59" s="102">
        <v>31424</v>
      </c>
      <c r="FN59" s="102">
        <v>32637</v>
      </c>
      <c r="FO59" s="102">
        <v>33879</v>
      </c>
      <c r="FP59" s="102">
        <v>35409</v>
      </c>
      <c r="FQ59" s="118"/>
      <c r="FR59" s="102"/>
      <c r="FS59" s="102"/>
      <c r="FT59" s="102"/>
      <c r="FU59" s="102"/>
      <c r="FV59" s="102"/>
      <c r="FW59" s="102"/>
      <c r="FX59" s="102"/>
      <c r="FY59" s="102"/>
      <c r="FZ59" s="102"/>
      <c r="GA59" s="102"/>
      <c r="GB59" s="102"/>
      <c r="GC59" s="6" t="s">
        <v>154</v>
      </c>
      <c r="GD59" s="102"/>
      <c r="GE59" s="102"/>
      <c r="GF59" s="102"/>
      <c r="GG59" s="102"/>
      <c r="GH59" s="10" t="s">
        <v>154</v>
      </c>
      <c r="GI59" s="10" t="s">
        <v>154</v>
      </c>
      <c r="GJ59" s="10" t="s">
        <v>154</v>
      </c>
      <c r="GK59" s="10" t="s">
        <v>154</v>
      </c>
      <c r="GL59" s="10" t="s">
        <v>154</v>
      </c>
      <c r="GM59" s="10" t="s">
        <v>154</v>
      </c>
      <c r="GO59" s="10">
        <v>13472</v>
      </c>
      <c r="GP59" s="102">
        <v>13770</v>
      </c>
      <c r="GQ59" s="102">
        <v>14100</v>
      </c>
      <c r="GR59" s="102">
        <v>14440</v>
      </c>
      <c r="GS59" s="118"/>
      <c r="GT59" s="102"/>
      <c r="GU59" s="102"/>
      <c r="GV59" s="102"/>
      <c r="GW59" s="102"/>
      <c r="GX59" s="102"/>
      <c r="GY59" s="102"/>
      <c r="GZ59" s="102"/>
      <c r="HA59" s="102"/>
      <c r="HB59" s="102"/>
      <c r="HC59" s="102"/>
      <c r="HD59" s="102"/>
      <c r="HE59" s="10" t="s">
        <v>154</v>
      </c>
      <c r="HF59" s="102"/>
      <c r="HG59" s="102"/>
      <c r="HH59" s="102"/>
      <c r="HI59" s="102"/>
      <c r="HJ59" s="10" t="s">
        <v>154</v>
      </c>
      <c r="HK59" s="10" t="s">
        <v>154</v>
      </c>
      <c r="HL59" s="10" t="s">
        <v>154</v>
      </c>
      <c r="HM59" s="10" t="s">
        <v>154</v>
      </c>
      <c r="HN59" s="10" t="s">
        <v>154</v>
      </c>
      <c r="HO59" s="10" t="s">
        <v>154</v>
      </c>
      <c r="HP59" s="10" t="s">
        <v>154</v>
      </c>
      <c r="HQ59" s="10">
        <v>21732</v>
      </c>
      <c r="HR59" s="102">
        <v>22230</v>
      </c>
      <c r="HS59" s="102">
        <v>22770</v>
      </c>
      <c r="HT59" s="102">
        <v>23330</v>
      </c>
      <c r="HU59" s="118"/>
      <c r="HV59" s="102"/>
      <c r="HW59" s="102"/>
      <c r="HX59" s="102"/>
      <c r="HY59" s="102"/>
      <c r="HZ59" s="102"/>
      <c r="IA59" s="102"/>
      <c r="IB59" s="102"/>
      <c r="IC59" s="102"/>
      <c r="ID59" s="102"/>
      <c r="IE59" s="102"/>
      <c r="IF59" s="102"/>
      <c r="IG59" s="6" t="s">
        <v>154</v>
      </c>
      <c r="IH59" s="102"/>
      <c r="II59" s="102"/>
      <c r="IJ59" s="102"/>
      <c r="IK59" s="102"/>
      <c r="IL59" s="6" t="s">
        <v>154</v>
      </c>
      <c r="IM59" s="6">
        <v>9906</v>
      </c>
      <c r="IN59" s="102">
        <v>11518</v>
      </c>
      <c r="IO59" s="102">
        <v>12560</v>
      </c>
      <c r="IP59" s="102">
        <v>12610</v>
      </c>
      <c r="IQ59" s="102">
        <v>12677</v>
      </c>
      <c r="IR59" s="102">
        <v>13128</v>
      </c>
      <c r="IS59" s="6" t="s">
        <v>154</v>
      </c>
      <c r="IT59" s="6" t="s">
        <v>154</v>
      </c>
      <c r="IU59" s="6" t="s">
        <v>154</v>
      </c>
      <c r="IV59" s="6" t="s">
        <v>154</v>
      </c>
      <c r="IW59" s="118"/>
      <c r="IX59" s="102"/>
      <c r="IY59" s="102"/>
      <c r="IZ59" s="102"/>
      <c r="JA59" s="102"/>
      <c r="JB59" s="102"/>
      <c r="JC59" s="102"/>
      <c r="JD59" s="102"/>
      <c r="JE59" s="102"/>
      <c r="JF59" s="102"/>
      <c r="JG59" s="102"/>
      <c r="JH59" s="102"/>
      <c r="JI59" s="6" t="s">
        <v>154</v>
      </c>
      <c r="JJ59" s="102"/>
      <c r="JK59" s="102"/>
      <c r="JL59" s="102"/>
      <c r="JM59" s="102"/>
      <c r="JN59" s="6" t="s">
        <v>154</v>
      </c>
      <c r="JO59" s="102">
        <v>18076</v>
      </c>
      <c r="JP59" s="102">
        <v>18978</v>
      </c>
      <c r="JQ59" s="102">
        <v>19460</v>
      </c>
      <c r="JR59" s="102">
        <v>20030</v>
      </c>
      <c r="JS59" s="102">
        <v>20587</v>
      </c>
      <c r="JT59" s="102">
        <v>21208</v>
      </c>
      <c r="JU59" s="6" t="s">
        <v>154</v>
      </c>
      <c r="JV59" s="6" t="s">
        <v>154</v>
      </c>
      <c r="JW59" s="6" t="s">
        <v>154</v>
      </c>
      <c r="JX59" s="6" t="s">
        <v>154</v>
      </c>
      <c r="JY59" s="118"/>
      <c r="JZ59" s="102"/>
      <c r="KA59" s="102"/>
      <c r="KB59" s="102"/>
      <c r="KC59" s="102"/>
      <c r="KD59" s="102"/>
      <c r="KE59" s="102"/>
      <c r="KF59" s="102"/>
      <c r="KG59" s="102"/>
      <c r="KH59" s="102"/>
      <c r="KI59" s="102"/>
      <c r="KJ59" s="102"/>
      <c r="KK59" s="102">
        <v>6759</v>
      </c>
      <c r="KL59" s="102"/>
      <c r="KM59" s="102"/>
      <c r="KN59" s="102"/>
      <c r="KO59" s="102"/>
      <c r="KP59" s="102">
        <v>9139</v>
      </c>
      <c r="KQ59" s="102">
        <v>10140</v>
      </c>
      <c r="KR59" s="102">
        <v>11800</v>
      </c>
      <c r="KS59" s="102">
        <v>12776</v>
      </c>
      <c r="KT59" s="102">
        <v>7065</v>
      </c>
      <c r="KU59" s="102">
        <v>7065</v>
      </c>
      <c r="KV59" s="102">
        <v>7257</v>
      </c>
      <c r="KW59" s="102">
        <v>7425</v>
      </c>
      <c r="KX59" s="102">
        <v>7593</v>
      </c>
      <c r="KY59" s="102">
        <v>7761</v>
      </c>
      <c r="KZ59" s="102">
        <v>7791</v>
      </c>
      <c r="LA59" s="118"/>
      <c r="LB59" s="102"/>
      <c r="LC59" s="102"/>
      <c r="LD59" s="102"/>
      <c r="LE59" s="102"/>
      <c r="LF59" s="102"/>
      <c r="LG59" s="102"/>
      <c r="LH59" s="102"/>
      <c r="LI59" s="102"/>
      <c r="LJ59" s="102"/>
      <c r="LK59" s="102"/>
      <c r="LL59" s="102"/>
      <c r="LM59" s="102">
        <v>13199</v>
      </c>
      <c r="LN59" s="102"/>
      <c r="LO59" s="102"/>
      <c r="LP59" s="102"/>
      <c r="LQ59" s="102"/>
      <c r="LR59" s="102">
        <v>17309</v>
      </c>
      <c r="LS59" s="102">
        <v>18310</v>
      </c>
      <c r="LT59" s="102">
        <v>19260</v>
      </c>
      <c r="LU59" s="102">
        <v>19676</v>
      </c>
      <c r="LV59" s="102">
        <v>7545</v>
      </c>
      <c r="LW59" s="102">
        <v>7785</v>
      </c>
      <c r="LX59" s="102">
        <v>8025</v>
      </c>
      <c r="LY59" s="102">
        <v>8265</v>
      </c>
      <c r="LZ59" s="102">
        <v>8505</v>
      </c>
      <c r="MA59" s="102">
        <v>8745</v>
      </c>
      <c r="MB59" s="102">
        <v>9015</v>
      </c>
      <c r="MC59" s="118"/>
      <c r="MD59" s="102"/>
      <c r="ME59" s="102"/>
      <c r="MF59" s="102"/>
      <c r="MG59" s="102"/>
      <c r="MH59" s="102"/>
      <c r="MI59" s="102"/>
      <c r="MJ59" s="102"/>
      <c r="MK59" s="102"/>
      <c r="ML59" s="102"/>
      <c r="MM59" s="102"/>
      <c r="MN59" s="102"/>
      <c r="MO59" s="102">
        <v>4563</v>
      </c>
      <c r="MP59" s="102"/>
      <c r="MQ59" s="102"/>
      <c r="MR59" s="102"/>
      <c r="MS59" s="102"/>
      <c r="MT59" s="102">
        <v>8255.5</v>
      </c>
      <c r="MU59" s="102">
        <v>8830.5</v>
      </c>
      <c r="MV59" s="102">
        <v>9725</v>
      </c>
      <c r="MW59" s="102">
        <v>10411</v>
      </c>
      <c r="MX59" s="102">
        <v>13269</v>
      </c>
      <c r="MY59" s="102">
        <v>13316</v>
      </c>
      <c r="MZ59" s="102">
        <v>13686</v>
      </c>
      <c r="NA59" s="102">
        <v>14054</v>
      </c>
      <c r="NB59" s="102">
        <v>14359</v>
      </c>
      <c r="NC59" s="102">
        <v>14738.5</v>
      </c>
      <c r="ND59" s="102">
        <v>15126.5</v>
      </c>
      <c r="NE59" s="118"/>
      <c r="NF59" s="102"/>
      <c r="NG59" s="102"/>
      <c r="NH59" s="102"/>
      <c r="NI59" s="102"/>
      <c r="NJ59" s="102"/>
      <c r="NK59" s="102"/>
      <c r="NL59" s="102"/>
      <c r="NM59" s="102"/>
      <c r="NN59" s="102"/>
      <c r="NO59" s="102"/>
      <c r="NP59" s="102"/>
      <c r="NQ59" s="102">
        <v>5043</v>
      </c>
      <c r="NR59" s="102"/>
      <c r="NS59" s="102"/>
      <c r="NT59" s="102"/>
      <c r="NU59" s="102"/>
      <c r="NV59" s="102">
        <v>15570.5</v>
      </c>
      <c r="NW59" s="102">
        <v>16035.5</v>
      </c>
      <c r="NX59" s="102">
        <v>16505</v>
      </c>
      <c r="NY59" s="102">
        <v>16761</v>
      </c>
      <c r="NZ59" s="102">
        <v>23321.5</v>
      </c>
      <c r="OA59" s="102">
        <v>23766</v>
      </c>
      <c r="OB59" s="102">
        <v>24371</v>
      </c>
      <c r="OC59" s="102">
        <v>25146</v>
      </c>
      <c r="OD59" s="102">
        <v>26017</v>
      </c>
      <c r="OE59" s="102">
        <v>26905.5</v>
      </c>
      <c r="OF59" s="102">
        <v>27975.5</v>
      </c>
    </row>
    <row r="60" spans="1:396">
      <c r="A60" s="102" t="s">
        <v>72</v>
      </c>
      <c r="B60" s="102"/>
      <c r="C60" s="102"/>
      <c r="D60" s="102"/>
      <c r="E60" s="102"/>
      <c r="F60" s="102"/>
      <c r="G60" s="102"/>
      <c r="H60" s="102"/>
      <c r="I60" s="102"/>
      <c r="J60" s="102"/>
      <c r="K60" s="102"/>
      <c r="L60" s="102"/>
      <c r="M60" s="102"/>
      <c r="N60" s="102"/>
      <c r="O60" s="102"/>
      <c r="P60" s="102">
        <v>8025.5</v>
      </c>
      <c r="Q60" s="102"/>
      <c r="R60" s="102"/>
      <c r="S60" s="102"/>
      <c r="T60" s="102"/>
      <c r="U60" s="102">
        <v>11088</v>
      </c>
      <c r="V60" s="102">
        <v>11676</v>
      </c>
      <c r="W60" s="102">
        <v>12019</v>
      </c>
      <c r="X60" s="102">
        <v>12380</v>
      </c>
      <c r="Y60" s="102">
        <v>12380</v>
      </c>
      <c r="Z60" s="102">
        <v>12616</v>
      </c>
      <c r="AA60" s="102">
        <v>12864</v>
      </c>
      <c r="AB60" s="102">
        <v>13108</v>
      </c>
      <c r="AC60" s="102">
        <v>13422</v>
      </c>
      <c r="AD60" s="102">
        <v>13739</v>
      </c>
      <c r="AE60" s="102">
        <v>14048</v>
      </c>
      <c r="AF60" s="118"/>
      <c r="AG60" s="102"/>
      <c r="AH60" s="102"/>
      <c r="AI60" s="102"/>
      <c r="AJ60" s="102"/>
      <c r="AK60" s="102"/>
      <c r="AL60" s="102"/>
      <c r="AM60" s="102"/>
      <c r="AN60" s="102"/>
      <c r="AO60" s="102"/>
      <c r="AP60" s="102"/>
      <c r="AQ60" s="102"/>
      <c r="AR60" s="102"/>
      <c r="AS60" s="102">
        <v>12661.5</v>
      </c>
      <c r="AT60" s="102"/>
      <c r="AU60" s="102"/>
      <c r="AV60" s="102"/>
      <c r="AW60" s="102"/>
      <c r="AX60" s="102">
        <v>18308</v>
      </c>
      <c r="AY60" s="102">
        <v>19034</v>
      </c>
      <c r="AZ60" s="102">
        <v>19599</v>
      </c>
      <c r="BA60" s="102">
        <v>20136</v>
      </c>
      <c r="BB60" s="102">
        <v>20196</v>
      </c>
      <c r="BC60" s="102">
        <v>20570</v>
      </c>
      <c r="BD60" s="102">
        <v>20978</v>
      </c>
      <c r="BE60" s="102">
        <v>21378</v>
      </c>
      <c r="BF60" s="102">
        <v>21890</v>
      </c>
      <c r="BG60" s="102">
        <v>22339</v>
      </c>
      <c r="BH60" s="102">
        <v>22832</v>
      </c>
      <c r="BI60" s="118"/>
      <c r="BJ60" s="102"/>
      <c r="BK60" s="102"/>
      <c r="BL60" s="102"/>
      <c r="BM60" s="102"/>
      <c r="BN60" s="102"/>
      <c r="BO60" s="102"/>
      <c r="BP60" s="102"/>
      <c r="BQ60" s="102"/>
      <c r="BR60" s="102"/>
      <c r="BS60" s="102"/>
      <c r="BT60" s="102"/>
      <c r="BU60" s="102">
        <v>8564</v>
      </c>
      <c r="BV60" s="102"/>
      <c r="BW60" s="102"/>
      <c r="BX60" s="102"/>
      <c r="BY60" s="102"/>
      <c r="BZ60" s="102">
        <v>11886</v>
      </c>
      <c r="CA60" s="102">
        <v>12582</v>
      </c>
      <c r="CB60" s="102">
        <v>12754</v>
      </c>
      <c r="CC60" s="102">
        <v>13073</v>
      </c>
      <c r="CD60" s="102">
        <v>13499</v>
      </c>
      <c r="CE60" s="102">
        <v>13813</v>
      </c>
      <c r="CF60" s="102">
        <v>14131</v>
      </c>
      <c r="CG60" s="102">
        <v>14372</v>
      </c>
      <c r="CH60" s="102">
        <v>14638</v>
      </c>
      <c r="CI60" s="102">
        <v>14974</v>
      </c>
      <c r="CJ60" s="102">
        <v>15407</v>
      </c>
      <c r="CK60" s="118"/>
      <c r="CL60" s="102"/>
      <c r="CM60" s="102"/>
      <c r="CN60" s="102"/>
      <c r="CO60" s="102"/>
      <c r="CP60" s="102"/>
      <c r="CQ60" s="102"/>
      <c r="CR60" s="102"/>
      <c r="CS60" s="102"/>
      <c r="CT60" s="102"/>
      <c r="CU60" s="102"/>
      <c r="CV60" s="102"/>
      <c r="CW60" s="102">
        <v>15599</v>
      </c>
      <c r="CX60" s="102"/>
      <c r="CY60" s="102"/>
      <c r="CZ60" s="102"/>
      <c r="DA60" s="102"/>
      <c r="DB60" s="102">
        <v>22518</v>
      </c>
      <c r="DC60" s="102">
        <v>24044</v>
      </c>
      <c r="DD60" s="102">
        <v>25416</v>
      </c>
      <c r="DE60" s="102">
        <v>26393</v>
      </c>
      <c r="DF60" s="102">
        <v>27523</v>
      </c>
      <c r="DG60" s="102">
        <v>28591</v>
      </c>
      <c r="DH60" s="102">
        <v>29521</v>
      </c>
      <c r="DI60" s="102">
        <v>30023</v>
      </c>
      <c r="DJ60" s="102">
        <v>30579</v>
      </c>
      <c r="DK60" s="102">
        <v>31282</v>
      </c>
      <c r="DL60" s="102">
        <v>32189</v>
      </c>
      <c r="DM60" s="118"/>
      <c r="DN60" s="102"/>
      <c r="DO60" s="102"/>
      <c r="DP60" s="102"/>
      <c r="DQ60" s="102"/>
      <c r="DR60" s="102"/>
      <c r="DS60" s="102"/>
      <c r="DT60" s="102"/>
      <c r="DU60" s="102"/>
      <c r="DV60" s="102"/>
      <c r="DW60" s="102"/>
      <c r="DX60" s="102"/>
      <c r="DY60" s="102">
        <v>8694.5</v>
      </c>
      <c r="DZ60" s="102"/>
      <c r="EA60" s="102"/>
      <c r="EB60" s="102"/>
      <c r="EC60" s="102"/>
      <c r="ED60" s="102">
        <v>12135</v>
      </c>
      <c r="EE60" s="102">
        <v>12069</v>
      </c>
      <c r="EF60" s="102">
        <v>13135</v>
      </c>
      <c r="EG60" s="102">
        <v>13665</v>
      </c>
      <c r="EH60" s="102">
        <v>14108</v>
      </c>
      <c r="EI60" s="102">
        <v>14472.5</v>
      </c>
      <c r="EJ60" s="102">
        <v>14853</v>
      </c>
      <c r="EK60" s="102">
        <v>15129.5</v>
      </c>
      <c r="EL60" s="102">
        <v>15491.5</v>
      </c>
      <c r="EM60" s="102">
        <v>15873.5</v>
      </c>
      <c r="EN60" s="102">
        <v>16250</v>
      </c>
      <c r="EO60" s="118"/>
      <c r="EP60" s="102"/>
      <c r="EQ60" s="102"/>
      <c r="ER60" s="102"/>
      <c r="ES60" s="102"/>
      <c r="ET60" s="102"/>
      <c r="EU60" s="102"/>
      <c r="EV60" s="102"/>
      <c r="EW60" s="102"/>
      <c r="EX60" s="102"/>
      <c r="EY60" s="102"/>
      <c r="EZ60" s="102"/>
      <c r="FA60" s="102">
        <v>15111</v>
      </c>
      <c r="FB60" s="102"/>
      <c r="FC60" s="102"/>
      <c r="FD60" s="102"/>
      <c r="FE60" s="102"/>
      <c r="FF60" s="102">
        <v>22323</v>
      </c>
      <c r="FG60" s="102">
        <v>23531</v>
      </c>
      <c r="FH60" s="102">
        <v>25145</v>
      </c>
      <c r="FI60" s="102">
        <v>26525</v>
      </c>
      <c r="FJ60" s="102">
        <v>27648</v>
      </c>
      <c r="FK60" s="102">
        <v>28681.5</v>
      </c>
      <c r="FL60" s="102">
        <v>29656</v>
      </c>
      <c r="FM60" s="102">
        <v>30257</v>
      </c>
      <c r="FN60" s="102">
        <v>30972</v>
      </c>
      <c r="FO60" s="102">
        <v>31733.5</v>
      </c>
      <c r="FP60" s="102">
        <v>32497</v>
      </c>
      <c r="FQ60" s="118"/>
      <c r="FR60" s="102"/>
      <c r="FS60" s="102"/>
      <c r="FT60" s="102"/>
      <c r="FU60" s="102"/>
      <c r="FV60" s="102"/>
      <c r="FW60" s="102"/>
      <c r="FX60" s="102"/>
      <c r="FY60" s="102"/>
      <c r="FZ60" s="102"/>
      <c r="GA60" s="102"/>
      <c r="GB60" s="102"/>
      <c r="GC60" s="102">
        <v>7489</v>
      </c>
      <c r="GD60" s="102"/>
      <c r="GE60" s="102"/>
      <c r="GF60" s="102"/>
      <c r="GG60" s="102"/>
      <c r="GH60" s="102">
        <v>10256</v>
      </c>
      <c r="GI60" s="102">
        <v>11457</v>
      </c>
      <c r="GJ60" s="102">
        <v>11464</v>
      </c>
      <c r="GK60" s="102">
        <v>11694</v>
      </c>
      <c r="GL60" s="102">
        <v>11918</v>
      </c>
      <c r="GM60" s="102">
        <v>12244</v>
      </c>
      <c r="GN60" s="102">
        <v>12365</v>
      </c>
      <c r="GO60" s="102">
        <v>12574</v>
      </c>
      <c r="GP60" s="102">
        <v>12804</v>
      </c>
      <c r="GQ60" s="102">
        <v>13060</v>
      </c>
      <c r="GR60" s="102">
        <v>13370</v>
      </c>
      <c r="GS60" s="118"/>
      <c r="GT60" s="102"/>
      <c r="GU60" s="102"/>
      <c r="GV60" s="102"/>
      <c r="GW60" s="102"/>
      <c r="GX60" s="102"/>
      <c r="GY60" s="102"/>
      <c r="GZ60" s="102"/>
      <c r="HA60" s="102"/>
      <c r="HB60" s="102"/>
      <c r="HC60" s="102"/>
      <c r="HD60" s="102"/>
      <c r="HE60" s="102">
        <v>11692</v>
      </c>
      <c r="HF60" s="102"/>
      <c r="HG60" s="102"/>
      <c r="HH60" s="102"/>
      <c r="HI60" s="102"/>
      <c r="HJ60" s="102">
        <v>17638.5</v>
      </c>
      <c r="HK60" s="102">
        <v>18691</v>
      </c>
      <c r="HL60" s="102">
        <v>19394</v>
      </c>
      <c r="HM60" s="102">
        <v>19094</v>
      </c>
      <c r="HN60" s="102">
        <v>20186</v>
      </c>
      <c r="HO60" s="102">
        <v>20254</v>
      </c>
      <c r="HP60" s="102">
        <v>20320</v>
      </c>
      <c r="HQ60" s="102">
        <v>20466</v>
      </c>
      <c r="HR60" s="102">
        <v>20842</v>
      </c>
      <c r="HS60" s="102">
        <v>21260</v>
      </c>
      <c r="HT60" s="102">
        <v>21768</v>
      </c>
      <c r="HU60" s="118"/>
      <c r="HV60" s="102"/>
      <c r="HW60" s="102"/>
      <c r="HX60" s="102"/>
      <c r="HY60" s="102"/>
      <c r="HZ60" s="102"/>
      <c r="IA60" s="102"/>
      <c r="IB60" s="102"/>
      <c r="IC60" s="102"/>
      <c r="ID60" s="102"/>
      <c r="IE60" s="102"/>
      <c r="IF60" s="102"/>
      <c r="IG60" s="102">
        <v>7560.5</v>
      </c>
      <c r="IH60" s="102"/>
      <c r="II60" s="102"/>
      <c r="IJ60" s="102"/>
      <c r="IK60" s="102"/>
      <c r="IL60" s="102">
        <v>10940</v>
      </c>
      <c r="IM60" s="102">
        <v>10391.5</v>
      </c>
      <c r="IN60" s="102">
        <v>10991.5</v>
      </c>
      <c r="IO60" s="102">
        <v>11372</v>
      </c>
      <c r="IP60" s="102">
        <v>11532.5</v>
      </c>
      <c r="IQ60" s="102">
        <v>11710</v>
      </c>
      <c r="IR60" s="102">
        <v>12000</v>
      </c>
      <c r="IS60" s="102">
        <v>12253.5</v>
      </c>
      <c r="IT60" s="102">
        <v>12627</v>
      </c>
      <c r="IU60" s="102">
        <v>12895.5</v>
      </c>
      <c r="IV60" s="102">
        <v>13231</v>
      </c>
      <c r="IW60" s="118"/>
      <c r="IX60" s="102"/>
      <c r="IY60" s="102"/>
      <c r="IZ60" s="102"/>
      <c r="JA60" s="102"/>
      <c r="JB60" s="102"/>
      <c r="JC60" s="102"/>
      <c r="JD60" s="102"/>
      <c r="JE60" s="102"/>
      <c r="JF60" s="102"/>
      <c r="JG60" s="102"/>
      <c r="JH60" s="102"/>
      <c r="JI60" s="102">
        <v>10443</v>
      </c>
      <c r="JJ60" s="102"/>
      <c r="JK60" s="102"/>
      <c r="JL60" s="102"/>
      <c r="JM60" s="102"/>
      <c r="JN60" s="102">
        <v>16623</v>
      </c>
      <c r="JO60" s="102">
        <v>17131.5</v>
      </c>
      <c r="JP60" s="102">
        <v>18031</v>
      </c>
      <c r="JQ60" s="102">
        <v>18662</v>
      </c>
      <c r="JR60" s="102">
        <v>18890</v>
      </c>
      <c r="JS60" s="102">
        <v>19256.5</v>
      </c>
      <c r="JT60" s="102">
        <v>19740</v>
      </c>
      <c r="JU60" s="102">
        <v>20159.5</v>
      </c>
      <c r="JV60" s="102">
        <v>20704.5</v>
      </c>
      <c r="JW60" s="102">
        <v>21220</v>
      </c>
      <c r="JX60" s="102">
        <v>21778</v>
      </c>
      <c r="JY60" s="118"/>
      <c r="JZ60" s="102"/>
      <c r="KA60" s="102"/>
      <c r="KB60" s="102"/>
      <c r="KC60" s="102"/>
      <c r="KD60" s="102"/>
      <c r="KE60" s="102"/>
      <c r="KF60" s="102"/>
      <c r="KG60" s="102"/>
      <c r="KH60" s="102"/>
      <c r="KI60" s="102"/>
      <c r="KJ60" s="102"/>
      <c r="KK60" s="102">
        <v>8081</v>
      </c>
      <c r="KL60" s="102"/>
      <c r="KM60" s="102"/>
      <c r="KN60" s="102"/>
      <c r="KO60" s="102"/>
      <c r="KP60" s="102">
        <v>11088</v>
      </c>
      <c r="KQ60" s="102">
        <v>11874</v>
      </c>
      <c r="KR60" s="102">
        <v>12758</v>
      </c>
      <c r="KS60" s="102">
        <v>13144</v>
      </c>
      <c r="KT60" s="102">
        <v>13388</v>
      </c>
      <c r="KU60" s="102">
        <v>13388</v>
      </c>
      <c r="KV60" s="102">
        <v>13698</v>
      </c>
      <c r="KW60" s="102">
        <v>15794</v>
      </c>
      <c r="KX60" s="102">
        <v>16149</v>
      </c>
      <c r="KY60" s="102">
        <v>16551</v>
      </c>
      <c r="KZ60" s="102">
        <v>16923</v>
      </c>
      <c r="LA60" s="118"/>
      <c r="LB60" s="102"/>
      <c r="LC60" s="102"/>
      <c r="LD60" s="102"/>
      <c r="LE60" s="102"/>
      <c r="LF60" s="102"/>
      <c r="LG60" s="102"/>
      <c r="LH60" s="102"/>
      <c r="LI60" s="102"/>
      <c r="LJ60" s="102"/>
      <c r="LK60" s="102"/>
      <c r="LL60" s="102"/>
      <c r="LM60" s="102">
        <v>12633</v>
      </c>
      <c r="LN60" s="102"/>
      <c r="LO60" s="102"/>
      <c r="LP60" s="102"/>
      <c r="LQ60" s="102"/>
      <c r="LR60" s="102">
        <v>18771</v>
      </c>
      <c r="LS60" s="102">
        <v>19679</v>
      </c>
      <c r="LT60" s="102">
        <v>20945</v>
      </c>
      <c r="LU60" s="102">
        <v>21624</v>
      </c>
      <c r="LV60" s="102">
        <v>22037</v>
      </c>
      <c r="LW60" s="102">
        <v>22037</v>
      </c>
      <c r="LX60" s="102">
        <v>22563</v>
      </c>
      <c r="LY60" s="102">
        <v>26971</v>
      </c>
      <c r="LZ60" s="102">
        <v>27578</v>
      </c>
      <c r="MA60" s="102">
        <v>28266</v>
      </c>
      <c r="MB60" s="102">
        <v>28901</v>
      </c>
      <c r="MC60" s="118"/>
      <c r="MD60" s="102"/>
      <c r="ME60" s="102"/>
      <c r="MF60" s="102"/>
      <c r="MG60" s="102"/>
      <c r="MH60" s="102"/>
      <c r="MI60" s="102"/>
      <c r="MJ60" s="102"/>
      <c r="MK60" s="102"/>
      <c r="ML60" s="102"/>
      <c r="MM60" s="102"/>
      <c r="MN60" s="102"/>
      <c r="MO60" s="6" t="s">
        <v>154</v>
      </c>
      <c r="MP60" s="102"/>
      <c r="MQ60" s="102"/>
      <c r="MR60" s="102"/>
      <c r="MS60" s="102"/>
      <c r="MT60" s="6" t="s">
        <v>154</v>
      </c>
      <c r="MU60" s="6" t="s">
        <v>154</v>
      </c>
      <c r="MV60" s="6" t="s">
        <v>154</v>
      </c>
      <c r="MW60" s="6" t="s">
        <v>154</v>
      </c>
      <c r="MX60" s="6" t="s">
        <v>154</v>
      </c>
      <c r="MY60" s="6" t="s">
        <v>154</v>
      </c>
      <c r="MZ60" s="6" t="s">
        <v>154</v>
      </c>
      <c r="NA60" s="6" t="s">
        <v>154</v>
      </c>
      <c r="NB60" s="6" t="s">
        <v>154</v>
      </c>
      <c r="NC60" s="6" t="s">
        <v>154</v>
      </c>
      <c r="ND60" s="6" t="s">
        <v>154</v>
      </c>
      <c r="NE60" s="118"/>
      <c r="NF60" s="102"/>
      <c r="NG60" s="102"/>
      <c r="NH60" s="102"/>
      <c r="NI60" s="102"/>
      <c r="NJ60" s="102"/>
      <c r="NK60" s="102"/>
      <c r="NL60" s="102"/>
      <c r="NM60" s="102"/>
      <c r="NN60" s="102"/>
      <c r="NO60" s="102"/>
      <c r="NP60" s="102"/>
      <c r="NQ60" s="6" t="s">
        <v>154</v>
      </c>
      <c r="NR60" s="102"/>
      <c r="NS60" s="102"/>
      <c r="NT60" s="102"/>
      <c r="NU60" s="102"/>
      <c r="NV60" s="6" t="s">
        <v>154</v>
      </c>
      <c r="NW60" s="6" t="s">
        <v>154</v>
      </c>
      <c r="NX60" s="6" t="s">
        <v>154</v>
      </c>
      <c r="NY60" s="6" t="s">
        <v>154</v>
      </c>
      <c r="NZ60" s="6" t="s">
        <v>154</v>
      </c>
      <c r="OA60" s="6"/>
      <c r="OB60" s="6" t="s">
        <v>154</v>
      </c>
      <c r="OC60" s="6" t="s">
        <v>154</v>
      </c>
      <c r="OD60" s="6" t="s">
        <v>154</v>
      </c>
      <c r="OE60" s="6" t="s">
        <v>154</v>
      </c>
      <c r="OF60" s="6" t="s">
        <v>154</v>
      </c>
    </row>
    <row r="61" spans="1:396">
      <c r="A61" s="102" t="s">
        <v>73</v>
      </c>
      <c r="B61" s="102"/>
      <c r="C61" s="102"/>
      <c r="D61" s="102"/>
      <c r="E61" s="102"/>
      <c r="F61" s="102"/>
      <c r="G61" s="102"/>
      <c r="H61" s="102"/>
      <c r="I61" s="102"/>
      <c r="J61" s="102"/>
      <c r="K61" s="102"/>
      <c r="L61" s="102"/>
      <c r="M61" s="102"/>
      <c r="N61" s="102"/>
      <c r="O61" s="102"/>
      <c r="P61" s="102">
        <v>5234.5</v>
      </c>
      <c r="Q61" s="102"/>
      <c r="R61" s="102"/>
      <c r="S61" s="102"/>
      <c r="T61" s="102"/>
      <c r="U61" s="102">
        <v>6085.5</v>
      </c>
      <c r="V61" s="102">
        <v>6093</v>
      </c>
      <c r="W61" s="102">
        <v>6494</v>
      </c>
      <c r="X61" s="102">
        <v>6824.5</v>
      </c>
      <c r="Y61" s="102">
        <v>7086.5</v>
      </c>
      <c r="Z61" s="102">
        <v>7429</v>
      </c>
      <c r="AA61" s="102">
        <v>7728</v>
      </c>
      <c r="AB61" s="102">
        <v>7834</v>
      </c>
      <c r="AC61" s="102">
        <v>8066</v>
      </c>
      <c r="AD61" s="102">
        <v>8283</v>
      </c>
      <c r="AE61" s="102">
        <v>8508</v>
      </c>
      <c r="AF61" s="118"/>
      <c r="AG61" s="102"/>
      <c r="AH61" s="102"/>
      <c r="AI61" s="102"/>
      <c r="AJ61" s="102"/>
      <c r="AK61" s="102"/>
      <c r="AL61" s="102"/>
      <c r="AM61" s="102"/>
      <c r="AN61" s="102"/>
      <c r="AO61" s="102"/>
      <c r="AP61" s="102"/>
      <c r="AQ61" s="102"/>
      <c r="AR61" s="102"/>
      <c r="AS61" s="102">
        <v>10878</v>
      </c>
      <c r="AT61" s="102"/>
      <c r="AU61" s="102"/>
      <c r="AV61" s="102"/>
      <c r="AW61" s="102"/>
      <c r="AX61" s="102">
        <v>13918.5</v>
      </c>
      <c r="AY61" s="102">
        <v>14463</v>
      </c>
      <c r="AZ61" s="102">
        <v>15350</v>
      </c>
      <c r="BA61" s="102">
        <v>16011</v>
      </c>
      <c r="BB61" s="102">
        <v>16432.5</v>
      </c>
      <c r="BC61" s="102">
        <v>17022.5</v>
      </c>
      <c r="BD61" s="102">
        <v>17544</v>
      </c>
      <c r="BE61" s="102">
        <v>17604</v>
      </c>
      <c r="BF61" s="102">
        <v>17626</v>
      </c>
      <c r="BG61" s="102">
        <v>17990</v>
      </c>
      <c r="BH61" s="102">
        <v>18412</v>
      </c>
      <c r="BI61" s="118"/>
      <c r="BJ61" s="102"/>
      <c r="BK61" s="102"/>
      <c r="BL61" s="102"/>
      <c r="BM61" s="102"/>
      <c r="BN61" s="102"/>
      <c r="BO61" s="102"/>
      <c r="BP61" s="102"/>
      <c r="BQ61" s="102"/>
      <c r="BR61" s="102"/>
      <c r="BS61" s="102"/>
      <c r="BT61" s="102"/>
      <c r="BU61" s="102">
        <v>5810</v>
      </c>
      <c r="BV61" s="102"/>
      <c r="BW61" s="102"/>
      <c r="BX61" s="102"/>
      <c r="BY61" s="102"/>
      <c r="BZ61" s="102">
        <v>6754.5</v>
      </c>
      <c r="CA61" s="102">
        <v>6830</v>
      </c>
      <c r="CB61" s="102">
        <v>7194</v>
      </c>
      <c r="CC61" s="102">
        <v>7602.5</v>
      </c>
      <c r="CD61" s="102">
        <v>8040</v>
      </c>
      <c r="CE61" s="102">
        <v>8430</v>
      </c>
      <c r="CF61" s="102">
        <v>8996</v>
      </c>
      <c r="CG61" s="102">
        <v>9223</v>
      </c>
      <c r="CH61" s="102">
        <v>9490</v>
      </c>
      <c r="CI61" s="102">
        <v>9756</v>
      </c>
      <c r="CJ61" s="102">
        <v>10176</v>
      </c>
      <c r="CK61" s="118"/>
      <c r="CL61" s="102"/>
      <c r="CM61" s="102"/>
      <c r="CN61" s="102"/>
      <c r="CO61" s="102"/>
      <c r="CP61" s="102"/>
      <c r="CQ61" s="102"/>
      <c r="CR61" s="102"/>
      <c r="CS61" s="102"/>
      <c r="CT61" s="102"/>
      <c r="CU61" s="102"/>
      <c r="CV61" s="102"/>
      <c r="CW61" s="102">
        <v>12070</v>
      </c>
      <c r="CX61" s="102"/>
      <c r="CY61" s="102"/>
      <c r="CZ61" s="102"/>
      <c r="DA61" s="102"/>
      <c r="DB61" s="102">
        <v>14654.5</v>
      </c>
      <c r="DC61" s="102">
        <v>15240</v>
      </c>
      <c r="DD61" s="102">
        <v>15885</v>
      </c>
      <c r="DE61" s="102">
        <v>17487.5</v>
      </c>
      <c r="DF61" s="102">
        <v>18464</v>
      </c>
      <c r="DG61" s="102">
        <v>20260</v>
      </c>
      <c r="DH61" s="102">
        <v>22173</v>
      </c>
      <c r="DI61" s="102">
        <v>24351</v>
      </c>
      <c r="DJ61" s="102">
        <v>24403</v>
      </c>
      <c r="DK61" s="102">
        <v>26644</v>
      </c>
      <c r="DL61" s="102">
        <v>27791</v>
      </c>
      <c r="DM61" s="118"/>
      <c r="DN61" s="102"/>
      <c r="DO61" s="102"/>
      <c r="DP61" s="102"/>
      <c r="DQ61" s="102"/>
      <c r="DR61" s="102"/>
      <c r="DS61" s="102"/>
      <c r="DT61" s="102"/>
      <c r="DU61" s="102"/>
      <c r="DV61" s="102"/>
      <c r="DW61" s="102"/>
      <c r="DX61" s="102"/>
      <c r="DY61" s="102">
        <v>5756</v>
      </c>
      <c r="DZ61" s="102"/>
      <c r="EA61" s="102"/>
      <c r="EB61" s="102"/>
      <c r="EC61" s="102"/>
      <c r="ED61" s="10" t="s">
        <v>154</v>
      </c>
      <c r="EE61" s="10" t="s">
        <v>154</v>
      </c>
      <c r="EF61" s="10" t="s">
        <v>154</v>
      </c>
      <c r="EG61" s="10" t="s">
        <v>154</v>
      </c>
      <c r="EH61" s="10" t="s">
        <v>154</v>
      </c>
      <c r="EI61" s="10" t="s">
        <v>154</v>
      </c>
      <c r="EJ61" s="10" t="s">
        <v>154</v>
      </c>
      <c r="EK61" s="10" t="s">
        <v>154</v>
      </c>
      <c r="EL61" s="10" t="s">
        <v>154</v>
      </c>
      <c r="EM61" s="10" t="s">
        <v>154</v>
      </c>
      <c r="EN61" s="10" t="s">
        <v>154</v>
      </c>
      <c r="EO61" s="118"/>
      <c r="EP61" s="102"/>
      <c r="EQ61" s="102"/>
      <c r="ER61" s="102"/>
      <c r="ES61" s="102"/>
      <c r="ET61" s="102"/>
      <c r="EU61" s="102"/>
      <c r="EV61" s="102"/>
      <c r="EW61" s="102"/>
      <c r="EX61" s="102"/>
      <c r="EY61" s="102"/>
      <c r="EZ61" s="102"/>
      <c r="FA61" s="102">
        <v>12016</v>
      </c>
      <c r="FB61" s="102"/>
      <c r="FC61" s="102"/>
      <c r="FD61" s="102"/>
      <c r="FE61" s="102"/>
      <c r="FF61" s="10" t="s">
        <v>154</v>
      </c>
      <c r="FG61" s="10" t="s">
        <v>154</v>
      </c>
      <c r="FH61" s="10" t="s">
        <v>154</v>
      </c>
      <c r="FI61" s="10" t="s">
        <v>154</v>
      </c>
      <c r="FJ61" s="10" t="s">
        <v>154</v>
      </c>
      <c r="FK61" s="10" t="s">
        <v>154</v>
      </c>
      <c r="FL61" s="10" t="s">
        <v>154</v>
      </c>
      <c r="FM61" s="10" t="s">
        <v>154</v>
      </c>
      <c r="FN61" s="10" t="s">
        <v>154</v>
      </c>
      <c r="FO61" s="10" t="s">
        <v>154</v>
      </c>
      <c r="FP61" s="10" t="s">
        <v>154</v>
      </c>
      <c r="FQ61" s="118"/>
      <c r="FR61" s="102"/>
      <c r="FS61" s="102"/>
      <c r="FT61" s="102"/>
      <c r="FU61" s="102"/>
      <c r="FV61" s="102"/>
      <c r="FW61" s="102"/>
      <c r="FX61" s="102"/>
      <c r="FY61" s="102"/>
      <c r="FZ61" s="102"/>
      <c r="GA61" s="102"/>
      <c r="GB61" s="102"/>
      <c r="GC61" s="102">
        <v>4357</v>
      </c>
      <c r="GD61" s="102"/>
      <c r="GE61" s="102"/>
      <c r="GF61" s="102"/>
      <c r="GG61" s="102"/>
      <c r="GH61" s="102">
        <v>5047</v>
      </c>
      <c r="GI61" s="102">
        <v>5051</v>
      </c>
      <c r="GJ61" s="102">
        <v>5584</v>
      </c>
      <c r="GK61" s="102">
        <v>5884</v>
      </c>
      <c r="GL61" s="102">
        <v>6195.5</v>
      </c>
      <c r="GM61" s="102">
        <v>6521.5</v>
      </c>
      <c r="GN61" s="102">
        <v>6914</v>
      </c>
      <c r="GO61" s="102">
        <v>6890</v>
      </c>
      <c r="GP61" s="102">
        <v>7090</v>
      </c>
      <c r="GQ61" s="102">
        <v>7290</v>
      </c>
      <c r="GR61" s="102">
        <v>7490</v>
      </c>
      <c r="GS61" s="118"/>
      <c r="GT61" s="102"/>
      <c r="GU61" s="102"/>
      <c r="GV61" s="102"/>
      <c r="GW61" s="102"/>
      <c r="GX61" s="102"/>
      <c r="GY61" s="102"/>
      <c r="GZ61" s="102"/>
      <c r="HA61" s="102"/>
      <c r="HB61" s="102"/>
      <c r="HC61" s="102"/>
      <c r="HD61" s="102"/>
      <c r="HE61" s="102">
        <v>8993</v>
      </c>
      <c r="HF61" s="102"/>
      <c r="HG61" s="102"/>
      <c r="HH61" s="102"/>
      <c r="HI61" s="102"/>
      <c r="HJ61" s="102">
        <v>10407</v>
      </c>
      <c r="HK61" s="102">
        <v>10411</v>
      </c>
      <c r="HL61" s="102">
        <v>11494</v>
      </c>
      <c r="HM61" s="102">
        <v>12094</v>
      </c>
      <c r="HN61" s="102">
        <v>12705.5</v>
      </c>
      <c r="HO61" s="102">
        <v>13331.5</v>
      </c>
      <c r="HP61" s="102">
        <v>14024</v>
      </c>
      <c r="HQ61" s="102">
        <v>14000</v>
      </c>
      <c r="HR61" s="102">
        <v>14480</v>
      </c>
      <c r="HS61" s="102">
        <v>14960</v>
      </c>
      <c r="HT61" s="102">
        <v>15440</v>
      </c>
      <c r="HU61" s="118"/>
      <c r="HV61" s="102"/>
      <c r="HW61" s="102"/>
      <c r="HX61" s="102"/>
      <c r="HY61" s="102"/>
      <c r="HZ61" s="102"/>
      <c r="IA61" s="102"/>
      <c r="IB61" s="102"/>
      <c r="IC61" s="102"/>
      <c r="ID61" s="102"/>
      <c r="IE61" s="102"/>
      <c r="IF61" s="102"/>
      <c r="IG61" s="102">
        <v>5238</v>
      </c>
      <c r="IH61" s="102"/>
      <c r="II61" s="102"/>
      <c r="IJ61" s="102"/>
      <c r="IK61" s="102"/>
      <c r="IL61" s="102">
        <v>6090</v>
      </c>
      <c r="IM61" s="102">
        <v>6199</v>
      </c>
      <c r="IN61" s="102">
        <v>6506</v>
      </c>
      <c r="IO61" s="102">
        <v>6841</v>
      </c>
      <c r="IP61" s="102">
        <v>7179</v>
      </c>
      <c r="IQ61" s="102">
        <v>7497</v>
      </c>
      <c r="IR61" s="102">
        <v>7850</v>
      </c>
      <c r="IS61" s="102">
        <v>7932</v>
      </c>
      <c r="IT61" s="102">
        <v>8166</v>
      </c>
      <c r="IU61" s="102">
        <v>8421</v>
      </c>
      <c r="IV61" s="102">
        <v>8717</v>
      </c>
      <c r="IW61" s="118"/>
      <c r="IX61" s="102"/>
      <c r="IY61" s="102"/>
      <c r="IZ61" s="102"/>
      <c r="JA61" s="102"/>
      <c r="JB61" s="102"/>
      <c r="JC61" s="102"/>
      <c r="JD61" s="102"/>
      <c r="JE61" s="102"/>
      <c r="JF61" s="102"/>
      <c r="JG61" s="102"/>
      <c r="JH61" s="102"/>
      <c r="JI61" s="102">
        <v>11188</v>
      </c>
      <c r="JJ61" s="102"/>
      <c r="JK61" s="102"/>
      <c r="JL61" s="102"/>
      <c r="JM61" s="102"/>
      <c r="JN61" s="102">
        <v>13990</v>
      </c>
      <c r="JO61" s="102">
        <v>14609</v>
      </c>
      <c r="JP61" s="102">
        <v>15556</v>
      </c>
      <c r="JQ61" s="102">
        <v>16091</v>
      </c>
      <c r="JR61" s="102">
        <v>16629</v>
      </c>
      <c r="JS61" s="102">
        <v>17147</v>
      </c>
      <c r="JT61" s="102">
        <v>17700</v>
      </c>
      <c r="JU61" s="102">
        <v>17814</v>
      </c>
      <c r="JV61" s="102">
        <v>17816</v>
      </c>
      <c r="JW61" s="102">
        <v>18201</v>
      </c>
      <c r="JX61" s="102">
        <v>18627</v>
      </c>
      <c r="JY61" s="118"/>
      <c r="JZ61" s="102"/>
      <c r="KA61" s="102"/>
      <c r="KB61" s="102"/>
      <c r="KC61" s="102"/>
      <c r="KD61" s="102"/>
      <c r="KE61" s="102"/>
      <c r="KF61" s="102"/>
      <c r="KG61" s="102"/>
      <c r="KH61" s="102"/>
      <c r="KI61" s="102"/>
      <c r="KJ61" s="102"/>
      <c r="KK61" s="102">
        <v>5259</v>
      </c>
      <c r="KL61" s="102"/>
      <c r="KM61" s="102"/>
      <c r="KN61" s="102"/>
      <c r="KO61" s="102"/>
      <c r="KP61" s="102">
        <v>6158.5</v>
      </c>
      <c r="KQ61" s="102">
        <v>5545</v>
      </c>
      <c r="KR61" s="102">
        <v>6658.5</v>
      </c>
      <c r="KS61" s="102">
        <v>6994.5</v>
      </c>
      <c r="KT61" s="102">
        <v>6624</v>
      </c>
      <c r="KU61" s="102">
        <v>7323</v>
      </c>
      <c r="KV61" s="102">
        <v>7643</v>
      </c>
      <c r="KW61" s="102">
        <v>7292</v>
      </c>
      <c r="KX61" s="102">
        <v>7525</v>
      </c>
      <c r="KY61" s="102">
        <v>7771</v>
      </c>
      <c r="KZ61" s="102">
        <v>7990</v>
      </c>
      <c r="LA61" s="118"/>
      <c r="LB61" s="102"/>
      <c r="LC61" s="102"/>
      <c r="LD61" s="102"/>
      <c r="LE61" s="102"/>
      <c r="LF61" s="102"/>
      <c r="LG61" s="102"/>
      <c r="LH61" s="102"/>
      <c r="LI61" s="102"/>
      <c r="LJ61" s="102"/>
      <c r="LK61" s="102"/>
      <c r="LL61" s="102"/>
      <c r="LM61" s="102">
        <v>11447.5</v>
      </c>
      <c r="LN61" s="102"/>
      <c r="LO61" s="102"/>
      <c r="LP61" s="102"/>
      <c r="LQ61" s="102"/>
      <c r="LR61" s="102">
        <v>14058.5</v>
      </c>
      <c r="LS61" s="102">
        <v>13955</v>
      </c>
      <c r="LT61" s="102">
        <v>15708.5</v>
      </c>
      <c r="LU61" s="102">
        <v>16244.5</v>
      </c>
      <c r="LV61" s="102">
        <v>15874</v>
      </c>
      <c r="LW61" s="102">
        <v>17203</v>
      </c>
      <c r="LX61" s="102">
        <v>17773</v>
      </c>
      <c r="LY61" s="102">
        <v>17533</v>
      </c>
      <c r="LZ61" s="102">
        <v>17533</v>
      </c>
      <c r="MA61" s="102">
        <v>17923</v>
      </c>
      <c r="MB61" s="102">
        <v>18278</v>
      </c>
      <c r="MC61" s="118"/>
      <c r="MD61" s="102"/>
      <c r="ME61" s="102"/>
      <c r="MF61" s="102"/>
      <c r="MG61" s="102"/>
      <c r="MH61" s="102"/>
      <c r="MI61" s="102"/>
      <c r="MJ61" s="102"/>
      <c r="MK61" s="102"/>
      <c r="ML61" s="102"/>
      <c r="MM61" s="102"/>
      <c r="MN61" s="102"/>
      <c r="MO61" s="102">
        <v>5253</v>
      </c>
      <c r="MP61" s="102"/>
      <c r="MQ61" s="102"/>
      <c r="MR61" s="102"/>
      <c r="MS61" s="102"/>
      <c r="MT61" s="102">
        <v>5913.5</v>
      </c>
      <c r="MU61" s="102">
        <v>5452.5</v>
      </c>
      <c r="MV61" s="102">
        <v>6481.5</v>
      </c>
      <c r="MW61" s="102">
        <v>6826</v>
      </c>
      <c r="MX61" s="102">
        <v>7125</v>
      </c>
      <c r="MY61" s="102">
        <v>7483</v>
      </c>
      <c r="MZ61" s="102">
        <v>7719</v>
      </c>
      <c r="NA61" s="102">
        <v>7875</v>
      </c>
      <c r="NB61" s="102">
        <v>8120</v>
      </c>
      <c r="NC61" s="102">
        <v>8360</v>
      </c>
      <c r="ND61" s="102">
        <v>8560</v>
      </c>
      <c r="NE61" s="118"/>
      <c r="NF61" s="102"/>
      <c r="NG61" s="102"/>
      <c r="NH61" s="102"/>
      <c r="NI61" s="102"/>
      <c r="NJ61" s="102"/>
      <c r="NK61" s="102"/>
      <c r="NL61" s="102"/>
      <c r="NM61" s="102"/>
      <c r="NN61" s="102"/>
      <c r="NO61" s="102"/>
      <c r="NP61" s="102"/>
      <c r="NQ61" s="102">
        <v>8518.5</v>
      </c>
      <c r="NR61" s="102"/>
      <c r="NS61" s="102"/>
      <c r="NT61" s="102"/>
      <c r="NU61" s="102"/>
      <c r="NV61" s="102">
        <v>10285.5</v>
      </c>
      <c r="NW61" s="102">
        <v>12337.5</v>
      </c>
      <c r="NX61" s="102">
        <v>11473</v>
      </c>
      <c r="NY61" s="102">
        <v>14729</v>
      </c>
      <c r="NZ61" s="102">
        <v>12606</v>
      </c>
      <c r="OA61" s="102">
        <v>13206</v>
      </c>
      <c r="OB61" s="102">
        <v>13858</v>
      </c>
      <c r="OC61" s="102">
        <v>14635</v>
      </c>
      <c r="OD61" s="102">
        <v>14348</v>
      </c>
      <c r="OE61" s="102">
        <v>15098</v>
      </c>
      <c r="OF61" s="102">
        <v>15308</v>
      </c>
    </row>
    <row r="62" spans="1:396">
      <c r="A62" s="102" t="s">
        <v>74</v>
      </c>
      <c r="B62" s="102"/>
      <c r="C62" s="102"/>
      <c r="D62" s="102"/>
      <c r="E62" s="102"/>
      <c r="F62" s="102"/>
      <c r="G62" s="102"/>
      <c r="H62" s="102"/>
      <c r="I62" s="102"/>
      <c r="J62" s="102"/>
      <c r="K62" s="102"/>
      <c r="L62" s="102"/>
      <c r="M62" s="102"/>
      <c r="N62" s="102"/>
      <c r="O62" s="102"/>
      <c r="P62" s="102">
        <v>9604</v>
      </c>
      <c r="Q62" s="102"/>
      <c r="R62" s="102"/>
      <c r="S62" s="102"/>
      <c r="T62" s="102"/>
      <c r="U62" s="102">
        <v>11808</v>
      </c>
      <c r="V62" s="102">
        <v>12559</v>
      </c>
      <c r="W62" s="102">
        <v>12994</v>
      </c>
      <c r="X62" s="102">
        <v>13238</v>
      </c>
      <c r="Y62" s="102">
        <v>13129</v>
      </c>
      <c r="Z62" s="102">
        <v>13373</v>
      </c>
      <c r="AA62" s="102">
        <v>13378</v>
      </c>
      <c r="AB62" s="102">
        <v>13616</v>
      </c>
      <c r="AC62" s="102">
        <v>13694</v>
      </c>
      <c r="AD62" s="102">
        <v>13702</v>
      </c>
      <c r="AE62" s="102">
        <v>13710</v>
      </c>
      <c r="AF62" s="118"/>
      <c r="AG62" s="102"/>
      <c r="AH62" s="102"/>
      <c r="AI62" s="102"/>
      <c r="AJ62" s="102"/>
      <c r="AK62" s="102"/>
      <c r="AL62" s="102"/>
      <c r="AM62" s="102"/>
      <c r="AN62" s="102"/>
      <c r="AO62" s="102"/>
      <c r="AP62" s="102"/>
      <c r="AQ62" s="102"/>
      <c r="AR62" s="102"/>
      <c r="AS62" s="102">
        <v>14474</v>
      </c>
      <c r="AT62" s="102"/>
      <c r="AU62" s="102"/>
      <c r="AV62" s="102"/>
      <c r="AW62" s="102"/>
      <c r="AX62" s="102">
        <v>18148</v>
      </c>
      <c r="AY62" s="102">
        <v>16880</v>
      </c>
      <c r="AZ62" s="102">
        <v>19434</v>
      </c>
      <c r="BA62" s="102">
        <v>19800</v>
      </c>
      <c r="BB62" s="102">
        <v>20044</v>
      </c>
      <c r="BC62" s="102">
        <v>20328</v>
      </c>
      <c r="BD62" s="102">
        <v>20424</v>
      </c>
      <c r="BE62" s="102">
        <v>21246</v>
      </c>
      <c r="BF62" s="102">
        <v>21560</v>
      </c>
      <c r="BG62" s="102">
        <v>22398</v>
      </c>
      <c r="BH62" s="102">
        <v>22302</v>
      </c>
      <c r="BI62" s="118"/>
      <c r="BJ62" s="102"/>
      <c r="BK62" s="102"/>
      <c r="BL62" s="102"/>
      <c r="BM62" s="102"/>
      <c r="BN62" s="102"/>
      <c r="BO62" s="102"/>
      <c r="BP62" s="102"/>
      <c r="BQ62" s="102"/>
      <c r="BR62" s="102"/>
      <c r="BS62" s="102"/>
      <c r="BT62" s="102"/>
      <c r="BU62" s="102">
        <v>10830</v>
      </c>
      <c r="BV62" s="102"/>
      <c r="BW62" s="102"/>
      <c r="BX62" s="102"/>
      <c r="BY62" s="102"/>
      <c r="BZ62" s="102">
        <v>14154</v>
      </c>
      <c r="CA62" s="102">
        <v>14936</v>
      </c>
      <c r="CB62" s="102">
        <v>15984</v>
      </c>
      <c r="CC62" s="102">
        <v>16444</v>
      </c>
      <c r="CD62" s="102">
        <v>16992</v>
      </c>
      <c r="CE62" s="102">
        <v>17502</v>
      </c>
      <c r="CF62" s="102">
        <v>17514</v>
      </c>
      <c r="CG62" s="102">
        <v>17900</v>
      </c>
      <c r="CH62" s="102">
        <v>18436</v>
      </c>
      <c r="CI62" s="102">
        <v>18454</v>
      </c>
      <c r="CJ62" s="102">
        <v>18450</v>
      </c>
      <c r="CK62" s="118"/>
      <c r="CL62" s="102"/>
      <c r="CM62" s="102"/>
      <c r="CN62" s="102"/>
      <c r="CO62" s="102"/>
      <c r="CP62" s="102"/>
      <c r="CQ62" s="102"/>
      <c r="CR62" s="102"/>
      <c r="CS62" s="102"/>
      <c r="CT62" s="102"/>
      <c r="CU62" s="102"/>
      <c r="CV62" s="102"/>
      <c r="CW62" s="102">
        <v>20200</v>
      </c>
      <c r="CX62" s="102"/>
      <c r="CY62" s="102"/>
      <c r="CZ62" s="102"/>
      <c r="DA62" s="102"/>
      <c r="DB62" s="102">
        <v>23852</v>
      </c>
      <c r="DC62" s="102">
        <v>24592</v>
      </c>
      <c r="DD62" s="102">
        <v>25540</v>
      </c>
      <c r="DE62" s="102">
        <v>26280</v>
      </c>
      <c r="DF62" s="102">
        <v>27106</v>
      </c>
      <c r="DG62" s="102">
        <v>28168</v>
      </c>
      <c r="DH62" s="102">
        <v>28958</v>
      </c>
      <c r="DI62" s="102">
        <v>29758</v>
      </c>
      <c r="DJ62" s="102">
        <v>30642</v>
      </c>
      <c r="DK62" s="102">
        <v>32052</v>
      </c>
      <c r="DL62" s="102">
        <v>33746</v>
      </c>
      <c r="DM62" s="118"/>
      <c r="DN62" s="102"/>
      <c r="DO62" s="102"/>
      <c r="DP62" s="102"/>
      <c r="DQ62" s="102"/>
      <c r="DR62" s="102"/>
      <c r="DS62" s="102"/>
      <c r="DT62" s="102"/>
      <c r="DU62" s="102"/>
      <c r="DV62" s="102"/>
      <c r="DW62" s="102"/>
      <c r="DX62" s="102"/>
      <c r="DY62" s="102">
        <v>6085</v>
      </c>
      <c r="DZ62" s="102"/>
      <c r="EA62" s="102"/>
      <c r="EB62" s="102"/>
      <c r="EC62" s="102"/>
      <c r="ED62" s="102">
        <v>7209</v>
      </c>
      <c r="EE62" s="102">
        <v>7571</v>
      </c>
      <c r="EF62" s="102">
        <v>8362</v>
      </c>
      <c r="EG62" s="102">
        <v>8672</v>
      </c>
      <c r="EH62" s="102">
        <v>9080</v>
      </c>
      <c r="EI62" s="102">
        <v>9470</v>
      </c>
      <c r="EJ62" s="102">
        <v>9936</v>
      </c>
      <c r="EK62" s="102">
        <v>11368</v>
      </c>
      <c r="EL62" s="102">
        <v>12146</v>
      </c>
      <c r="EM62" s="102">
        <v>12979</v>
      </c>
      <c r="EN62" s="102">
        <v>13354</v>
      </c>
      <c r="EO62" s="118"/>
      <c r="EP62" s="102"/>
      <c r="EQ62" s="102"/>
      <c r="ER62" s="102"/>
      <c r="ES62" s="102"/>
      <c r="ET62" s="102"/>
      <c r="EU62" s="102"/>
      <c r="EV62" s="102"/>
      <c r="EW62" s="102"/>
      <c r="EX62" s="102"/>
      <c r="EY62" s="102"/>
      <c r="EZ62" s="102"/>
      <c r="FA62" s="102">
        <v>13351</v>
      </c>
      <c r="FB62" s="102"/>
      <c r="FC62" s="102"/>
      <c r="FD62" s="102"/>
      <c r="FE62" s="102"/>
      <c r="FF62" s="102">
        <v>15645</v>
      </c>
      <c r="FG62" s="102">
        <v>16395</v>
      </c>
      <c r="FH62" s="102">
        <v>18854</v>
      </c>
      <c r="FI62" s="102">
        <v>19480</v>
      </c>
      <c r="FJ62" s="102">
        <v>20216</v>
      </c>
      <c r="FK62" s="102">
        <v>20965</v>
      </c>
      <c r="FL62" s="102">
        <v>21835</v>
      </c>
      <c r="FM62" s="102">
        <v>22377</v>
      </c>
      <c r="FN62" s="270">
        <v>17271</v>
      </c>
      <c r="FO62" s="102">
        <v>18730</v>
      </c>
      <c r="FP62" s="102">
        <v>19107</v>
      </c>
      <c r="FQ62" s="118"/>
      <c r="FR62" s="102"/>
      <c r="FS62" s="102"/>
      <c r="FT62" s="102"/>
      <c r="FU62" s="102"/>
      <c r="FV62" s="102"/>
      <c r="FW62" s="102"/>
      <c r="FX62" s="102"/>
      <c r="FY62" s="102"/>
      <c r="FZ62" s="102"/>
      <c r="GA62" s="102"/>
      <c r="GB62" s="102"/>
      <c r="GC62" s="102">
        <v>6096</v>
      </c>
      <c r="GD62" s="102"/>
      <c r="GE62" s="102"/>
      <c r="GF62" s="102"/>
      <c r="GG62" s="102"/>
      <c r="GH62" s="102">
        <v>7420.5</v>
      </c>
      <c r="GI62" s="102">
        <v>7732</v>
      </c>
      <c r="GJ62" s="102">
        <v>8608.5</v>
      </c>
      <c r="GK62" s="102">
        <v>8887</v>
      </c>
      <c r="GL62" s="102">
        <v>9027</v>
      </c>
      <c r="GM62" s="102">
        <v>9774</v>
      </c>
      <c r="GN62" s="102">
        <v>7904</v>
      </c>
      <c r="GO62" s="102">
        <v>10703</v>
      </c>
      <c r="GP62" s="102">
        <v>11078</v>
      </c>
      <c r="GQ62" s="102">
        <v>11514</v>
      </c>
      <c r="GR62" s="102">
        <v>11863</v>
      </c>
      <c r="GS62" s="118"/>
      <c r="GT62" s="102"/>
      <c r="GU62" s="102"/>
      <c r="GV62" s="102"/>
      <c r="GW62" s="102"/>
      <c r="GX62" s="102"/>
      <c r="GY62" s="102"/>
      <c r="GZ62" s="102"/>
      <c r="HA62" s="102"/>
      <c r="HB62" s="102"/>
      <c r="HC62" s="102"/>
      <c r="HD62" s="102"/>
      <c r="HE62" s="102">
        <v>13272</v>
      </c>
      <c r="HF62" s="102"/>
      <c r="HG62" s="102"/>
      <c r="HH62" s="102"/>
      <c r="HI62" s="102"/>
      <c r="HJ62" s="102">
        <v>15740</v>
      </c>
      <c r="HK62" s="102">
        <v>16524</v>
      </c>
      <c r="HL62" s="102">
        <v>17898</v>
      </c>
      <c r="HM62" s="102">
        <v>18424</v>
      </c>
      <c r="HN62" s="102">
        <v>18943</v>
      </c>
      <c r="HO62" s="102">
        <v>19479</v>
      </c>
      <c r="HP62" s="102">
        <v>17254</v>
      </c>
      <c r="HQ62" s="102">
        <v>20761</v>
      </c>
      <c r="HR62" s="102">
        <v>20861</v>
      </c>
      <c r="HS62" s="102">
        <v>22191.5</v>
      </c>
      <c r="HT62" s="102">
        <v>21503</v>
      </c>
      <c r="HU62" s="118"/>
      <c r="HV62" s="102"/>
      <c r="HW62" s="102"/>
      <c r="HX62" s="102"/>
      <c r="HY62" s="102"/>
      <c r="HZ62" s="102"/>
      <c r="IA62" s="102"/>
      <c r="IB62" s="102"/>
      <c r="IC62" s="102"/>
      <c r="ID62" s="102"/>
      <c r="IE62" s="102"/>
      <c r="IF62" s="102"/>
      <c r="IG62" s="102">
        <v>6156.5</v>
      </c>
      <c r="IH62" s="102"/>
      <c r="II62" s="102"/>
      <c r="IJ62" s="102"/>
      <c r="IK62" s="102"/>
      <c r="IL62" s="102">
        <v>7316</v>
      </c>
      <c r="IM62" s="102">
        <v>7694</v>
      </c>
      <c r="IN62" s="102">
        <v>8351</v>
      </c>
      <c r="IO62" s="102">
        <v>8748</v>
      </c>
      <c r="IP62" s="102">
        <v>9160.5</v>
      </c>
      <c r="IQ62" s="102">
        <v>9451</v>
      </c>
      <c r="IR62" s="102">
        <v>9745</v>
      </c>
      <c r="IS62" s="102">
        <v>10339</v>
      </c>
      <c r="IT62" s="102">
        <v>10840</v>
      </c>
      <c r="IU62" s="102">
        <v>11108</v>
      </c>
      <c r="IV62" s="102">
        <v>10958</v>
      </c>
      <c r="IW62" s="118"/>
      <c r="IX62" s="102"/>
      <c r="IY62" s="102"/>
      <c r="IZ62" s="102"/>
      <c r="JA62" s="102"/>
      <c r="JB62" s="102"/>
      <c r="JC62" s="102"/>
      <c r="JD62" s="102"/>
      <c r="JE62" s="102"/>
      <c r="JF62" s="102"/>
      <c r="JG62" s="102"/>
      <c r="JH62" s="102"/>
      <c r="JI62" s="102">
        <v>12351</v>
      </c>
      <c r="JJ62" s="102"/>
      <c r="JK62" s="102"/>
      <c r="JL62" s="102"/>
      <c r="JM62" s="102"/>
      <c r="JN62" s="102">
        <v>13038</v>
      </c>
      <c r="JO62" s="102">
        <v>14962</v>
      </c>
      <c r="JP62" s="102">
        <v>14680</v>
      </c>
      <c r="JQ62" s="102">
        <v>12810</v>
      </c>
      <c r="JR62" s="102">
        <v>15971.5</v>
      </c>
      <c r="JS62" s="102">
        <v>16562</v>
      </c>
      <c r="JT62" s="102">
        <v>17402</v>
      </c>
      <c r="JU62" s="102">
        <v>15070</v>
      </c>
      <c r="JV62" s="102">
        <v>15586</v>
      </c>
      <c r="JW62" s="102">
        <v>16004</v>
      </c>
      <c r="JX62" s="102">
        <v>15726</v>
      </c>
      <c r="JY62" s="118"/>
      <c r="JZ62" s="102"/>
      <c r="KA62" s="102"/>
      <c r="KB62" s="102"/>
      <c r="KC62" s="102"/>
      <c r="KD62" s="102"/>
      <c r="KE62" s="102"/>
      <c r="KF62" s="102"/>
      <c r="KG62" s="102"/>
      <c r="KH62" s="102"/>
      <c r="KI62" s="102"/>
      <c r="KJ62" s="102"/>
      <c r="KK62" s="102">
        <v>6180</v>
      </c>
      <c r="KL62" s="102"/>
      <c r="KM62" s="102"/>
      <c r="KN62" s="102"/>
      <c r="KO62" s="102"/>
      <c r="KP62" s="102">
        <v>7756</v>
      </c>
      <c r="KQ62" s="102">
        <v>8058</v>
      </c>
      <c r="KR62" s="102">
        <v>8654</v>
      </c>
      <c r="KS62" s="102">
        <v>8926</v>
      </c>
      <c r="KT62" s="102">
        <v>9804</v>
      </c>
      <c r="KU62" s="102">
        <v>9828</v>
      </c>
      <c r="KV62" s="102">
        <v>10878</v>
      </c>
      <c r="KW62" s="102">
        <v>10984</v>
      </c>
      <c r="KX62" s="270">
        <v>11379</v>
      </c>
      <c r="KY62" s="102">
        <v>11036</v>
      </c>
      <c r="KZ62" s="102">
        <v>11266</v>
      </c>
      <c r="LA62" s="118"/>
      <c r="LB62" s="102"/>
      <c r="LC62" s="102"/>
      <c r="LD62" s="102"/>
      <c r="LE62" s="102"/>
      <c r="LF62" s="102"/>
      <c r="LG62" s="102"/>
      <c r="LH62" s="102"/>
      <c r="LI62" s="102"/>
      <c r="LJ62" s="102"/>
      <c r="LK62" s="102"/>
      <c r="LL62" s="102"/>
      <c r="LM62" s="102">
        <v>12831</v>
      </c>
      <c r="LN62" s="102"/>
      <c r="LO62" s="102"/>
      <c r="LP62" s="102"/>
      <c r="LQ62" s="102"/>
      <c r="LR62" s="102">
        <v>15796</v>
      </c>
      <c r="LS62" s="102">
        <v>16542</v>
      </c>
      <c r="LT62" s="102">
        <v>17942</v>
      </c>
      <c r="LU62" s="102">
        <v>16390</v>
      </c>
      <c r="LV62" s="102">
        <v>17023</v>
      </c>
      <c r="LW62" s="102">
        <v>17726</v>
      </c>
      <c r="LX62" s="102">
        <v>18483</v>
      </c>
      <c r="LY62" s="102">
        <v>19321</v>
      </c>
      <c r="LZ62" s="270">
        <v>20056</v>
      </c>
      <c r="MA62" s="102">
        <v>20702</v>
      </c>
      <c r="MB62" s="102">
        <v>20702</v>
      </c>
      <c r="MC62" s="118"/>
      <c r="MD62" s="102"/>
      <c r="ME62" s="102"/>
      <c r="MF62" s="102"/>
      <c r="MG62" s="102"/>
      <c r="MH62" s="102"/>
      <c r="MI62" s="102"/>
      <c r="MJ62" s="102"/>
      <c r="MK62" s="102"/>
      <c r="ML62" s="102"/>
      <c r="MM62" s="102"/>
      <c r="MN62" s="102"/>
      <c r="MO62" s="102">
        <v>9624</v>
      </c>
      <c r="MP62" s="102"/>
      <c r="MQ62" s="102"/>
      <c r="MR62" s="102"/>
      <c r="MS62" s="102"/>
      <c r="MT62" s="102">
        <v>12175</v>
      </c>
      <c r="MU62" s="102">
        <v>12730</v>
      </c>
      <c r="MV62" s="102">
        <v>13048</v>
      </c>
      <c r="MW62" s="102">
        <v>13300</v>
      </c>
      <c r="MX62" s="102">
        <v>13467</v>
      </c>
      <c r="MY62" s="102">
        <v>13642</v>
      </c>
      <c r="MZ62" s="102">
        <v>13660</v>
      </c>
      <c r="NA62" s="102">
        <v>13678</v>
      </c>
      <c r="NB62" s="102">
        <v>13900</v>
      </c>
      <c r="NC62" s="102">
        <v>13900</v>
      </c>
      <c r="ND62" s="102">
        <v>14158</v>
      </c>
      <c r="NE62" s="118"/>
      <c r="NF62" s="102"/>
      <c r="NG62" s="102"/>
      <c r="NH62" s="102"/>
      <c r="NI62" s="102"/>
      <c r="NJ62" s="102"/>
      <c r="NK62" s="102"/>
      <c r="NL62" s="102"/>
      <c r="NM62" s="102"/>
      <c r="NN62" s="102"/>
      <c r="NO62" s="102"/>
      <c r="NP62" s="102"/>
      <c r="NQ62" s="102">
        <v>14484</v>
      </c>
      <c r="NR62" s="102"/>
      <c r="NS62" s="102"/>
      <c r="NT62" s="102"/>
      <c r="NU62" s="102"/>
      <c r="NV62" s="102">
        <v>18268</v>
      </c>
      <c r="NW62" s="102">
        <v>19828</v>
      </c>
      <c r="NX62" s="102">
        <v>19534</v>
      </c>
      <c r="NY62" s="102">
        <v>19906</v>
      </c>
      <c r="NZ62" s="102">
        <v>20284</v>
      </c>
      <c r="OA62" s="102">
        <v>20778</v>
      </c>
      <c r="OB62" s="102">
        <v>21212</v>
      </c>
      <c r="OC62" s="102">
        <v>21568</v>
      </c>
      <c r="OD62" s="102">
        <v>22378</v>
      </c>
      <c r="OE62" s="102">
        <v>23028</v>
      </c>
      <c r="OF62" s="102">
        <v>23466</v>
      </c>
    </row>
    <row r="63" spans="1:396">
      <c r="A63" s="102" t="s">
        <v>75</v>
      </c>
      <c r="B63" s="102"/>
      <c r="C63" s="102"/>
      <c r="D63" s="102"/>
      <c r="E63" s="102"/>
      <c r="F63" s="102"/>
      <c r="G63" s="102"/>
      <c r="H63" s="102"/>
      <c r="I63" s="102"/>
      <c r="J63" s="102"/>
      <c r="K63" s="102"/>
      <c r="L63" s="102"/>
      <c r="M63" s="102"/>
      <c r="N63" s="102"/>
      <c r="O63" s="102"/>
      <c r="P63" s="102">
        <v>5546</v>
      </c>
      <c r="Q63" s="102"/>
      <c r="R63" s="102"/>
      <c r="S63" s="102"/>
      <c r="T63" s="102"/>
      <c r="U63" s="102">
        <v>7968</v>
      </c>
      <c r="V63" s="102">
        <v>8731</v>
      </c>
      <c r="W63" s="102">
        <v>9317</v>
      </c>
      <c r="X63" s="102">
        <v>10024</v>
      </c>
      <c r="Y63" s="102">
        <v>10026</v>
      </c>
      <c r="Z63" s="102">
        <v>10054</v>
      </c>
      <c r="AA63" s="102">
        <v>10530</v>
      </c>
      <c r="AB63" s="102">
        <v>10545</v>
      </c>
      <c r="AC63" s="102">
        <v>11284</v>
      </c>
      <c r="AD63" s="102">
        <v>11533.5</v>
      </c>
      <c r="AE63" s="102">
        <v>12072</v>
      </c>
      <c r="AF63" s="118"/>
      <c r="AG63" s="102"/>
      <c r="AH63" s="102"/>
      <c r="AI63" s="102"/>
      <c r="AJ63" s="102"/>
      <c r="AK63" s="102"/>
      <c r="AL63" s="102"/>
      <c r="AM63" s="102"/>
      <c r="AN63" s="102"/>
      <c r="AO63" s="102"/>
      <c r="AP63" s="102"/>
      <c r="AQ63" s="102"/>
      <c r="AR63" s="102"/>
      <c r="AS63" s="102">
        <v>14724</v>
      </c>
      <c r="AT63" s="102"/>
      <c r="AU63" s="102"/>
      <c r="AV63" s="102"/>
      <c r="AW63" s="102"/>
      <c r="AX63" s="102">
        <v>20757</v>
      </c>
      <c r="AY63" s="102">
        <v>22030</v>
      </c>
      <c r="AZ63" s="102">
        <v>22504</v>
      </c>
      <c r="BA63" s="102">
        <v>23156</v>
      </c>
      <c r="BB63" s="102">
        <v>23158</v>
      </c>
      <c r="BC63" s="102">
        <v>23186</v>
      </c>
      <c r="BD63" s="102">
        <v>24355</v>
      </c>
      <c r="BE63" s="102">
        <v>24370.5</v>
      </c>
      <c r="BF63" s="102">
        <v>25665.5</v>
      </c>
      <c r="BG63" s="102">
        <v>26277</v>
      </c>
      <c r="BH63" s="102">
        <v>27364.5</v>
      </c>
      <c r="BI63" s="118"/>
      <c r="BJ63" s="102"/>
      <c r="BK63" s="102"/>
      <c r="BL63" s="102"/>
      <c r="BM63" s="102"/>
      <c r="BN63" s="102"/>
      <c r="BO63" s="102"/>
      <c r="BP63" s="102"/>
      <c r="BQ63" s="102"/>
      <c r="BR63" s="102"/>
      <c r="BS63" s="102"/>
      <c r="BT63" s="102"/>
      <c r="BU63" s="17" t="s">
        <v>154</v>
      </c>
      <c r="BV63" s="102"/>
      <c r="BW63" s="102"/>
      <c r="BX63" s="102"/>
      <c r="BY63" s="102"/>
      <c r="BZ63" s="10" t="s">
        <v>154</v>
      </c>
      <c r="CA63" s="10" t="s">
        <v>154</v>
      </c>
      <c r="CB63" s="10" t="s">
        <v>154</v>
      </c>
      <c r="CC63" s="10" t="s">
        <v>154</v>
      </c>
      <c r="CD63" s="10" t="s">
        <v>154</v>
      </c>
      <c r="CE63" s="10" t="s">
        <v>154</v>
      </c>
      <c r="CF63" s="10" t="s">
        <v>154</v>
      </c>
      <c r="CG63" s="10" t="s">
        <v>154</v>
      </c>
      <c r="CH63" s="10" t="s">
        <v>154</v>
      </c>
      <c r="CI63" s="10" t="s">
        <v>154</v>
      </c>
      <c r="CJ63" s="102">
        <v>14566</v>
      </c>
      <c r="CK63" s="118"/>
      <c r="CL63" s="102"/>
      <c r="CM63" s="102"/>
      <c r="CN63" s="102"/>
      <c r="CO63" s="102"/>
      <c r="CP63" s="102"/>
      <c r="CQ63" s="102"/>
      <c r="CR63" s="102"/>
      <c r="CS63" s="102"/>
      <c r="CT63" s="102"/>
      <c r="CU63" s="102"/>
      <c r="CV63" s="102"/>
      <c r="CW63" s="17" t="s">
        <v>154</v>
      </c>
      <c r="CX63" s="102"/>
      <c r="CY63" s="102"/>
      <c r="CZ63" s="102"/>
      <c r="DA63" s="102"/>
      <c r="DB63" s="10" t="s">
        <v>154</v>
      </c>
      <c r="DC63" s="10" t="s">
        <v>154</v>
      </c>
      <c r="DD63" s="10" t="s">
        <v>154</v>
      </c>
      <c r="DE63" s="10" t="s">
        <v>154</v>
      </c>
      <c r="DF63" s="10" t="s">
        <v>154</v>
      </c>
      <c r="DG63" s="10" t="s">
        <v>154</v>
      </c>
      <c r="DH63" s="10" t="s">
        <v>154</v>
      </c>
      <c r="DI63" s="10" t="s">
        <v>154</v>
      </c>
      <c r="DJ63" s="10" t="s">
        <v>154</v>
      </c>
      <c r="DK63" s="10" t="s">
        <v>154</v>
      </c>
      <c r="DL63" s="10">
        <v>31686</v>
      </c>
      <c r="DM63" s="118"/>
      <c r="DN63" s="102"/>
      <c r="DO63" s="102"/>
      <c r="DP63" s="102"/>
      <c r="DQ63" s="102"/>
      <c r="DR63" s="102"/>
      <c r="DS63" s="102"/>
      <c r="DT63" s="102"/>
      <c r="DU63" s="102"/>
      <c r="DV63" s="102"/>
      <c r="DW63" s="102"/>
      <c r="DX63" s="102"/>
      <c r="DY63" s="102">
        <v>6752</v>
      </c>
      <c r="DZ63" s="102"/>
      <c r="EA63" s="102"/>
      <c r="EB63" s="102"/>
      <c r="EC63" s="102"/>
      <c r="ED63" s="102">
        <v>9528</v>
      </c>
      <c r="EE63" s="102">
        <v>10476</v>
      </c>
      <c r="EF63" s="102">
        <v>11366</v>
      </c>
      <c r="EG63" s="102">
        <v>12450</v>
      </c>
      <c r="EH63" s="102">
        <v>12450</v>
      </c>
      <c r="EI63" s="102">
        <v>12506</v>
      </c>
      <c r="EJ63" s="102">
        <v>12862</v>
      </c>
      <c r="EK63" s="102">
        <v>12884</v>
      </c>
      <c r="EL63" s="102">
        <v>13792</v>
      </c>
      <c r="EM63" s="102">
        <v>14138</v>
      </c>
      <c r="EN63" s="10" t="s">
        <v>154</v>
      </c>
      <c r="EO63" s="118"/>
      <c r="EP63" s="102"/>
      <c r="EQ63" s="102"/>
      <c r="ER63" s="102"/>
      <c r="ES63" s="102"/>
      <c r="ET63" s="102"/>
      <c r="EU63" s="102"/>
      <c r="EV63" s="102"/>
      <c r="EW63" s="102"/>
      <c r="EX63" s="102"/>
      <c r="EY63" s="102"/>
      <c r="EZ63" s="102"/>
      <c r="FA63" s="102">
        <v>18338</v>
      </c>
      <c r="FB63" s="102"/>
      <c r="FC63" s="102"/>
      <c r="FD63" s="102"/>
      <c r="FE63" s="102"/>
      <c r="FF63" s="102">
        <v>26026</v>
      </c>
      <c r="FG63" s="102">
        <v>27182</v>
      </c>
      <c r="FH63" s="102">
        <v>27454</v>
      </c>
      <c r="FI63" s="102">
        <v>28016</v>
      </c>
      <c r="FJ63" s="102">
        <v>28016</v>
      </c>
      <c r="FK63" s="102">
        <v>28072</v>
      </c>
      <c r="FL63" s="102">
        <v>28852</v>
      </c>
      <c r="FM63" s="102">
        <v>28874</v>
      </c>
      <c r="FN63" s="102">
        <v>30042</v>
      </c>
      <c r="FO63" s="102">
        <v>30862</v>
      </c>
      <c r="FP63" s="17" t="s">
        <v>154</v>
      </c>
      <c r="FQ63" s="118"/>
      <c r="FR63" s="102"/>
      <c r="FS63" s="102"/>
      <c r="FT63" s="102"/>
      <c r="FU63" s="102"/>
      <c r="FV63" s="102"/>
      <c r="FW63" s="102"/>
      <c r="FX63" s="102"/>
      <c r="FY63" s="102"/>
      <c r="FZ63" s="102"/>
      <c r="GA63" s="102"/>
      <c r="GB63" s="102"/>
      <c r="GC63" s="102">
        <v>4340</v>
      </c>
      <c r="GD63" s="102"/>
      <c r="GE63" s="102"/>
      <c r="GF63" s="102"/>
      <c r="GG63" s="102"/>
      <c r="GH63" s="102">
        <v>6408</v>
      </c>
      <c r="GI63" s="102">
        <v>6986</v>
      </c>
      <c r="GJ63" s="102">
        <v>7268</v>
      </c>
      <c r="GK63" s="102">
        <v>7598</v>
      </c>
      <c r="GL63" s="102">
        <v>7602</v>
      </c>
      <c r="GM63" s="102">
        <v>7602</v>
      </c>
      <c r="GN63" s="102">
        <v>8197</v>
      </c>
      <c r="GO63" s="102">
        <v>8206</v>
      </c>
      <c r="GP63" s="102">
        <v>8776</v>
      </c>
      <c r="GQ63" s="102">
        <v>8929</v>
      </c>
      <c r="GR63" s="102">
        <v>9578</v>
      </c>
      <c r="GS63" s="118"/>
      <c r="GT63" s="102"/>
      <c r="GU63" s="102"/>
      <c r="GV63" s="102"/>
      <c r="GW63" s="102"/>
      <c r="GX63" s="102"/>
      <c r="GY63" s="102"/>
      <c r="GZ63" s="102"/>
      <c r="HA63" s="102"/>
      <c r="HB63" s="102"/>
      <c r="HC63" s="102"/>
      <c r="HD63" s="102"/>
      <c r="HE63" s="102">
        <v>11110</v>
      </c>
      <c r="HF63" s="102"/>
      <c r="HG63" s="102"/>
      <c r="HH63" s="102"/>
      <c r="HI63" s="102"/>
      <c r="HJ63" s="102">
        <v>15488</v>
      </c>
      <c r="HK63" s="102">
        <v>16878</v>
      </c>
      <c r="HL63" s="102">
        <v>17554</v>
      </c>
      <c r="HM63" s="102">
        <v>18296</v>
      </c>
      <c r="HN63" s="102">
        <v>18300</v>
      </c>
      <c r="HO63" s="102">
        <v>18300</v>
      </c>
      <c r="HP63" s="102">
        <v>19858</v>
      </c>
      <c r="HQ63" s="102">
        <v>19867</v>
      </c>
      <c r="HR63" s="102">
        <v>21289</v>
      </c>
      <c r="HS63" s="102">
        <v>21692</v>
      </c>
      <c r="HT63" s="102">
        <v>23043</v>
      </c>
      <c r="HU63" s="118"/>
      <c r="HV63" s="102"/>
      <c r="HW63" s="102"/>
      <c r="HX63" s="102"/>
      <c r="HY63" s="102"/>
      <c r="HZ63" s="102"/>
      <c r="IA63" s="102"/>
      <c r="IB63" s="102"/>
      <c r="IC63" s="102"/>
      <c r="ID63" s="102"/>
      <c r="IE63" s="102"/>
      <c r="IF63" s="102"/>
      <c r="IG63" s="6" t="s">
        <v>154</v>
      </c>
      <c r="IH63" s="102"/>
      <c r="II63" s="102"/>
      <c r="IJ63" s="102"/>
      <c r="IK63" s="102"/>
      <c r="IL63" s="6" t="s">
        <v>154</v>
      </c>
      <c r="IM63" s="6" t="s">
        <v>154</v>
      </c>
      <c r="IN63" s="6" t="s">
        <v>154</v>
      </c>
      <c r="IO63" s="6" t="s">
        <v>154</v>
      </c>
      <c r="IP63" s="6" t="s">
        <v>154</v>
      </c>
      <c r="IQ63" s="6" t="s">
        <v>154</v>
      </c>
      <c r="IR63" s="6" t="s">
        <v>154</v>
      </c>
      <c r="IS63" s="6" t="s">
        <v>154</v>
      </c>
      <c r="IT63" s="6" t="s">
        <v>154</v>
      </c>
      <c r="IU63" s="6" t="s">
        <v>154</v>
      </c>
      <c r="IV63" s="6" t="s">
        <v>154</v>
      </c>
      <c r="IW63" s="118"/>
      <c r="IX63" s="102"/>
      <c r="IY63" s="102"/>
      <c r="IZ63" s="102"/>
      <c r="JA63" s="102"/>
      <c r="JB63" s="102"/>
      <c r="JC63" s="102"/>
      <c r="JD63" s="102"/>
      <c r="JE63" s="102"/>
      <c r="JF63" s="102"/>
      <c r="JG63" s="102"/>
      <c r="JH63" s="102"/>
      <c r="JI63" s="6" t="s">
        <v>154</v>
      </c>
      <c r="JJ63" s="102"/>
      <c r="JK63" s="102"/>
      <c r="JL63" s="102"/>
      <c r="JM63" s="102"/>
      <c r="JN63" s="6" t="s">
        <v>154</v>
      </c>
      <c r="JO63" s="6" t="s">
        <v>154</v>
      </c>
      <c r="JP63" s="6" t="s">
        <v>154</v>
      </c>
      <c r="JQ63" s="6" t="s">
        <v>154</v>
      </c>
      <c r="JR63" s="6" t="s">
        <v>154</v>
      </c>
      <c r="JS63" s="6" t="s">
        <v>154</v>
      </c>
      <c r="JT63" s="6" t="s">
        <v>154</v>
      </c>
      <c r="JU63" s="6" t="s">
        <v>154</v>
      </c>
      <c r="JV63" s="6" t="s">
        <v>154</v>
      </c>
      <c r="JW63" s="6" t="s">
        <v>154</v>
      </c>
      <c r="JX63" s="6" t="s">
        <v>154</v>
      </c>
      <c r="JY63" s="118"/>
      <c r="JZ63" s="102"/>
      <c r="KA63" s="102"/>
      <c r="KB63" s="102"/>
      <c r="KC63" s="102"/>
      <c r="KD63" s="102"/>
      <c r="KE63" s="102"/>
      <c r="KF63" s="102"/>
      <c r="KG63" s="102"/>
      <c r="KH63" s="102"/>
      <c r="KI63" s="102"/>
      <c r="KJ63" s="102"/>
      <c r="KK63" s="6" t="s">
        <v>154</v>
      </c>
      <c r="KL63" s="102"/>
      <c r="KM63" s="102"/>
      <c r="KN63" s="102"/>
      <c r="KO63" s="102"/>
      <c r="KP63" s="6" t="s">
        <v>154</v>
      </c>
      <c r="KQ63" s="6" t="s">
        <v>154</v>
      </c>
      <c r="KR63" s="6" t="s">
        <v>154</v>
      </c>
      <c r="KS63" s="6" t="s">
        <v>154</v>
      </c>
      <c r="KT63" s="6" t="s">
        <v>154</v>
      </c>
      <c r="KU63" s="6" t="s">
        <v>154</v>
      </c>
      <c r="KV63" s="6" t="s">
        <v>154</v>
      </c>
      <c r="KW63" s="6" t="s">
        <v>154</v>
      </c>
      <c r="KX63" s="6" t="s">
        <v>154</v>
      </c>
      <c r="KY63" s="6" t="s">
        <v>154</v>
      </c>
      <c r="KZ63" s="6" t="s">
        <v>154</v>
      </c>
      <c r="LA63" s="118"/>
      <c r="LB63" s="102"/>
      <c r="LC63" s="102"/>
      <c r="LD63" s="102"/>
      <c r="LE63" s="102"/>
      <c r="LF63" s="102"/>
      <c r="LG63" s="102"/>
      <c r="LH63" s="102"/>
      <c r="LI63" s="102"/>
      <c r="LJ63" s="102"/>
      <c r="LK63" s="102"/>
      <c r="LL63" s="102"/>
      <c r="LM63" s="6" t="s">
        <v>154</v>
      </c>
      <c r="LN63" s="102"/>
      <c r="LO63" s="102"/>
      <c r="LP63" s="102"/>
      <c r="LQ63" s="102"/>
      <c r="LR63" s="6" t="s">
        <v>154</v>
      </c>
      <c r="LS63" s="6" t="s">
        <v>154</v>
      </c>
      <c r="LT63" s="6" t="s">
        <v>154</v>
      </c>
      <c r="LU63" s="6" t="s">
        <v>154</v>
      </c>
      <c r="LV63" s="6" t="s">
        <v>154</v>
      </c>
      <c r="LW63" s="6"/>
      <c r="LX63" s="6" t="s">
        <v>154</v>
      </c>
      <c r="LY63" s="6" t="s">
        <v>154</v>
      </c>
      <c r="LZ63" s="6" t="s">
        <v>154</v>
      </c>
      <c r="MA63" s="6" t="s">
        <v>154</v>
      </c>
      <c r="MB63" s="6" t="s">
        <v>154</v>
      </c>
      <c r="MC63" s="118"/>
      <c r="MD63" s="102"/>
      <c r="ME63" s="102"/>
      <c r="MF63" s="102"/>
      <c r="MG63" s="102"/>
      <c r="MH63" s="102"/>
      <c r="MI63" s="102"/>
      <c r="MJ63" s="102"/>
      <c r="MK63" s="102"/>
      <c r="ML63" s="102"/>
      <c r="MM63" s="102"/>
      <c r="MN63" s="102"/>
      <c r="MO63" s="6" t="s">
        <v>154</v>
      </c>
      <c r="MP63" s="102"/>
      <c r="MQ63" s="102"/>
      <c r="MR63" s="102"/>
      <c r="MS63" s="102"/>
      <c r="MT63" s="6" t="s">
        <v>154</v>
      </c>
      <c r="MU63" s="6" t="s">
        <v>154</v>
      </c>
      <c r="MV63" s="6" t="s">
        <v>154</v>
      </c>
      <c r="MW63" s="6" t="s">
        <v>154</v>
      </c>
      <c r="MX63" s="6" t="s">
        <v>154</v>
      </c>
      <c r="MY63" s="6" t="s">
        <v>154</v>
      </c>
      <c r="MZ63" s="6" t="s">
        <v>154</v>
      </c>
      <c r="NA63" s="6" t="s">
        <v>154</v>
      </c>
      <c r="NB63" s="6" t="s">
        <v>154</v>
      </c>
      <c r="NC63" s="6" t="s">
        <v>154</v>
      </c>
      <c r="ND63" s="6" t="s">
        <v>154</v>
      </c>
      <c r="NE63" s="118"/>
      <c r="NF63" s="102"/>
      <c r="NG63" s="102"/>
      <c r="NH63" s="102"/>
      <c r="NI63" s="102"/>
      <c r="NJ63" s="102"/>
      <c r="NK63" s="102"/>
      <c r="NL63" s="102"/>
      <c r="NM63" s="102"/>
      <c r="NN63" s="102"/>
      <c r="NO63" s="102"/>
      <c r="NP63" s="102"/>
      <c r="NQ63" s="6" t="s">
        <v>154</v>
      </c>
      <c r="NR63" s="102"/>
      <c r="NS63" s="102"/>
      <c r="NT63" s="102"/>
      <c r="NU63" s="102"/>
      <c r="NV63" s="6" t="s">
        <v>154</v>
      </c>
      <c r="NW63" s="6" t="s">
        <v>154</v>
      </c>
      <c r="NX63" s="6" t="s">
        <v>154</v>
      </c>
      <c r="NY63" s="6" t="s">
        <v>154</v>
      </c>
      <c r="NZ63" s="6" t="s">
        <v>154</v>
      </c>
      <c r="OA63" s="6" t="s">
        <v>154</v>
      </c>
      <c r="OB63" s="6" t="s">
        <v>154</v>
      </c>
      <c r="OC63" s="6" t="s">
        <v>154</v>
      </c>
      <c r="OD63" s="6" t="s">
        <v>154</v>
      </c>
      <c r="OE63" s="6" t="s">
        <v>154</v>
      </c>
      <c r="OF63" s="6" t="s">
        <v>154</v>
      </c>
    </row>
    <row r="64" spans="1:396">
      <c r="A64" s="104" t="s">
        <v>76</v>
      </c>
      <c r="B64" s="104"/>
      <c r="C64" s="104"/>
      <c r="D64" s="104"/>
      <c r="E64" s="104"/>
      <c r="F64" s="104"/>
      <c r="G64" s="104"/>
      <c r="H64" s="104"/>
      <c r="I64" s="104"/>
      <c r="J64" s="104"/>
      <c r="K64" s="104"/>
      <c r="L64" s="104"/>
      <c r="M64" s="104"/>
      <c r="N64" s="104"/>
      <c r="O64" s="104"/>
      <c r="P64" s="104">
        <v>6146</v>
      </c>
      <c r="Q64" s="104"/>
      <c r="R64" s="104"/>
      <c r="S64" s="104"/>
      <c r="T64" s="104"/>
      <c r="U64" s="104">
        <v>8820</v>
      </c>
      <c r="V64" s="104">
        <v>9096</v>
      </c>
      <c r="W64" s="104">
        <v>9468</v>
      </c>
      <c r="X64" s="104">
        <v>9864</v>
      </c>
      <c r="Y64" s="104">
        <v>10286</v>
      </c>
      <c r="Z64" s="104">
        <v>10736</v>
      </c>
      <c r="AA64" s="104">
        <v>11150</v>
      </c>
      <c r="AB64" s="104">
        <v>11314</v>
      </c>
      <c r="AC64" s="104">
        <v>11970</v>
      </c>
      <c r="AD64" s="104">
        <v>13711</v>
      </c>
      <c r="AE64" s="104">
        <v>13881</v>
      </c>
      <c r="AF64" s="120"/>
      <c r="AG64" s="104"/>
      <c r="AH64" s="104"/>
      <c r="AI64" s="104"/>
      <c r="AJ64" s="104"/>
      <c r="AK64" s="104"/>
      <c r="AL64" s="104"/>
      <c r="AM64" s="104"/>
      <c r="AN64" s="104"/>
      <c r="AO64" s="104"/>
      <c r="AP64" s="104"/>
      <c r="AQ64" s="104"/>
      <c r="AR64" s="104"/>
      <c r="AS64" s="104">
        <v>13086</v>
      </c>
      <c r="AT64" s="104"/>
      <c r="AU64" s="104"/>
      <c r="AV64" s="104"/>
      <c r="AW64" s="104"/>
      <c r="AX64" s="104">
        <v>18060</v>
      </c>
      <c r="AY64" s="104">
        <v>19254.5</v>
      </c>
      <c r="AZ64" s="104">
        <v>21012</v>
      </c>
      <c r="BA64" s="104">
        <v>22128</v>
      </c>
      <c r="BB64" s="104">
        <v>22982</v>
      </c>
      <c r="BC64" s="104">
        <v>24020</v>
      </c>
      <c r="BD64" s="104">
        <v>25202</v>
      </c>
      <c r="BE64" s="104">
        <v>25858</v>
      </c>
      <c r="BF64" s="104">
        <v>27002</v>
      </c>
      <c r="BG64" s="104">
        <v>28051</v>
      </c>
      <c r="BH64" s="104">
        <v>28869</v>
      </c>
      <c r="BI64" s="120"/>
      <c r="BJ64" s="104"/>
      <c r="BK64" s="104"/>
      <c r="BL64" s="104"/>
      <c r="BM64" s="104"/>
      <c r="BN64" s="104"/>
      <c r="BO64" s="104"/>
      <c r="BP64" s="104"/>
      <c r="BQ64" s="104"/>
      <c r="BR64" s="104"/>
      <c r="BS64" s="104"/>
      <c r="BT64" s="104"/>
      <c r="BU64" s="116" t="s">
        <v>154</v>
      </c>
      <c r="BV64" s="104"/>
      <c r="BW64" s="104"/>
      <c r="BX64" s="104"/>
      <c r="BY64" s="104"/>
      <c r="BZ64" s="26" t="s">
        <v>154</v>
      </c>
      <c r="CA64" s="26" t="s">
        <v>154</v>
      </c>
      <c r="CB64" s="26" t="s">
        <v>154</v>
      </c>
      <c r="CC64" s="26" t="s">
        <v>154</v>
      </c>
      <c r="CD64" s="26" t="s">
        <v>154</v>
      </c>
      <c r="CE64" s="26" t="s">
        <v>154</v>
      </c>
      <c r="CF64" s="26" t="s">
        <v>154</v>
      </c>
      <c r="CG64" s="26" t="s">
        <v>154</v>
      </c>
      <c r="CH64" s="26" t="s">
        <v>154</v>
      </c>
      <c r="CI64" s="26" t="s">
        <v>154</v>
      </c>
      <c r="CJ64" s="26" t="s">
        <v>154</v>
      </c>
      <c r="CK64" s="120"/>
      <c r="CL64" s="104"/>
      <c r="CM64" s="104"/>
      <c r="CN64" s="104"/>
      <c r="CO64" s="104"/>
      <c r="CP64" s="104"/>
      <c r="CQ64" s="104"/>
      <c r="CR64" s="104"/>
      <c r="CS64" s="104"/>
      <c r="CT64" s="104"/>
      <c r="CU64" s="104"/>
      <c r="CV64" s="104"/>
      <c r="CW64" s="116" t="s">
        <v>154</v>
      </c>
      <c r="CX64" s="104"/>
      <c r="CY64" s="104"/>
      <c r="CZ64" s="104"/>
      <c r="DA64" s="104"/>
      <c r="DB64" s="26" t="s">
        <v>154</v>
      </c>
      <c r="DC64" s="26" t="s">
        <v>154</v>
      </c>
      <c r="DD64" s="26" t="s">
        <v>154</v>
      </c>
      <c r="DE64" s="26" t="s">
        <v>154</v>
      </c>
      <c r="DF64" s="26" t="s">
        <v>154</v>
      </c>
      <c r="DG64" s="26" t="s">
        <v>154</v>
      </c>
      <c r="DH64" s="26" t="s">
        <v>154</v>
      </c>
      <c r="DI64" s="26" t="s">
        <v>154</v>
      </c>
      <c r="DJ64" s="26" t="s">
        <v>154</v>
      </c>
      <c r="DK64" s="26" t="s">
        <v>154</v>
      </c>
      <c r="DL64" s="26" t="s">
        <v>154</v>
      </c>
      <c r="DM64" s="120"/>
      <c r="DN64" s="104"/>
      <c r="DO64" s="104"/>
      <c r="DP64" s="104"/>
      <c r="DQ64" s="104"/>
      <c r="DR64" s="104"/>
      <c r="DS64" s="104"/>
      <c r="DT64" s="104"/>
      <c r="DU64" s="104"/>
      <c r="DV64" s="104"/>
      <c r="DW64" s="104"/>
      <c r="DX64" s="104"/>
      <c r="DY64" s="104">
        <v>10226</v>
      </c>
      <c r="DZ64" s="104"/>
      <c r="EA64" s="104"/>
      <c r="EB64" s="104"/>
      <c r="EC64" s="104"/>
      <c r="ED64" s="104">
        <v>13554</v>
      </c>
      <c r="EE64" s="104">
        <v>14066</v>
      </c>
      <c r="EF64" s="104">
        <v>14784</v>
      </c>
      <c r="EG64" s="104">
        <v>15284</v>
      </c>
      <c r="EH64" s="104">
        <v>15718</v>
      </c>
      <c r="EI64" s="104">
        <v>16226</v>
      </c>
      <c r="EJ64" s="104">
        <v>16768</v>
      </c>
      <c r="EK64" s="104">
        <v>17300</v>
      </c>
      <c r="EL64" s="104">
        <v>17740</v>
      </c>
      <c r="EM64" s="104">
        <v>18276</v>
      </c>
      <c r="EN64" s="104">
        <v>18802</v>
      </c>
      <c r="EO64" s="120"/>
      <c r="EP64" s="104"/>
      <c r="EQ64" s="104"/>
      <c r="ER64" s="104"/>
      <c r="ES64" s="104"/>
      <c r="ET64" s="104"/>
      <c r="EU64" s="104"/>
      <c r="EV64" s="104"/>
      <c r="EW64" s="104"/>
      <c r="EX64" s="104"/>
      <c r="EY64" s="104"/>
      <c r="EZ64" s="104"/>
      <c r="FA64" s="104">
        <v>23866</v>
      </c>
      <c r="FB64" s="104"/>
      <c r="FC64" s="104"/>
      <c r="FD64" s="104"/>
      <c r="FE64" s="104"/>
      <c r="FF64" s="104">
        <v>31410</v>
      </c>
      <c r="FG64" s="104">
        <v>32630</v>
      </c>
      <c r="FH64" s="104">
        <v>34424</v>
      </c>
      <c r="FI64" s="104">
        <v>35612</v>
      </c>
      <c r="FJ64" s="104">
        <v>36646</v>
      </c>
      <c r="FK64" s="104">
        <v>37874</v>
      </c>
      <c r="FL64" s="104">
        <v>39160</v>
      </c>
      <c r="FM64" s="104">
        <v>40364</v>
      </c>
      <c r="FN64" s="104">
        <v>41356</v>
      </c>
      <c r="FO64" s="104">
        <v>42516</v>
      </c>
      <c r="FP64" s="104">
        <v>43690</v>
      </c>
      <c r="FQ64" s="120"/>
      <c r="FR64" s="104"/>
      <c r="FS64" s="104"/>
      <c r="FT64" s="104"/>
      <c r="FU64" s="104"/>
      <c r="FV64" s="104"/>
      <c r="FW64" s="104"/>
      <c r="FX64" s="104"/>
      <c r="FY64" s="104"/>
      <c r="FZ64" s="104"/>
      <c r="GA64" s="104"/>
      <c r="GB64" s="104"/>
      <c r="GC64" s="7" t="s">
        <v>154</v>
      </c>
      <c r="GD64" s="104"/>
      <c r="GE64" s="104"/>
      <c r="GF64" s="104"/>
      <c r="GG64" s="104"/>
      <c r="GH64" s="26" t="s">
        <v>154</v>
      </c>
      <c r="GI64" s="26" t="s">
        <v>154</v>
      </c>
      <c r="GJ64" s="26" t="s">
        <v>154</v>
      </c>
      <c r="GK64" s="26" t="s">
        <v>154</v>
      </c>
      <c r="GL64" s="26" t="s">
        <v>154</v>
      </c>
      <c r="GM64" s="26" t="s">
        <v>154</v>
      </c>
      <c r="GN64" s="26" t="s">
        <v>154</v>
      </c>
      <c r="GO64" s="26" t="s">
        <v>154</v>
      </c>
      <c r="GP64" s="26" t="s">
        <v>154</v>
      </c>
      <c r="GQ64" s="26" t="s">
        <v>154</v>
      </c>
      <c r="GR64" s="26" t="s">
        <v>154</v>
      </c>
      <c r="GS64" s="120"/>
      <c r="GT64" s="104"/>
      <c r="GU64" s="104"/>
      <c r="GV64" s="104"/>
      <c r="GW64" s="104"/>
      <c r="GX64" s="104"/>
      <c r="GY64" s="104"/>
      <c r="GZ64" s="104"/>
      <c r="HA64" s="104"/>
      <c r="HB64" s="104"/>
      <c r="HC64" s="104"/>
      <c r="HD64" s="104"/>
      <c r="HE64" s="26" t="s">
        <v>154</v>
      </c>
      <c r="HF64" s="104"/>
      <c r="HG64" s="104"/>
      <c r="HH64" s="104"/>
      <c r="HI64" s="104"/>
      <c r="HJ64" s="26" t="s">
        <v>154</v>
      </c>
      <c r="HK64" s="26" t="s">
        <v>154</v>
      </c>
      <c r="HL64" s="26" t="s">
        <v>154</v>
      </c>
      <c r="HM64" s="26" t="s">
        <v>154</v>
      </c>
      <c r="HN64" s="26" t="s">
        <v>154</v>
      </c>
      <c r="HO64" s="26" t="s">
        <v>154</v>
      </c>
      <c r="HP64" s="26" t="s">
        <v>154</v>
      </c>
      <c r="HQ64" s="26" t="s">
        <v>154</v>
      </c>
      <c r="HR64" s="26" t="s">
        <v>154</v>
      </c>
      <c r="HS64" s="26" t="s">
        <v>154</v>
      </c>
      <c r="HT64" s="26" t="s">
        <v>154</v>
      </c>
      <c r="HU64" s="120"/>
      <c r="HV64" s="104"/>
      <c r="HW64" s="104"/>
      <c r="HX64" s="104"/>
      <c r="HY64" s="104"/>
      <c r="HZ64" s="104"/>
      <c r="IA64" s="104"/>
      <c r="IB64" s="104"/>
      <c r="IC64" s="104"/>
      <c r="ID64" s="104"/>
      <c r="IE64" s="104"/>
      <c r="IF64" s="104"/>
      <c r="IG64" s="7" t="s">
        <v>154</v>
      </c>
      <c r="IH64" s="104"/>
      <c r="II64" s="104"/>
      <c r="IJ64" s="104"/>
      <c r="IK64" s="104"/>
      <c r="IL64" s="7" t="s">
        <v>154</v>
      </c>
      <c r="IM64" s="7" t="s">
        <v>154</v>
      </c>
      <c r="IN64" s="7" t="s">
        <v>154</v>
      </c>
      <c r="IO64" s="7" t="s">
        <v>154</v>
      </c>
      <c r="IP64" s="7" t="s">
        <v>154</v>
      </c>
      <c r="IQ64" s="7" t="s">
        <v>154</v>
      </c>
      <c r="IR64" s="7" t="s">
        <v>154</v>
      </c>
      <c r="IS64" s="7" t="s">
        <v>154</v>
      </c>
      <c r="IT64" s="7" t="s">
        <v>154</v>
      </c>
      <c r="IU64" s="7" t="s">
        <v>154</v>
      </c>
      <c r="IV64" s="7" t="s">
        <v>154</v>
      </c>
      <c r="IW64" s="120"/>
      <c r="IX64" s="104"/>
      <c r="IY64" s="104"/>
      <c r="IZ64" s="104"/>
      <c r="JA64" s="104"/>
      <c r="JB64" s="104"/>
      <c r="JC64" s="104"/>
      <c r="JD64" s="104"/>
      <c r="JE64" s="104"/>
      <c r="JF64" s="104"/>
      <c r="JG64" s="104"/>
      <c r="JH64" s="104"/>
      <c r="JI64" s="7" t="s">
        <v>154</v>
      </c>
      <c r="JJ64" s="104"/>
      <c r="JK64" s="104"/>
      <c r="JL64" s="104"/>
      <c r="JM64" s="104"/>
      <c r="JN64" s="7" t="s">
        <v>154</v>
      </c>
      <c r="JO64" s="7" t="s">
        <v>154</v>
      </c>
      <c r="JP64" s="7" t="s">
        <v>154</v>
      </c>
      <c r="JQ64" s="7" t="s">
        <v>154</v>
      </c>
      <c r="JR64" s="7" t="s">
        <v>154</v>
      </c>
      <c r="JS64" s="7" t="s">
        <v>154</v>
      </c>
      <c r="JT64" s="7" t="s">
        <v>154</v>
      </c>
      <c r="JU64" s="7" t="s">
        <v>154</v>
      </c>
      <c r="JV64" s="7" t="s">
        <v>154</v>
      </c>
      <c r="JW64" s="7" t="s">
        <v>154</v>
      </c>
      <c r="JX64" s="7" t="s">
        <v>154</v>
      </c>
      <c r="JY64" s="120"/>
      <c r="JZ64" s="104"/>
      <c r="KA64" s="104"/>
      <c r="KB64" s="104"/>
      <c r="KC64" s="104"/>
      <c r="KD64" s="104"/>
      <c r="KE64" s="104"/>
      <c r="KF64" s="104"/>
      <c r="KG64" s="104"/>
      <c r="KH64" s="104"/>
      <c r="KI64" s="104"/>
      <c r="KJ64" s="104"/>
      <c r="KK64" s="104">
        <v>6146</v>
      </c>
      <c r="KL64" s="104"/>
      <c r="KM64" s="104"/>
      <c r="KN64" s="104"/>
      <c r="KO64" s="104"/>
      <c r="KP64" s="104">
        <v>8768</v>
      </c>
      <c r="KQ64" s="104">
        <v>8989</v>
      </c>
      <c r="KR64" s="104">
        <v>9468</v>
      </c>
      <c r="KS64" s="104">
        <v>9864</v>
      </c>
      <c r="KT64" s="104">
        <v>10286</v>
      </c>
      <c r="KU64" s="104">
        <v>10688</v>
      </c>
      <c r="KV64" s="104">
        <v>11150</v>
      </c>
      <c r="KW64" s="104">
        <v>11290</v>
      </c>
      <c r="KX64" s="104">
        <v>11730</v>
      </c>
      <c r="KY64" s="104">
        <v>12074</v>
      </c>
      <c r="KZ64" s="104">
        <v>12422</v>
      </c>
      <c r="LA64" s="120"/>
      <c r="LB64" s="104"/>
      <c r="LC64" s="104"/>
      <c r="LD64" s="104"/>
      <c r="LE64" s="104"/>
      <c r="LF64" s="104"/>
      <c r="LG64" s="104"/>
      <c r="LH64" s="104"/>
      <c r="LI64" s="104"/>
      <c r="LJ64" s="104"/>
      <c r="LK64" s="104"/>
      <c r="LL64" s="104"/>
      <c r="LM64" s="104">
        <v>13086</v>
      </c>
      <c r="LN64" s="104"/>
      <c r="LO64" s="104"/>
      <c r="LP64" s="104"/>
      <c r="LQ64" s="104"/>
      <c r="LR64" s="104">
        <v>18008</v>
      </c>
      <c r="LS64" s="104">
        <v>18853</v>
      </c>
      <c r="LT64" s="104">
        <v>19908</v>
      </c>
      <c r="LU64" s="104">
        <v>20904</v>
      </c>
      <c r="LV64" s="104">
        <v>22982</v>
      </c>
      <c r="LW64" s="104">
        <v>24020</v>
      </c>
      <c r="LX64" s="104">
        <v>25202</v>
      </c>
      <c r="LY64" s="104">
        <v>23746</v>
      </c>
      <c r="LZ64" s="104">
        <v>24690</v>
      </c>
      <c r="MA64" s="104">
        <v>25394</v>
      </c>
      <c r="MB64" s="104">
        <v>26126</v>
      </c>
      <c r="MC64" s="120"/>
      <c r="MD64" s="104"/>
      <c r="ME64" s="104"/>
      <c r="MF64" s="104"/>
      <c r="MG64" s="104"/>
      <c r="MH64" s="104"/>
      <c r="MI64" s="104"/>
      <c r="MJ64" s="104"/>
      <c r="MK64" s="104"/>
      <c r="ML64" s="104"/>
      <c r="MM64" s="104"/>
      <c r="MN64" s="104"/>
      <c r="MO64" s="104">
        <v>6146</v>
      </c>
      <c r="MP64" s="104"/>
      <c r="MQ64" s="104"/>
      <c r="MR64" s="104"/>
      <c r="MS64" s="104"/>
      <c r="MT64" s="104">
        <v>8820</v>
      </c>
      <c r="MU64" s="104">
        <v>9096</v>
      </c>
      <c r="MV64" s="104">
        <v>9468</v>
      </c>
      <c r="MW64" s="104">
        <v>9864</v>
      </c>
      <c r="MX64" s="104">
        <v>10286</v>
      </c>
      <c r="MY64" s="104">
        <v>10700</v>
      </c>
      <c r="MZ64" s="104">
        <v>11018</v>
      </c>
      <c r="NA64" s="104">
        <v>11314</v>
      </c>
      <c r="NB64" s="104">
        <v>11970</v>
      </c>
      <c r="NC64" s="104">
        <v>13711</v>
      </c>
      <c r="ND64" s="104">
        <v>13881</v>
      </c>
      <c r="NE64" s="120"/>
      <c r="NF64" s="104"/>
      <c r="NG64" s="104"/>
      <c r="NH64" s="104"/>
      <c r="NI64" s="104"/>
      <c r="NJ64" s="104"/>
      <c r="NK64" s="104"/>
      <c r="NL64" s="104"/>
      <c r="NM64" s="104"/>
      <c r="NN64" s="104"/>
      <c r="NO64" s="104"/>
      <c r="NP64" s="104"/>
      <c r="NQ64" s="104">
        <v>13086</v>
      </c>
      <c r="NR64" s="104"/>
      <c r="NS64" s="104"/>
      <c r="NT64" s="104"/>
      <c r="NU64" s="104"/>
      <c r="NV64" s="104">
        <v>18060</v>
      </c>
      <c r="NW64" s="104">
        <v>19140</v>
      </c>
      <c r="NX64" s="104">
        <v>21012</v>
      </c>
      <c r="NY64" s="104">
        <v>22128</v>
      </c>
      <c r="NZ64" s="104">
        <v>20942</v>
      </c>
      <c r="OA64" s="104">
        <v>21764</v>
      </c>
      <c r="OB64" s="102">
        <v>22418</v>
      </c>
      <c r="OC64" s="102">
        <v>25858</v>
      </c>
      <c r="OD64" s="104">
        <v>27002</v>
      </c>
      <c r="OE64" s="104">
        <v>28051</v>
      </c>
      <c r="OF64" s="104">
        <v>28869</v>
      </c>
    </row>
    <row r="65" spans="1:396">
      <c r="A65" s="105" t="s">
        <v>77</v>
      </c>
      <c r="B65" s="105"/>
      <c r="C65" s="105"/>
      <c r="D65" s="105"/>
      <c r="E65" s="105"/>
      <c r="F65" s="105"/>
      <c r="G65" s="105"/>
      <c r="H65" s="105"/>
      <c r="I65" s="105"/>
      <c r="J65" s="105"/>
      <c r="K65" s="105"/>
      <c r="L65" s="105"/>
      <c r="M65" s="105"/>
      <c r="N65" s="105"/>
      <c r="O65" s="105"/>
      <c r="P65" s="105">
        <v>2070</v>
      </c>
      <c r="Q65" s="105"/>
      <c r="R65" s="105"/>
      <c r="S65" s="105"/>
      <c r="T65" s="105"/>
      <c r="U65" s="105">
        <v>5370</v>
      </c>
      <c r="V65" s="105">
        <v>7000</v>
      </c>
      <c r="W65" s="105">
        <v>7000</v>
      </c>
      <c r="X65" s="105">
        <v>7244</v>
      </c>
      <c r="Y65" s="105">
        <v>7255</v>
      </c>
      <c r="Z65" s="105">
        <v>5251</v>
      </c>
      <c r="AA65" s="105">
        <v>5251</v>
      </c>
      <c r="AB65" s="105">
        <v>5612</v>
      </c>
      <c r="AC65" s="105">
        <v>5756</v>
      </c>
      <c r="AD65" s="105">
        <v>5888</v>
      </c>
      <c r="AE65" s="105">
        <v>6020</v>
      </c>
      <c r="AF65" s="121"/>
      <c r="AG65" s="105"/>
      <c r="AH65" s="105"/>
      <c r="AI65" s="105"/>
      <c r="AJ65" s="105"/>
      <c r="AK65" s="105"/>
      <c r="AL65" s="105"/>
      <c r="AM65" s="105"/>
      <c r="AN65" s="105"/>
      <c r="AO65" s="105"/>
      <c r="AP65" s="105"/>
      <c r="AQ65" s="105"/>
      <c r="AR65" s="105"/>
      <c r="AS65" s="105">
        <v>4710</v>
      </c>
      <c r="AT65" s="105"/>
      <c r="AU65" s="105"/>
      <c r="AV65" s="105"/>
      <c r="AW65" s="105"/>
      <c r="AX65" s="105">
        <v>12300</v>
      </c>
      <c r="AY65" s="105">
        <v>14000</v>
      </c>
      <c r="AZ65" s="105">
        <v>14000</v>
      </c>
      <c r="BA65" s="105">
        <v>14540</v>
      </c>
      <c r="BB65" s="105">
        <v>14535</v>
      </c>
      <c r="BC65" s="105">
        <v>11233</v>
      </c>
      <c r="BD65" s="105">
        <v>11233</v>
      </c>
      <c r="BE65" s="105">
        <v>11756</v>
      </c>
      <c r="BF65" s="105">
        <v>12092</v>
      </c>
      <c r="BG65" s="105">
        <v>12416</v>
      </c>
      <c r="BH65" s="105">
        <v>12704</v>
      </c>
      <c r="BI65" s="121"/>
      <c r="BJ65" s="105"/>
      <c r="BK65" s="105"/>
      <c r="BL65" s="105"/>
      <c r="BM65" s="105"/>
      <c r="BN65" s="105"/>
      <c r="BO65" s="105"/>
      <c r="BP65" s="105"/>
      <c r="BQ65" s="105"/>
      <c r="BR65" s="105"/>
      <c r="BS65" s="105"/>
      <c r="BT65" s="105"/>
      <c r="BU65" s="131" t="s">
        <v>154</v>
      </c>
      <c r="BV65" s="105"/>
      <c r="BW65" s="105"/>
      <c r="BX65" s="105"/>
      <c r="BY65" s="105"/>
      <c r="BZ65" s="132" t="s">
        <v>154</v>
      </c>
      <c r="CA65" s="132" t="s">
        <v>154</v>
      </c>
      <c r="CB65" s="132" t="s">
        <v>154</v>
      </c>
      <c r="CC65" s="132" t="s">
        <v>154</v>
      </c>
      <c r="CD65" s="132" t="s">
        <v>154</v>
      </c>
      <c r="CE65" s="132" t="s">
        <v>154</v>
      </c>
      <c r="CF65" s="132" t="s">
        <v>154</v>
      </c>
      <c r="CG65" s="132" t="s">
        <v>154</v>
      </c>
      <c r="CH65" s="132" t="s">
        <v>154</v>
      </c>
      <c r="CI65" s="132" t="s">
        <v>154</v>
      </c>
      <c r="CJ65" s="132" t="s">
        <v>154</v>
      </c>
      <c r="CK65" s="121"/>
      <c r="CL65" s="105"/>
      <c r="CM65" s="105"/>
      <c r="CN65" s="105"/>
      <c r="CO65" s="105"/>
      <c r="CP65" s="105"/>
      <c r="CQ65" s="105"/>
      <c r="CR65" s="105"/>
      <c r="CS65" s="105"/>
      <c r="CT65" s="105"/>
      <c r="CU65" s="105"/>
      <c r="CV65" s="105"/>
      <c r="CW65" s="131" t="s">
        <v>154</v>
      </c>
      <c r="CX65" s="105"/>
      <c r="CY65" s="105"/>
      <c r="CZ65" s="105"/>
      <c r="DA65" s="105"/>
      <c r="DB65" s="132" t="s">
        <v>154</v>
      </c>
      <c r="DC65" s="132" t="s">
        <v>154</v>
      </c>
      <c r="DD65" s="132" t="s">
        <v>154</v>
      </c>
      <c r="DE65" s="132" t="s">
        <v>154</v>
      </c>
      <c r="DF65" s="132" t="s">
        <v>154</v>
      </c>
      <c r="DG65" s="132" t="s">
        <v>154</v>
      </c>
      <c r="DH65" s="132" t="s">
        <v>154</v>
      </c>
      <c r="DI65" s="132" t="s">
        <v>154</v>
      </c>
      <c r="DJ65" s="132" t="s">
        <v>154</v>
      </c>
      <c r="DK65" s="132" t="s">
        <v>154</v>
      </c>
      <c r="DL65" s="132" t="s">
        <v>154</v>
      </c>
      <c r="DM65" s="121"/>
      <c r="DN65" s="105"/>
      <c r="DO65" s="105"/>
      <c r="DP65" s="105"/>
      <c r="DQ65" s="105"/>
      <c r="DR65" s="105"/>
      <c r="DS65" s="105"/>
      <c r="DT65" s="105"/>
      <c r="DU65" s="105"/>
      <c r="DV65" s="105"/>
      <c r="DW65" s="105"/>
      <c r="DX65" s="105"/>
      <c r="DY65" s="132" t="s">
        <v>154</v>
      </c>
      <c r="DZ65" s="105"/>
      <c r="EA65" s="105"/>
      <c r="EB65" s="105"/>
      <c r="EC65" s="105"/>
      <c r="ED65" s="132" t="s">
        <v>154</v>
      </c>
      <c r="EE65" s="132" t="s">
        <v>154</v>
      </c>
      <c r="EF65" s="132" t="s">
        <v>154</v>
      </c>
      <c r="EG65" s="132" t="s">
        <v>154</v>
      </c>
      <c r="EH65" s="132" t="s">
        <v>154</v>
      </c>
      <c r="EI65" s="132" t="s">
        <v>154</v>
      </c>
      <c r="EJ65" s="132" t="s">
        <v>154</v>
      </c>
      <c r="EK65" s="132" t="s">
        <v>154</v>
      </c>
      <c r="EL65" s="132" t="s">
        <v>154</v>
      </c>
      <c r="EM65" s="132" t="s">
        <v>154</v>
      </c>
      <c r="EN65" s="132" t="s">
        <v>154</v>
      </c>
      <c r="EO65" s="121"/>
      <c r="EP65" s="105"/>
      <c r="EQ65" s="105"/>
      <c r="ER65" s="105"/>
      <c r="ES65" s="105"/>
      <c r="ET65" s="105"/>
      <c r="EU65" s="105"/>
      <c r="EV65" s="105"/>
      <c r="EW65" s="105"/>
      <c r="EX65" s="105"/>
      <c r="EY65" s="105"/>
      <c r="EZ65" s="105"/>
      <c r="FA65" s="123" t="s">
        <v>154</v>
      </c>
      <c r="FB65" s="105"/>
      <c r="FC65" s="105"/>
      <c r="FD65" s="105"/>
      <c r="FE65" s="105"/>
      <c r="FF65" s="132" t="s">
        <v>154</v>
      </c>
      <c r="FG65" s="132" t="s">
        <v>154</v>
      </c>
      <c r="FH65" s="132" t="s">
        <v>154</v>
      </c>
      <c r="FI65" s="132" t="s">
        <v>154</v>
      </c>
      <c r="FJ65" s="132" t="s">
        <v>154</v>
      </c>
      <c r="FK65" s="132" t="s">
        <v>154</v>
      </c>
      <c r="FL65" s="132" t="s">
        <v>154</v>
      </c>
      <c r="FM65" s="132" t="s">
        <v>154</v>
      </c>
      <c r="FN65" s="132" t="s">
        <v>154</v>
      </c>
      <c r="FO65" s="132" t="s">
        <v>154</v>
      </c>
      <c r="FP65" s="132" t="s">
        <v>154</v>
      </c>
      <c r="FQ65" s="121"/>
      <c r="FR65" s="105"/>
      <c r="FS65" s="105"/>
      <c r="FT65" s="105"/>
      <c r="FU65" s="105"/>
      <c r="FV65" s="105"/>
      <c r="FW65" s="105"/>
      <c r="FX65" s="105"/>
      <c r="FY65" s="105"/>
      <c r="FZ65" s="105"/>
      <c r="GA65" s="105"/>
      <c r="GB65" s="105"/>
      <c r="GC65" s="7" t="s">
        <v>154</v>
      </c>
      <c r="GD65" s="105"/>
      <c r="GE65" s="105"/>
      <c r="GF65" s="105"/>
      <c r="GG65" s="105"/>
      <c r="GH65" s="26" t="s">
        <v>154</v>
      </c>
      <c r="GI65" s="26" t="s">
        <v>154</v>
      </c>
      <c r="GJ65" s="26" t="s">
        <v>154</v>
      </c>
      <c r="GK65" s="26" t="s">
        <v>154</v>
      </c>
      <c r="GL65" s="26" t="s">
        <v>154</v>
      </c>
      <c r="GM65" s="26" t="s">
        <v>154</v>
      </c>
      <c r="GN65" s="26" t="s">
        <v>154</v>
      </c>
      <c r="GO65" s="26">
        <v>5612</v>
      </c>
      <c r="GP65" s="105">
        <v>5756</v>
      </c>
      <c r="GQ65" s="105">
        <v>5888</v>
      </c>
      <c r="GR65" s="105">
        <v>6020</v>
      </c>
      <c r="GS65" s="121"/>
      <c r="GT65" s="105"/>
      <c r="GU65" s="105"/>
      <c r="GV65" s="105"/>
      <c r="GW65" s="105"/>
      <c r="GX65" s="105"/>
      <c r="GY65" s="105"/>
      <c r="GZ65" s="105"/>
      <c r="HA65" s="105"/>
      <c r="HB65" s="105"/>
      <c r="HC65" s="105"/>
      <c r="HD65" s="105"/>
      <c r="HE65" s="26" t="s">
        <v>154</v>
      </c>
      <c r="HF65" s="105"/>
      <c r="HG65" s="105"/>
      <c r="HH65" s="105"/>
      <c r="HI65" s="105"/>
      <c r="HJ65" s="26" t="s">
        <v>154</v>
      </c>
      <c r="HK65" s="26" t="s">
        <v>154</v>
      </c>
      <c r="HL65" s="26" t="s">
        <v>154</v>
      </c>
      <c r="HM65" s="26" t="s">
        <v>154</v>
      </c>
      <c r="HN65" s="26" t="s">
        <v>154</v>
      </c>
      <c r="HO65" s="26" t="s">
        <v>154</v>
      </c>
      <c r="HP65" s="26" t="s">
        <v>154</v>
      </c>
      <c r="HQ65" s="132">
        <v>11756</v>
      </c>
      <c r="HR65" s="105">
        <v>12092</v>
      </c>
      <c r="HS65" s="105">
        <v>12416</v>
      </c>
      <c r="HT65" s="105">
        <v>12704</v>
      </c>
      <c r="HU65" s="121"/>
      <c r="HV65" s="105"/>
      <c r="HW65" s="105"/>
      <c r="HX65" s="105"/>
      <c r="HY65" s="105"/>
      <c r="HZ65" s="105"/>
      <c r="IA65" s="105"/>
      <c r="IB65" s="105"/>
      <c r="IC65" s="105"/>
      <c r="ID65" s="105"/>
      <c r="IE65" s="105"/>
      <c r="IF65" s="105"/>
      <c r="IG65" s="105">
        <v>2070</v>
      </c>
      <c r="IH65" s="105"/>
      <c r="II65" s="105"/>
      <c r="IJ65" s="105"/>
      <c r="IK65" s="105"/>
      <c r="IL65" s="105">
        <v>5370</v>
      </c>
      <c r="IM65" s="105">
        <v>7000</v>
      </c>
      <c r="IN65" s="105">
        <v>7000</v>
      </c>
      <c r="IO65" s="105">
        <v>7244</v>
      </c>
      <c r="IP65" s="105">
        <v>7255</v>
      </c>
      <c r="IQ65" s="272">
        <v>5251</v>
      </c>
      <c r="IR65" s="272">
        <v>5251</v>
      </c>
      <c r="IS65" s="131" t="s">
        <v>154</v>
      </c>
      <c r="IT65" s="131" t="s">
        <v>154</v>
      </c>
      <c r="IU65" s="131" t="s">
        <v>154</v>
      </c>
      <c r="IV65" s="131" t="s">
        <v>154</v>
      </c>
      <c r="IW65" s="121"/>
      <c r="IX65" s="105"/>
      <c r="IY65" s="105"/>
      <c r="IZ65" s="105"/>
      <c r="JA65" s="105"/>
      <c r="JB65" s="105"/>
      <c r="JC65" s="105"/>
      <c r="JD65" s="105"/>
      <c r="JE65" s="105"/>
      <c r="JF65" s="105"/>
      <c r="JG65" s="105"/>
      <c r="JH65" s="105"/>
      <c r="JI65" s="105">
        <v>4710</v>
      </c>
      <c r="JJ65" s="105"/>
      <c r="JK65" s="105"/>
      <c r="JL65" s="105"/>
      <c r="JM65" s="105"/>
      <c r="JN65" s="105">
        <v>12300</v>
      </c>
      <c r="JO65" s="105">
        <v>14000</v>
      </c>
      <c r="JP65" s="105">
        <v>14000</v>
      </c>
      <c r="JQ65" s="105">
        <v>14540</v>
      </c>
      <c r="JR65" s="105">
        <v>14535</v>
      </c>
      <c r="JS65" s="272">
        <v>11233</v>
      </c>
      <c r="JT65" s="272">
        <v>11233</v>
      </c>
      <c r="JU65" s="7" t="s">
        <v>154</v>
      </c>
      <c r="JV65" s="7" t="s">
        <v>154</v>
      </c>
      <c r="JW65" s="7" t="s">
        <v>154</v>
      </c>
      <c r="JX65" s="7" t="s">
        <v>154</v>
      </c>
      <c r="JY65" s="121"/>
      <c r="JZ65" s="105"/>
      <c r="KA65" s="105"/>
      <c r="KB65" s="105"/>
      <c r="KC65" s="105"/>
      <c r="KD65" s="105"/>
      <c r="KE65" s="105"/>
      <c r="KF65" s="105"/>
      <c r="KG65" s="105"/>
      <c r="KH65" s="105"/>
      <c r="KI65" s="105"/>
      <c r="KJ65" s="105"/>
      <c r="KK65" s="7" t="s">
        <v>154</v>
      </c>
      <c r="KL65" s="105"/>
      <c r="KM65" s="105"/>
      <c r="KN65" s="105"/>
      <c r="KO65" s="105"/>
      <c r="KP65" s="123" t="s">
        <v>154</v>
      </c>
      <c r="KQ65" s="123" t="s">
        <v>154</v>
      </c>
      <c r="KR65" s="123" t="s">
        <v>154</v>
      </c>
      <c r="KS65" s="123" t="s">
        <v>154</v>
      </c>
      <c r="KT65" s="123" t="s">
        <v>154</v>
      </c>
      <c r="KU65" s="123" t="s">
        <v>154</v>
      </c>
      <c r="KV65" s="123" t="s">
        <v>154</v>
      </c>
      <c r="KW65" s="123" t="s">
        <v>154</v>
      </c>
      <c r="KX65" s="123" t="s">
        <v>154</v>
      </c>
      <c r="KY65" s="123" t="s">
        <v>154</v>
      </c>
      <c r="KZ65" s="123" t="s">
        <v>154</v>
      </c>
      <c r="LA65" s="121"/>
      <c r="LB65" s="105"/>
      <c r="LC65" s="105"/>
      <c r="LD65" s="105"/>
      <c r="LE65" s="105"/>
      <c r="LF65" s="105"/>
      <c r="LG65" s="105"/>
      <c r="LH65" s="105"/>
      <c r="LI65" s="105"/>
      <c r="LJ65" s="105"/>
      <c r="LK65" s="105"/>
      <c r="LL65" s="105"/>
      <c r="LM65" s="7" t="s">
        <v>154</v>
      </c>
      <c r="LN65" s="105"/>
      <c r="LO65" s="105"/>
      <c r="LP65" s="105"/>
      <c r="LQ65" s="105"/>
      <c r="LR65" s="123" t="s">
        <v>154</v>
      </c>
      <c r="LS65" s="123" t="s">
        <v>154</v>
      </c>
      <c r="LT65" s="123" t="s">
        <v>154</v>
      </c>
      <c r="LU65" s="123" t="s">
        <v>154</v>
      </c>
      <c r="LV65" s="123" t="s">
        <v>154</v>
      </c>
      <c r="LW65" s="123"/>
      <c r="LX65" s="123" t="s">
        <v>154</v>
      </c>
      <c r="LY65" s="123" t="s">
        <v>154</v>
      </c>
      <c r="LZ65" s="123" t="s">
        <v>154</v>
      </c>
      <c r="MA65" s="123" t="s">
        <v>154</v>
      </c>
      <c r="MB65" s="123" t="s">
        <v>154</v>
      </c>
      <c r="MC65" s="121"/>
      <c r="MD65" s="105"/>
      <c r="ME65" s="105"/>
      <c r="MF65" s="105"/>
      <c r="MG65" s="105"/>
      <c r="MH65" s="105"/>
      <c r="MI65" s="105"/>
      <c r="MJ65" s="105"/>
      <c r="MK65" s="105"/>
      <c r="ML65" s="105"/>
      <c r="MM65" s="105"/>
      <c r="MN65" s="105"/>
      <c r="MO65" s="7" t="s">
        <v>154</v>
      </c>
      <c r="MP65" s="105"/>
      <c r="MQ65" s="105"/>
      <c r="MR65" s="105"/>
      <c r="MS65" s="105"/>
      <c r="MT65" s="123" t="s">
        <v>154</v>
      </c>
      <c r="MU65" s="123" t="s">
        <v>154</v>
      </c>
      <c r="MV65" s="123" t="s">
        <v>154</v>
      </c>
      <c r="MW65" s="123" t="s">
        <v>154</v>
      </c>
      <c r="MX65" s="123" t="s">
        <v>154</v>
      </c>
      <c r="MY65" s="123" t="s">
        <v>154</v>
      </c>
      <c r="MZ65" s="123" t="s">
        <v>154</v>
      </c>
      <c r="NA65" s="123" t="s">
        <v>154</v>
      </c>
      <c r="NB65" s="123" t="s">
        <v>154</v>
      </c>
      <c r="NC65" s="123" t="s">
        <v>154</v>
      </c>
      <c r="ND65" s="123" t="s">
        <v>154</v>
      </c>
      <c r="NE65" s="121"/>
      <c r="NF65" s="105"/>
      <c r="NG65" s="105"/>
      <c r="NH65" s="105"/>
      <c r="NI65" s="105"/>
      <c r="NJ65" s="105"/>
      <c r="NK65" s="105"/>
      <c r="NL65" s="105"/>
      <c r="NM65" s="105"/>
      <c r="NN65" s="105"/>
      <c r="NO65" s="105"/>
      <c r="NP65" s="105"/>
      <c r="NQ65" s="7" t="s">
        <v>154</v>
      </c>
      <c r="NR65" s="105"/>
      <c r="NS65" s="105"/>
      <c r="NT65" s="105"/>
      <c r="NU65" s="105"/>
      <c r="NV65" s="123" t="s">
        <v>154</v>
      </c>
      <c r="NW65" s="123" t="s">
        <v>154</v>
      </c>
      <c r="NX65" s="123" t="s">
        <v>154</v>
      </c>
      <c r="NY65" s="123" t="s">
        <v>154</v>
      </c>
      <c r="NZ65" s="123" t="s">
        <v>154</v>
      </c>
      <c r="OA65" s="123" t="s">
        <v>154</v>
      </c>
      <c r="OB65" s="123" t="s">
        <v>154</v>
      </c>
      <c r="OC65" s="123" t="s">
        <v>154</v>
      </c>
      <c r="OD65" s="123" t="s">
        <v>154</v>
      </c>
      <c r="OE65" s="123" t="s">
        <v>154</v>
      </c>
      <c r="OF65" s="123" t="s">
        <v>154</v>
      </c>
    </row>
    <row r="66" spans="1:396">
      <c r="A66" s="4"/>
      <c r="I66" s="40"/>
      <c r="J66" s="40"/>
      <c r="K66" s="40"/>
      <c r="L66" s="40"/>
      <c r="M66" s="6"/>
      <c r="N66" s="6"/>
      <c r="O66" s="6"/>
      <c r="P66" s="6"/>
      <c r="Q66" s="6"/>
      <c r="R66" s="6"/>
      <c r="S66" s="6"/>
      <c r="T66" s="6"/>
      <c r="U66" s="6"/>
      <c r="V66" s="6"/>
      <c r="W66" s="6"/>
      <c r="X66" s="6"/>
      <c r="Y66" s="6"/>
      <c r="Z66" s="6"/>
      <c r="AA66" s="6"/>
      <c r="AB66" s="6"/>
      <c r="AC66" s="6"/>
      <c r="AD66" s="6"/>
      <c r="AE66" s="6"/>
      <c r="AP66" s="6"/>
      <c r="AQ66" s="6"/>
      <c r="AR66" s="6"/>
      <c r="AS66" s="6"/>
      <c r="AT66" s="6"/>
      <c r="AU66" s="6"/>
      <c r="AV66" s="6"/>
      <c r="AW66" s="6"/>
      <c r="AX66" s="6"/>
      <c r="AY66" s="6"/>
      <c r="AZ66" s="6"/>
      <c r="BA66" s="6"/>
      <c r="BB66" s="6"/>
      <c r="BC66" s="6"/>
      <c r="BD66" s="6"/>
      <c r="BE66" s="6"/>
      <c r="BF66" s="6"/>
      <c r="BG66" s="6"/>
      <c r="BH66" s="6"/>
      <c r="BI66" s="33"/>
      <c r="BK66" s="33"/>
      <c r="BN66" s="33"/>
      <c r="BO66" s="33"/>
      <c r="BP66" s="33"/>
      <c r="BQ66" s="33"/>
      <c r="BR66" s="6"/>
      <c r="BS66" s="6"/>
      <c r="BT66" s="6"/>
      <c r="BU66" s="6"/>
      <c r="BV66" s="6"/>
      <c r="BW66" s="6"/>
      <c r="BX66" s="6"/>
      <c r="BY66" s="6"/>
      <c r="BZ66" s="6"/>
      <c r="CA66" s="6"/>
      <c r="CB66" s="6"/>
      <c r="CC66" s="6"/>
      <c r="CD66" s="6"/>
      <c r="CE66" s="6"/>
      <c r="CF66" s="6"/>
      <c r="CG66" s="6"/>
      <c r="CH66" s="6"/>
      <c r="CI66" s="6"/>
      <c r="CJ66" s="6"/>
      <c r="CK66" s="33"/>
      <c r="CM66" s="33"/>
      <c r="CN66" s="33"/>
      <c r="CO66" s="33"/>
      <c r="CP66" s="33"/>
      <c r="CQ66" s="33"/>
      <c r="CR66" s="33"/>
      <c r="CS66" s="33"/>
      <c r="CT66" s="6"/>
      <c r="CU66" s="6"/>
      <c r="CV66" s="6"/>
      <c r="CW66" s="6"/>
      <c r="CX66" s="6"/>
      <c r="CY66" s="6"/>
      <c r="CZ66" s="6"/>
      <c r="DA66" s="6"/>
      <c r="DB66" s="6"/>
      <c r="DC66" s="6"/>
      <c r="DD66" s="6"/>
      <c r="DE66" s="6"/>
      <c r="DF66" s="6"/>
      <c r="DG66" s="6"/>
      <c r="DH66" s="6"/>
      <c r="DI66" s="6"/>
      <c r="DJ66" s="6"/>
      <c r="DK66" s="6"/>
      <c r="DL66" s="6"/>
      <c r="EE66" s="6"/>
      <c r="EF66" s="6"/>
      <c r="EG66" s="6"/>
      <c r="EH66" s="6"/>
      <c r="EI66" s="6"/>
      <c r="EJ66" s="6"/>
      <c r="EK66" s="6"/>
      <c r="EL66" s="6"/>
      <c r="EM66" s="6"/>
      <c r="EN66" s="6"/>
      <c r="EZ66" s="6"/>
      <c r="FA66" s="6"/>
      <c r="FB66" s="6"/>
      <c r="FC66" s="6"/>
      <c r="FD66" s="6"/>
      <c r="FE66" s="6"/>
      <c r="FF66" s="6"/>
      <c r="FG66" s="6"/>
      <c r="FH66" s="6"/>
      <c r="FI66" s="6"/>
      <c r="FJ66" s="6"/>
      <c r="FK66" s="6"/>
      <c r="FL66" s="6"/>
      <c r="FM66" s="6"/>
      <c r="FN66" s="6"/>
      <c r="FO66" s="6"/>
      <c r="FP66" s="6"/>
      <c r="FQ66" s="33"/>
      <c r="FS66" s="33"/>
      <c r="FV66" s="33"/>
      <c r="FW66" s="33"/>
      <c r="FX66" s="33"/>
      <c r="FY66" s="33"/>
      <c r="FZ66" s="6"/>
      <c r="GA66" s="6"/>
      <c r="GB66" s="6"/>
      <c r="GC66" s="6"/>
      <c r="GD66" s="6"/>
      <c r="GE66" s="6"/>
      <c r="GF66" s="6"/>
      <c r="GG66" s="6"/>
      <c r="GH66" s="6"/>
      <c r="GI66" s="6"/>
      <c r="GJ66" s="6"/>
      <c r="GK66" s="6"/>
      <c r="GL66" s="6"/>
      <c r="GM66" s="6"/>
      <c r="GN66" s="6"/>
      <c r="GO66" s="6"/>
      <c r="GP66" s="6"/>
      <c r="GQ66" s="6"/>
      <c r="GR66" s="6"/>
      <c r="GS66" s="33"/>
      <c r="GU66" s="33"/>
      <c r="GV66" s="33"/>
      <c r="GW66" s="33"/>
      <c r="GX66" s="33"/>
      <c r="GY66" s="33"/>
      <c r="GZ66" s="33"/>
      <c r="HA66" s="33"/>
      <c r="HB66" s="6"/>
      <c r="HC66" s="6"/>
      <c r="HD66" s="6"/>
      <c r="HE66" s="6"/>
      <c r="HF66" s="6"/>
      <c r="HG66" s="6"/>
      <c r="HH66" s="6"/>
      <c r="HI66" s="6"/>
      <c r="HJ66" s="6"/>
      <c r="HK66" s="6"/>
      <c r="HL66" s="6"/>
      <c r="HM66" s="6"/>
      <c r="HN66" s="6"/>
      <c r="HO66" s="6"/>
      <c r="HP66" s="6"/>
      <c r="HQ66" s="6"/>
      <c r="HR66" s="6"/>
      <c r="HS66" s="6"/>
      <c r="HT66" s="6"/>
      <c r="IF66" s="6"/>
      <c r="IG66" s="6"/>
      <c r="IH66" s="6"/>
      <c r="II66" s="6"/>
      <c r="IJ66" s="6"/>
      <c r="IK66" s="6"/>
      <c r="IL66" s="6"/>
      <c r="IM66" s="6"/>
      <c r="IN66" s="6"/>
      <c r="IO66" s="6"/>
      <c r="IP66" s="6"/>
      <c r="IQ66" s="6"/>
      <c r="IR66" s="6"/>
      <c r="IS66" s="6"/>
      <c r="IT66" s="6"/>
      <c r="IU66" s="6"/>
      <c r="IV66" s="6"/>
      <c r="JH66" s="6"/>
      <c r="JI66" s="6"/>
      <c r="JJ66" s="6"/>
      <c r="JK66" s="6"/>
      <c r="JL66" s="6"/>
      <c r="JM66" s="6"/>
      <c r="JN66" s="6"/>
      <c r="JO66" s="6"/>
      <c r="JP66" s="6"/>
      <c r="JQ66" s="6"/>
      <c r="JR66" s="6"/>
      <c r="JS66" s="6"/>
      <c r="JT66" s="6"/>
      <c r="JU66" s="6"/>
      <c r="JV66" s="6"/>
      <c r="JW66" s="6"/>
      <c r="JX66" s="6"/>
      <c r="KJ66" s="6"/>
      <c r="KK66" s="6"/>
      <c r="KL66" s="6"/>
      <c r="KM66" s="6"/>
      <c r="KN66" s="6"/>
      <c r="KO66" s="6"/>
      <c r="KP66" s="6"/>
      <c r="KQ66" s="6"/>
      <c r="KR66" s="6"/>
      <c r="KS66" s="6"/>
      <c r="KT66" s="6"/>
      <c r="KU66" s="6"/>
      <c r="KV66" s="6"/>
      <c r="KW66" s="6"/>
      <c r="KX66" s="6"/>
      <c r="KY66" s="6"/>
      <c r="KZ66" s="6"/>
      <c r="LL66" s="6"/>
      <c r="LM66" s="6"/>
      <c r="LN66" s="6"/>
      <c r="LO66" s="6"/>
      <c r="LP66" s="6"/>
      <c r="LQ66" s="6"/>
      <c r="LR66" s="6"/>
      <c r="LS66" s="6"/>
      <c r="LT66" s="6"/>
      <c r="LU66" s="6"/>
      <c r="LV66" s="6"/>
      <c r="LW66" s="6"/>
      <c r="LX66" s="6"/>
      <c r="LY66" s="6"/>
      <c r="LZ66" s="6"/>
      <c r="MA66" s="6"/>
      <c r="MB66" s="6"/>
      <c r="MC66" s="33"/>
      <c r="MH66" s="33"/>
      <c r="MI66" s="33"/>
      <c r="MJ66" s="33"/>
      <c r="MK66" s="33"/>
      <c r="ML66" s="6"/>
      <c r="MM66" s="6"/>
      <c r="MN66" s="6"/>
      <c r="MO66" s="6"/>
      <c r="MP66" s="6"/>
      <c r="MQ66" s="6"/>
      <c r="MR66" s="6"/>
      <c r="MS66" s="6"/>
      <c r="MT66" s="6"/>
      <c r="MU66" s="6"/>
      <c r="MV66" s="6"/>
      <c r="MW66" s="6"/>
      <c r="MX66" s="6"/>
      <c r="MY66" s="6"/>
      <c r="MZ66" s="6"/>
      <c r="NA66" s="6"/>
      <c r="NB66" s="6"/>
      <c r="NC66" s="6"/>
      <c r="ND66" s="6"/>
      <c r="NE66" s="33"/>
      <c r="NH66" s="33"/>
      <c r="NI66" s="33"/>
      <c r="NJ66" s="33"/>
      <c r="NK66" s="33"/>
      <c r="NL66" s="33"/>
      <c r="NM66" s="33"/>
      <c r="NN66" s="6"/>
      <c r="NO66" s="6"/>
      <c r="NP66" s="6"/>
      <c r="NQ66" s="6"/>
      <c r="NR66" s="6"/>
      <c r="NS66" s="6"/>
      <c r="NT66" s="6"/>
      <c r="NU66" s="6"/>
      <c r="NV66" s="6"/>
      <c r="NW66" s="6"/>
      <c r="NX66" s="6"/>
      <c r="NY66" s="6"/>
      <c r="NZ66" s="6"/>
      <c r="OA66" s="6"/>
      <c r="OB66" s="6"/>
      <c r="OC66" s="6"/>
      <c r="OD66" s="6"/>
      <c r="OE66" s="6"/>
      <c r="OF66" s="6"/>
    </row>
    <row r="67" spans="1:396">
      <c r="A67" s="3" t="s">
        <v>158</v>
      </c>
      <c r="P67" s="10" t="s">
        <v>159</v>
      </c>
      <c r="Q67" s="10" t="s">
        <v>159</v>
      </c>
      <c r="U67" s="4" t="s">
        <v>160</v>
      </c>
      <c r="V67" s="4" t="s">
        <v>161</v>
      </c>
      <c r="W67" s="4" t="s">
        <v>162</v>
      </c>
      <c r="X67" s="4" t="s">
        <v>163</v>
      </c>
      <c r="Y67" s="4" t="s">
        <v>164</v>
      </c>
      <c r="Z67" s="4"/>
      <c r="AA67" s="4" t="s">
        <v>165</v>
      </c>
      <c r="AB67" s="271" t="s">
        <v>166</v>
      </c>
      <c r="AC67" s="4" t="s">
        <v>166</v>
      </c>
      <c r="AD67" s="4" t="s">
        <v>166</v>
      </c>
      <c r="AE67" s="4" t="s">
        <v>166</v>
      </c>
      <c r="AL67" s="44"/>
      <c r="AM67" s="44"/>
      <c r="AN67" s="44"/>
      <c r="AO67" s="44"/>
      <c r="AS67" s="10" t="s">
        <v>159</v>
      </c>
      <c r="AY67" s="4" t="s">
        <v>167</v>
      </c>
      <c r="AZ67" s="4" t="s">
        <v>168</v>
      </c>
      <c r="BA67" s="4" t="s">
        <v>169</v>
      </c>
      <c r="BB67" s="4" t="s">
        <v>170</v>
      </c>
      <c r="BC67" s="4"/>
      <c r="BD67" s="4"/>
      <c r="BE67" s="271" t="s">
        <v>166</v>
      </c>
      <c r="BF67" s="271"/>
      <c r="BG67" s="4" t="s">
        <v>166</v>
      </c>
      <c r="BH67" s="4"/>
      <c r="BN67" s="33"/>
      <c r="BO67" s="33"/>
      <c r="BP67" s="33"/>
      <c r="BQ67" s="33"/>
      <c r="BU67" s="2" t="s">
        <v>159</v>
      </c>
      <c r="BZ67" s="10" t="s">
        <v>171</v>
      </c>
      <c r="CA67" s="4" t="s">
        <v>172</v>
      </c>
      <c r="CB67" s="4" t="s">
        <v>173</v>
      </c>
      <c r="CC67" s="4" t="s">
        <v>174</v>
      </c>
      <c r="CD67" s="4" t="s">
        <v>175</v>
      </c>
      <c r="CE67" s="271"/>
      <c r="CF67" s="271"/>
      <c r="CG67" s="271" t="s">
        <v>166</v>
      </c>
      <c r="CH67" s="271"/>
      <c r="CI67" s="271"/>
      <c r="CJ67" s="271"/>
      <c r="CW67" s="2" t="s">
        <v>159</v>
      </c>
      <c r="DB67" s="10" t="s">
        <v>176</v>
      </c>
      <c r="DC67" s="4" t="s">
        <v>177</v>
      </c>
      <c r="DD67" s="4" t="s">
        <v>178</v>
      </c>
      <c r="DE67" s="4" t="s">
        <v>179</v>
      </c>
      <c r="DF67" s="4" t="s">
        <v>170</v>
      </c>
      <c r="DG67" s="4"/>
      <c r="DH67" s="4"/>
      <c r="DI67" s="271" t="s">
        <v>166</v>
      </c>
      <c r="DJ67" s="271"/>
      <c r="DK67" s="271"/>
      <c r="DL67" s="271"/>
      <c r="DY67" s="2" t="s">
        <v>159</v>
      </c>
      <c r="ED67" s="10" t="s">
        <v>171</v>
      </c>
      <c r="EF67" s="4"/>
      <c r="EG67" s="4"/>
      <c r="EH67" s="4"/>
      <c r="EI67" s="4"/>
      <c r="EJ67" s="4"/>
      <c r="EK67" s="271" t="s">
        <v>166</v>
      </c>
      <c r="EL67" s="271"/>
      <c r="EM67" s="271"/>
      <c r="EN67" s="271"/>
      <c r="FA67" s="2" t="s">
        <v>159</v>
      </c>
      <c r="FF67" s="10" t="s">
        <v>176</v>
      </c>
      <c r="FH67" s="4"/>
      <c r="FI67" s="4"/>
      <c r="FJ67" s="4"/>
      <c r="FK67" s="4"/>
      <c r="FL67" s="4"/>
      <c r="FM67" s="271" t="s">
        <v>166</v>
      </c>
      <c r="FN67" s="271"/>
      <c r="FO67" s="271"/>
      <c r="FP67" s="271"/>
      <c r="GC67" s="2" t="s">
        <v>159</v>
      </c>
      <c r="GJ67" s="4"/>
      <c r="GK67" s="4"/>
      <c r="GL67" s="4" t="s">
        <v>175</v>
      </c>
      <c r="GM67" s="4"/>
      <c r="GN67" s="4"/>
      <c r="GO67" s="271" t="s">
        <v>166</v>
      </c>
      <c r="GP67" s="271" t="s">
        <v>166</v>
      </c>
      <c r="GQ67" s="271" t="s">
        <v>166</v>
      </c>
      <c r="GR67" s="271"/>
      <c r="HE67" s="2" t="s">
        <v>159</v>
      </c>
      <c r="HJ67" s="10" t="s">
        <v>176</v>
      </c>
      <c r="HL67" s="4"/>
      <c r="HM67" s="4"/>
      <c r="HN67" s="4" t="s">
        <v>170</v>
      </c>
      <c r="HO67" s="4"/>
      <c r="HP67" s="4"/>
      <c r="HQ67" s="271" t="s">
        <v>166</v>
      </c>
      <c r="HR67" s="271"/>
      <c r="HS67" s="271"/>
      <c r="HT67" s="271"/>
      <c r="IG67" s="2" t="s">
        <v>159</v>
      </c>
      <c r="IL67" s="10" t="s">
        <v>171</v>
      </c>
      <c r="IN67" s="4"/>
      <c r="IO67" s="4"/>
      <c r="IP67" s="4" t="s">
        <v>175</v>
      </c>
      <c r="IQ67" s="4"/>
      <c r="IR67" s="4"/>
      <c r="IS67" s="271" t="s">
        <v>166</v>
      </c>
      <c r="IT67" s="271"/>
      <c r="IU67" s="271"/>
      <c r="IV67" s="271"/>
      <c r="JI67" s="2" t="s">
        <v>159</v>
      </c>
      <c r="JN67" s="10" t="s">
        <v>176</v>
      </c>
      <c r="JP67" s="4"/>
      <c r="JQ67" s="4"/>
      <c r="JR67" s="4" t="s">
        <v>170</v>
      </c>
      <c r="JS67" s="4"/>
      <c r="JT67" s="4"/>
      <c r="JU67" s="4" t="s">
        <v>166</v>
      </c>
      <c r="JV67" s="271"/>
      <c r="JW67" s="271"/>
      <c r="JX67" s="271"/>
      <c r="KK67" s="2" t="s">
        <v>159</v>
      </c>
      <c r="KP67" s="10" t="s">
        <v>171</v>
      </c>
      <c r="KR67" s="4"/>
      <c r="KS67" s="4"/>
      <c r="KT67" s="4" t="s">
        <v>175</v>
      </c>
      <c r="KU67" s="4"/>
      <c r="KV67" s="4"/>
      <c r="KW67" s="271" t="s">
        <v>166</v>
      </c>
      <c r="KX67" s="271"/>
      <c r="KY67" s="271"/>
      <c r="KZ67" s="271"/>
      <c r="LM67" s="2" t="s">
        <v>159</v>
      </c>
      <c r="LR67" s="10" t="s">
        <v>176</v>
      </c>
      <c r="LT67" s="4"/>
      <c r="LU67" s="4"/>
      <c r="LV67" s="4" t="s">
        <v>170</v>
      </c>
      <c r="LW67" s="4"/>
      <c r="LX67" s="4"/>
      <c r="LY67" s="271" t="s">
        <v>166</v>
      </c>
      <c r="LZ67" s="271"/>
      <c r="MA67" s="271"/>
      <c r="MB67" s="271"/>
      <c r="MO67" s="2" t="s">
        <v>159</v>
      </c>
      <c r="MT67" s="10" t="s">
        <v>171</v>
      </c>
      <c r="MV67" s="4"/>
      <c r="MW67" s="4"/>
      <c r="MX67" s="4" t="s">
        <v>175</v>
      </c>
      <c r="MY67" s="4"/>
      <c r="MZ67" s="4"/>
      <c r="NA67" s="271" t="s">
        <v>166</v>
      </c>
      <c r="NB67" s="271"/>
      <c r="NC67" s="271"/>
      <c r="ND67" s="271"/>
      <c r="NQ67" s="2" t="s">
        <v>159</v>
      </c>
      <c r="NV67" s="10" t="s">
        <v>176</v>
      </c>
      <c r="NX67" s="4"/>
      <c r="NY67" s="4"/>
      <c r="NZ67" s="4" t="s">
        <v>170</v>
      </c>
      <c r="OA67" s="4"/>
      <c r="OC67" s="271" t="s">
        <v>166</v>
      </c>
      <c r="OD67" s="271"/>
      <c r="OE67" s="271"/>
      <c r="OF67" s="271"/>
    </row>
    <row r="68" spans="1:396">
      <c r="P68" s="10" t="s">
        <v>166</v>
      </c>
      <c r="Q68" s="10" t="s">
        <v>166</v>
      </c>
      <c r="U68" s="4" t="s">
        <v>166</v>
      </c>
      <c r="V68" s="4" t="s">
        <v>166</v>
      </c>
      <c r="W68" s="4" t="s">
        <v>166</v>
      </c>
      <c r="X68" s="4" t="s">
        <v>166</v>
      </c>
      <c r="Y68" s="4" t="s">
        <v>166</v>
      </c>
      <c r="Z68" s="4" t="s">
        <v>166</v>
      </c>
      <c r="AA68" s="4"/>
      <c r="AB68" s="162" t="s">
        <v>180</v>
      </c>
      <c r="AC68" s="162"/>
      <c r="AD68" s="162"/>
      <c r="AE68" s="162"/>
      <c r="AS68" s="10" t="s">
        <v>166</v>
      </c>
      <c r="AY68" s="4" t="s">
        <v>166</v>
      </c>
      <c r="AZ68" s="4" t="s">
        <v>166</v>
      </c>
      <c r="BA68" s="4" t="s">
        <v>166</v>
      </c>
      <c r="BB68" s="4" t="s">
        <v>166</v>
      </c>
      <c r="BC68" s="4" t="s">
        <v>166</v>
      </c>
      <c r="BD68" s="4"/>
      <c r="BE68" s="162" t="s">
        <v>180</v>
      </c>
      <c r="BF68" s="162"/>
      <c r="BG68" s="162"/>
      <c r="BH68" s="162"/>
      <c r="BU68" s="10" t="s">
        <v>166</v>
      </c>
      <c r="BZ68" s="10" t="s">
        <v>166</v>
      </c>
      <c r="CB68" s="4"/>
      <c r="CC68" s="4"/>
      <c r="CD68" s="4" t="s">
        <v>166</v>
      </c>
      <c r="CE68" s="4" t="s">
        <v>166</v>
      </c>
      <c r="CF68" s="4"/>
      <c r="CG68" s="162" t="s">
        <v>180</v>
      </c>
      <c r="CH68" s="162"/>
      <c r="CI68" s="162"/>
      <c r="CJ68" s="162"/>
      <c r="CW68" s="10" t="s">
        <v>166</v>
      </c>
      <c r="DB68" s="10" t="s">
        <v>166</v>
      </c>
      <c r="DD68" s="4"/>
      <c r="DE68" s="4"/>
      <c r="DF68" s="4" t="s">
        <v>166</v>
      </c>
      <c r="DG68" s="4"/>
      <c r="DH68" s="4"/>
      <c r="DI68" s="162" t="s">
        <v>180</v>
      </c>
      <c r="DJ68" s="162"/>
      <c r="DK68" s="162"/>
      <c r="DL68" s="162"/>
      <c r="DY68" s="10" t="s">
        <v>166</v>
      </c>
      <c r="ED68" s="10" t="s">
        <v>166</v>
      </c>
      <c r="EF68" s="4"/>
      <c r="EG68" s="4"/>
      <c r="EH68" s="4"/>
      <c r="EI68" s="4"/>
      <c r="EJ68" s="4"/>
      <c r="EK68" s="162" t="s">
        <v>180</v>
      </c>
      <c r="EL68" s="162"/>
      <c r="EM68" s="162"/>
      <c r="EN68" s="162"/>
      <c r="FA68" s="10" t="s">
        <v>166</v>
      </c>
      <c r="FF68" s="10" t="s">
        <v>166</v>
      </c>
      <c r="FH68" s="4"/>
      <c r="FI68" s="4"/>
      <c r="FJ68" s="4"/>
      <c r="FK68" s="4"/>
      <c r="FL68" s="4"/>
      <c r="FM68" s="162" t="s">
        <v>180</v>
      </c>
      <c r="FN68" s="162"/>
      <c r="FO68" s="162"/>
      <c r="FP68" s="162"/>
      <c r="GC68" s="10" t="s">
        <v>166</v>
      </c>
      <c r="GJ68" s="4"/>
      <c r="GK68" s="4"/>
      <c r="GL68" s="4" t="s">
        <v>166</v>
      </c>
      <c r="GM68" s="4" t="s">
        <v>166</v>
      </c>
      <c r="GN68" s="4"/>
      <c r="GO68" s="162" t="s">
        <v>180</v>
      </c>
      <c r="GP68" s="162"/>
      <c r="GQ68" s="162"/>
      <c r="GR68" s="162"/>
      <c r="HE68" s="10" t="s">
        <v>166</v>
      </c>
      <c r="HJ68" s="10" t="s">
        <v>166</v>
      </c>
      <c r="HL68" s="4"/>
      <c r="HM68" s="4"/>
      <c r="HN68" s="4" t="s">
        <v>166</v>
      </c>
      <c r="HO68" s="4"/>
      <c r="HP68" s="4"/>
      <c r="HQ68" s="162" t="s">
        <v>180</v>
      </c>
      <c r="HR68" s="162"/>
      <c r="HS68" s="162"/>
      <c r="HT68" s="162"/>
      <c r="IG68" s="10" t="s">
        <v>166</v>
      </c>
      <c r="IL68" s="10" t="s">
        <v>166</v>
      </c>
      <c r="IN68" s="4"/>
      <c r="IO68" s="4"/>
      <c r="IP68" s="4" t="s">
        <v>166</v>
      </c>
      <c r="IQ68" s="4"/>
      <c r="IR68" s="4"/>
      <c r="IS68" s="162" t="s">
        <v>180</v>
      </c>
      <c r="IT68" s="162"/>
      <c r="IU68" s="162"/>
      <c r="IV68" s="162"/>
      <c r="JI68" s="10" t="s">
        <v>166</v>
      </c>
      <c r="JN68" s="10" t="s">
        <v>166</v>
      </c>
      <c r="JP68" s="4"/>
      <c r="JQ68" s="4"/>
      <c r="JR68" s="4" t="s">
        <v>166</v>
      </c>
      <c r="JS68" s="4" t="s">
        <v>166</v>
      </c>
      <c r="JT68" s="4"/>
      <c r="JU68" s="4" t="s">
        <v>180</v>
      </c>
      <c r="JV68" s="162"/>
      <c r="JW68" s="162"/>
      <c r="JX68" s="162"/>
      <c r="KK68" s="10" t="s">
        <v>166</v>
      </c>
      <c r="KP68" s="10" t="s">
        <v>166</v>
      </c>
      <c r="KR68" s="4"/>
      <c r="KS68" s="4"/>
      <c r="KT68" s="4" t="s">
        <v>166</v>
      </c>
      <c r="KU68" s="4" t="s">
        <v>166</v>
      </c>
      <c r="KV68" s="4"/>
      <c r="KW68" s="162" t="s">
        <v>180</v>
      </c>
      <c r="KX68" s="162"/>
      <c r="KY68" s="162"/>
      <c r="KZ68" s="162"/>
      <c r="LM68" s="10" t="s">
        <v>166</v>
      </c>
      <c r="LR68" s="10" t="s">
        <v>166</v>
      </c>
      <c r="LT68" s="4"/>
      <c r="LU68" s="4"/>
      <c r="LV68" s="4" t="s">
        <v>166</v>
      </c>
      <c r="LW68" s="4"/>
      <c r="LX68" s="4"/>
      <c r="LY68" s="162" t="s">
        <v>180</v>
      </c>
      <c r="LZ68" s="162"/>
      <c r="MA68" s="162"/>
      <c r="MB68" s="162"/>
      <c r="MO68" s="10" t="s">
        <v>166</v>
      </c>
      <c r="MT68" s="10" t="s">
        <v>166</v>
      </c>
      <c r="MV68" s="4"/>
      <c r="MW68" s="4"/>
      <c r="MX68" s="4" t="s">
        <v>166</v>
      </c>
      <c r="MY68" s="4"/>
      <c r="MZ68" s="4"/>
      <c r="NA68" s="162" t="s">
        <v>180</v>
      </c>
      <c r="NB68" s="162"/>
      <c r="NC68" s="162"/>
      <c r="ND68" s="162"/>
      <c r="NQ68" s="10" t="s">
        <v>166</v>
      </c>
      <c r="NV68" s="10" t="s">
        <v>166</v>
      </c>
      <c r="NX68" s="4"/>
      <c r="NY68" s="4"/>
      <c r="NZ68" s="4" t="s">
        <v>166</v>
      </c>
      <c r="OA68" s="4"/>
      <c r="OC68" s="162" t="s">
        <v>180</v>
      </c>
      <c r="OD68" s="162"/>
      <c r="OE68" s="162"/>
      <c r="OF68" s="162"/>
    </row>
    <row r="69" spans="1:396">
      <c r="A69" s="4" t="s">
        <v>181</v>
      </c>
      <c r="B69" s="4"/>
      <c r="BC69" s="10" t="s">
        <v>182</v>
      </c>
    </row>
    <row r="70" spans="1:396">
      <c r="L70" s="4"/>
      <c r="M70" s="44"/>
      <c r="N70" s="44"/>
      <c r="O70" s="44"/>
    </row>
    <row r="72" spans="1:396">
      <c r="Z72" s="10">
        <f>(AB9/$AA$72)*100</f>
        <v>47.517221438605027</v>
      </c>
      <c r="AA72" s="10">
        <v>19487.671458156387</v>
      </c>
      <c r="AB72" s="10">
        <f>(AC9/$AC$72)*100</f>
        <v>47.534033744836059</v>
      </c>
      <c r="AC72" s="10">
        <v>20049.844814685777</v>
      </c>
    </row>
    <row r="73" spans="1:396">
      <c r="Z73" s="10">
        <f t="shared" ref="Z73:Z87" si="739">(AB10/$AA$72)*100</f>
        <v>41.852101301648233</v>
      </c>
      <c r="AA73" s="10">
        <f>MIN(Z72:Z87)</f>
        <v>28.833614175326318</v>
      </c>
      <c r="AB73" s="10">
        <f t="shared" ref="AB73:AB86" si="740">(AC10/$AC$72)*100</f>
        <v>41.908055038139132</v>
      </c>
      <c r="AC73" s="10">
        <f>MIN(AB72:AB87)</f>
        <v>29.618683111453642</v>
      </c>
    </row>
    <row r="74" spans="1:396">
      <c r="Z74" s="10">
        <f t="shared" si="739"/>
        <v>52.24328633546844</v>
      </c>
      <c r="AA74" s="10">
        <f>MAX(Z72:Z87)</f>
        <v>58.832067364320373</v>
      </c>
      <c r="AB74" s="10">
        <f t="shared" si="740"/>
        <v>52.439308618981826</v>
      </c>
      <c r="AC74" s="10">
        <f>MAX(AB72:AB87)</f>
        <v>60.130141212711138</v>
      </c>
    </row>
    <row r="75" spans="1:396">
      <c r="Z75" s="10">
        <f t="shared" si="739"/>
        <v>29.777800864819113</v>
      </c>
      <c r="AB75" s="10">
        <f t="shared" si="740"/>
        <v>29.773297774492296</v>
      </c>
    </row>
    <row r="76" spans="1:396">
      <c r="Z76" s="10">
        <f t="shared" si="739"/>
        <v>28.833614175326318</v>
      </c>
      <c r="AB76" s="10">
        <f t="shared" si="740"/>
        <v>29.618683111453642</v>
      </c>
    </row>
    <row r="77" spans="1:396">
      <c r="Z77" s="10">
        <f t="shared" si="739"/>
        <v>46.829607219083101</v>
      </c>
      <c r="AB77" s="10">
        <f t="shared" si="740"/>
        <v>47.656229204334352</v>
      </c>
    </row>
    <row r="78" spans="1:396">
      <c r="Z78" s="10">
        <f t="shared" si="739"/>
        <v>39.548080521309828</v>
      </c>
      <c r="AB78" s="10">
        <f t="shared" si="740"/>
        <v>40.087592070103334</v>
      </c>
    </row>
    <row r="79" spans="1:396">
      <c r="Z79" s="10">
        <f t="shared" si="739"/>
        <v>44.653872673730127</v>
      </c>
      <c r="AB79" s="10">
        <f t="shared" si="740"/>
        <v>44.459196978276964</v>
      </c>
    </row>
    <row r="80" spans="1:396">
      <c r="Z80" s="10">
        <f t="shared" si="739"/>
        <v>35.424960928877951</v>
      </c>
      <c r="AB80" s="10">
        <f t="shared" si="740"/>
        <v>36.182324935933394</v>
      </c>
    </row>
    <row r="81" spans="26:28">
      <c r="Z81" s="10">
        <f t="shared" si="739"/>
        <v>34.703992288259805</v>
      </c>
      <c r="AB81" s="10">
        <f t="shared" si="740"/>
        <v>34.399268741213398</v>
      </c>
    </row>
    <row r="82" spans="26:28">
      <c r="Z82" s="10">
        <f t="shared" si="739"/>
        <v>34.329396482102339</v>
      </c>
      <c r="AB82" s="10">
        <f t="shared" si="740"/>
        <v>34.93792627696098</v>
      </c>
    </row>
    <row r="83" spans="26:28">
      <c r="Z83" s="10">
        <f t="shared" si="739"/>
        <v>57.446576026477679</v>
      </c>
      <c r="AB83" s="10">
        <f t="shared" si="740"/>
        <v>57.905685092864658</v>
      </c>
    </row>
    <row r="84" spans="26:28">
      <c r="Z84" s="10">
        <f t="shared" si="739"/>
        <v>42.80141944054045</v>
      </c>
      <c r="AB84" s="10">
        <f t="shared" si="740"/>
        <v>43.21230453441683</v>
      </c>
    </row>
    <row r="85" spans="26:28">
      <c r="Z85" s="10">
        <f t="shared" si="739"/>
        <v>39.512160375513901</v>
      </c>
      <c r="AB85" s="10">
        <f t="shared" si="740"/>
        <v>39.975371750155922</v>
      </c>
    </row>
    <row r="86" spans="26:28">
      <c r="Z86" s="10">
        <f t="shared" si="739"/>
        <v>58.832067364320373</v>
      </c>
      <c r="AB86" s="10">
        <f t="shared" si="740"/>
        <v>60.130141212711138</v>
      </c>
    </row>
    <row r="87" spans="26:28">
      <c r="Z87" s="10">
        <f t="shared" si="739"/>
        <v>36.412764938265795</v>
      </c>
      <c r="AB87" s="10">
        <f>(AC24/$AC$72)*100</f>
        <v>36.713501117017813</v>
      </c>
    </row>
  </sheetData>
  <phoneticPr fontId="0" type="noConversion"/>
  <pageMargins left="0.5" right="0.5" top="0.5" bottom="0.3" header="0.5" footer="0.5"/>
  <pageSetup scale="97" orientation="landscape" verticalDpi="300" r:id="rId1"/>
  <headerFooter alignWithMargins="0">
    <oddFooter>&amp;LSREB Fact Book 1996/1997&amp;CUPDATE&amp;R&amp;D</oddFooter>
  </headerFooter>
  <colBreaks count="13" manualBreakCount="13">
    <brk id="31" max="29" man="1"/>
    <brk id="60" max="29" man="1"/>
    <brk id="88" max="29" man="1"/>
    <brk id="116" max="29" man="1"/>
    <brk id="144" max="29" man="1"/>
    <brk id="172" max="1048575" man="1"/>
    <brk id="200" max="29" man="1"/>
    <brk id="228" max="1048575" man="1"/>
    <brk id="256" max="29" man="1"/>
    <brk id="284" max="1048575" man="1"/>
    <brk id="312" max="29" man="1"/>
    <brk id="340" max="1048575" man="1"/>
    <brk id="368" max="29"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DI90"/>
  <sheetViews>
    <sheetView zoomScale="80" zoomScaleNormal="80" workbookViewId="0">
      <pane xSplit="1" ySplit="5" topLeftCell="AZ6" activePane="bottomRight" state="frozen"/>
      <selection pane="bottomRight" activeCell="CG24" sqref="CG24"/>
      <selection pane="bottomLeft" activeCell="A6" sqref="A6"/>
      <selection pane="topRight" activeCell="B1" sqref="B1"/>
    </sheetView>
  </sheetViews>
  <sheetFormatPr defaultRowHeight="12.75"/>
  <cols>
    <col min="1" max="1" width="18.85546875" style="3" customWidth="1"/>
    <col min="2" max="9" width="7.5703125" style="10" customWidth="1"/>
    <col min="10" max="10" width="8.85546875" style="10" customWidth="1"/>
    <col min="11" max="13" width="7.5703125" style="10" customWidth="1"/>
    <col min="14" max="19" width="9.42578125" style="10" customWidth="1"/>
    <col min="20" max="20" width="9.42578125" style="242" customWidth="1"/>
    <col min="21" max="29" width="9.42578125" style="10" customWidth="1"/>
    <col min="30" max="41" width="7.5703125" style="10" customWidth="1"/>
    <col min="42" max="57" width="9.42578125" style="10" customWidth="1"/>
    <col min="58" max="69" width="7.5703125" style="10" customWidth="1"/>
    <col min="70" max="85" width="9.42578125" style="10" customWidth="1"/>
    <col min="86" max="97" width="7.5703125" style="10" customWidth="1"/>
    <col min="98" max="113" width="9.42578125" style="10" customWidth="1"/>
  </cols>
  <sheetData>
    <row r="1" spans="1:113">
      <c r="A1" s="4" t="s">
        <v>116</v>
      </c>
    </row>
    <row r="2" spans="1:113">
      <c r="DE2" s="26"/>
    </row>
    <row r="3" spans="1:113">
      <c r="A3" s="383"/>
      <c r="B3" s="384" t="s">
        <v>183</v>
      </c>
      <c r="C3" s="384"/>
      <c r="D3" s="384"/>
      <c r="E3" s="384"/>
      <c r="F3" s="384"/>
      <c r="G3" s="384"/>
      <c r="H3" s="384"/>
      <c r="I3" s="384"/>
      <c r="J3" s="384"/>
      <c r="K3" s="384"/>
      <c r="L3" s="384"/>
      <c r="M3" s="384"/>
      <c r="N3" s="384"/>
      <c r="O3" s="384"/>
      <c r="P3" s="384"/>
      <c r="Q3" s="384"/>
      <c r="R3" s="384"/>
      <c r="S3" s="384"/>
      <c r="T3" s="415"/>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c r="AW3" s="384"/>
      <c r="AX3" s="384"/>
      <c r="AY3" s="384"/>
      <c r="AZ3" s="384"/>
      <c r="BA3" s="384"/>
      <c r="BB3" s="384"/>
      <c r="BC3" s="384"/>
      <c r="BD3" s="384"/>
      <c r="BE3" s="384"/>
      <c r="BF3" s="416" t="s">
        <v>184</v>
      </c>
      <c r="BG3" s="384"/>
      <c r="BH3" s="384"/>
      <c r="BI3" s="384"/>
      <c r="BJ3" s="384"/>
      <c r="BK3" s="384"/>
      <c r="BL3" s="384"/>
      <c r="BM3" s="384"/>
      <c r="BN3" s="384"/>
      <c r="BO3" s="384"/>
      <c r="BP3" s="384"/>
      <c r="BQ3" s="384"/>
      <c r="BR3" s="384"/>
      <c r="BS3" s="384"/>
      <c r="BT3" s="384"/>
      <c r="BU3" s="384"/>
      <c r="BV3" s="384"/>
      <c r="BW3" s="384"/>
      <c r="BX3" s="384"/>
      <c r="BY3" s="384"/>
      <c r="BZ3" s="384"/>
      <c r="CA3" s="384"/>
      <c r="CB3" s="384"/>
      <c r="CC3" s="384"/>
      <c r="CD3" s="384"/>
      <c r="CE3" s="384"/>
      <c r="CF3" s="384"/>
      <c r="CG3" s="384"/>
      <c r="CH3" s="384"/>
      <c r="CI3" s="384"/>
      <c r="CJ3" s="384"/>
      <c r="CK3" s="384"/>
      <c r="CL3" s="384"/>
      <c r="CM3" s="384"/>
      <c r="CN3" s="384"/>
      <c r="CO3" s="384"/>
      <c r="CP3" s="321"/>
      <c r="CQ3" s="321"/>
      <c r="CR3" s="384"/>
      <c r="CS3" s="384"/>
      <c r="CT3" s="384"/>
      <c r="CU3" s="384"/>
      <c r="CV3" s="384"/>
      <c r="CW3" s="384"/>
      <c r="CX3" s="384"/>
      <c r="CY3" s="384"/>
      <c r="CZ3" s="322"/>
      <c r="DA3" s="384"/>
      <c r="DB3" s="384"/>
      <c r="DC3" s="384"/>
      <c r="DD3" s="384"/>
      <c r="DE3" s="132"/>
      <c r="DF3" s="384"/>
      <c r="DG3" s="384"/>
      <c r="DH3" s="384"/>
      <c r="DI3" s="384"/>
    </row>
    <row r="4" spans="1:113">
      <c r="A4" s="4"/>
      <c r="B4" s="323" t="s">
        <v>109</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4" t="s">
        <v>124</v>
      </c>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323"/>
      <c r="BC4" s="323"/>
      <c r="BD4" s="323"/>
      <c r="BE4" s="323"/>
      <c r="BF4" s="325" t="s">
        <v>109</v>
      </c>
      <c r="BG4" s="326"/>
      <c r="BH4" s="326"/>
      <c r="BI4" s="326"/>
      <c r="BJ4" s="326"/>
      <c r="BK4" s="326"/>
      <c r="BL4" s="326"/>
      <c r="BM4" s="326"/>
      <c r="BN4" s="326"/>
      <c r="BO4" s="326"/>
      <c r="BP4" s="326"/>
      <c r="BQ4" s="326"/>
      <c r="BR4" s="326"/>
      <c r="BS4" s="326"/>
      <c r="BT4" s="326"/>
      <c r="BU4" s="326"/>
      <c r="BV4" s="326"/>
      <c r="BW4" s="326"/>
      <c r="BX4" s="326"/>
      <c r="BY4" s="326"/>
      <c r="BZ4" s="326"/>
      <c r="CA4" s="326"/>
      <c r="CB4" s="326"/>
      <c r="CC4" s="326"/>
      <c r="CD4" s="326"/>
      <c r="CE4" s="326"/>
      <c r="CF4" s="326"/>
      <c r="CG4" s="326"/>
      <c r="CH4" s="327" t="s">
        <v>124</v>
      </c>
      <c r="CI4" s="326"/>
      <c r="CJ4" s="326"/>
      <c r="CK4" s="326"/>
      <c r="CL4" s="326"/>
      <c r="CM4" s="326"/>
      <c r="CN4" s="326"/>
      <c r="CO4" s="326"/>
      <c r="CP4" s="277"/>
      <c r="CQ4" s="277"/>
      <c r="CR4" s="326"/>
      <c r="CS4" s="326"/>
      <c r="CT4" s="326"/>
      <c r="CU4" s="326"/>
      <c r="CV4" s="326"/>
      <c r="CW4" s="326"/>
      <c r="CX4" s="326"/>
      <c r="CY4" s="326"/>
      <c r="CZ4" s="328"/>
      <c r="DA4" s="326"/>
      <c r="DB4" s="326"/>
      <c r="DC4" s="326"/>
      <c r="DD4" s="326"/>
      <c r="DE4" s="291"/>
      <c r="DF4" s="326"/>
      <c r="DG4" s="326"/>
      <c r="DH4" s="326"/>
      <c r="DI4" s="326"/>
    </row>
    <row r="5" spans="1:113">
      <c r="A5" s="18"/>
      <c r="B5" s="329" t="s">
        <v>127</v>
      </c>
      <c r="C5" s="329" t="s">
        <v>128</v>
      </c>
      <c r="D5" s="329" t="s">
        <v>129</v>
      </c>
      <c r="E5" s="329" t="s">
        <v>130</v>
      </c>
      <c r="F5" s="329" t="s">
        <v>131</v>
      </c>
      <c r="G5" s="329" t="s">
        <v>132</v>
      </c>
      <c r="H5" s="329" t="s">
        <v>133</v>
      </c>
      <c r="I5" s="329" t="s">
        <v>134</v>
      </c>
      <c r="J5" s="329" t="s">
        <v>135</v>
      </c>
      <c r="K5" s="329" t="s">
        <v>136</v>
      </c>
      <c r="L5" s="329" t="s">
        <v>137</v>
      </c>
      <c r="M5" s="329" t="s">
        <v>138</v>
      </c>
      <c r="N5" s="329" t="s">
        <v>139</v>
      </c>
      <c r="O5" s="329" t="s">
        <v>140</v>
      </c>
      <c r="P5" s="329" t="s">
        <v>141</v>
      </c>
      <c r="Q5" s="329" t="s">
        <v>142</v>
      </c>
      <c r="R5" s="329" t="s">
        <v>143</v>
      </c>
      <c r="S5" s="329" t="s">
        <v>144</v>
      </c>
      <c r="T5" s="330" t="s">
        <v>145</v>
      </c>
      <c r="U5" s="329" t="s">
        <v>146</v>
      </c>
      <c r="V5" s="329" t="s">
        <v>147</v>
      </c>
      <c r="W5" s="329" t="s">
        <v>148</v>
      </c>
      <c r="X5" s="329" t="s">
        <v>149</v>
      </c>
      <c r="Y5" s="329" t="s">
        <v>150</v>
      </c>
      <c r="Z5" s="329" t="s">
        <v>151</v>
      </c>
      <c r="AA5" s="329" t="s">
        <v>152</v>
      </c>
      <c r="AB5" s="329" t="s">
        <v>18</v>
      </c>
      <c r="AC5" s="331" t="s">
        <v>15</v>
      </c>
      <c r="AD5" s="332" t="s">
        <v>127</v>
      </c>
      <c r="AE5" s="329" t="s">
        <v>128</v>
      </c>
      <c r="AF5" s="329" t="s">
        <v>129</v>
      </c>
      <c r="AG5" s="329" t="s">
        <v>130</v>
      </c>
      <c r="AH5" s="329" t="s">
        <v>131</v>
      </c>
      <c r="AI5" s="329" t="s">
        <v>132</v>
      </c>
      <c r="AJ5" s="329" t="s">
        <v>133</v>
      </c>
      <c r="AK5" s="329" t="s">
        <v>134</v>
      </c>
      <c r="AL5" s="329" t="s">
        <v>135</v>
      </c>
      <c r="AM5" s="329" t="s">
        <v>136</v>
      </c>
      <c r="AN5" s="329" t="s">
        <v>137</v>
      </c>
      <c r="AO5" s="329" t="s">
        <v>138</v>
      </c>
      <c r="AP5" s="329" t="s">
        <v>139</v>
      </c>
      <c r="AQ5" s="329" t="s">
        <v>140</v>
      </c>
      <c r="AR5" s="329" t="s">
        <v>141</v>
      </c>
      <c r="AS5" s="329" t="s">
        <v>185</v>
      </c>
      <c r="AT5" s="329" t="s">
        <v>143</v>
      </c>
      <c r="AU5" s="329" t="s">
        <v>144</v>
      </c>
      <c r="AV5" s="329" t="s">
        <v>145</v>
      </c>
      <c r="AW5" s="329" t="s">
        <v>146</v>
      </c>
      <c r="AX5" s="329" t="s">
        <v>147</v>
      </c>
      <c r="AY5" s="329" t="s">
        <v>148</v>
      </c>
      <c r="AZ5" s="329" t="s">
        <v>149</v>
      </c>
      <c r="BA5" s="329" t="s">
        <v>150</v>
      </c>
      <c r="BB5" s="329" t="s">
        <v>151</v>
      </c>
      <c r="BC5" s="329" t="s">
        <v>152</v>
      </c>
      <c r="BD5" s="329" t="s">
        <v>18</v>
      </c>
      <c r="BE5" s="331" t="s">
        <v>15</v>
      </c>
      <c r="BF5" s="333" t="s">
        <v>127</v>
      </c>
      <c r="BG5" s="329" t="s">
        <v>128</v>
      </c>
      <c r="BH5" s="329" t="s">
        <v>129</v>
      </c>
      <c r="BI5" s="329" t="s">
        <v>130</v>
      </c>
      <c r="BJ5" s="329" t="s">
        <v>131</v>
      </c>
      <c r="BK5" s="329" t="s">
        <v>132</v>
      </c>
      <c r="BL5" s="329" t="s">
        <v>133</v>
      </c>
      <c r="BM5" s="329" t="s">
        <v>134</v>
      </c>
      <c r="BN5" s="329" t="s">
        <v>135</v>
      </c>
      <c r="BO5" s="329" t="s">
        <v>136</v>
      </c>
      <c r="BP5" s="329" t="s">
        <v>137</v>
      </c>
      <c r="BQ5" s="329" t="s">
        <v>138</v>
      </c>
      <c r="BR5" s="329" t="s">
        <v>139</v>
      </c>
      <c r="BS5" s="329" t="s">
        <v>140</v>
      </c>
      <c r="BT5" s="329" t="s">
        <v>141</v>
      </c>
      <c r="BU5" s="329" t="s">
        <v>142</v>
      </c>
      <c r="BV5" s="329" t="s">
        <v>143</v>
      </c>
      <c r="BW5" s="329" t="s">
        <v>144</v>
      </c>
      <c r="BX5" s="329" t="s">
        <v>145</v>
      </c>
      <c r="BY5" s="329" t="s">
        <v>146</v>
      </c>
      <c r="BZ5" s="329" t="s">
        <v>147</v>
      </c>
      <c r="CA5" s="329" t="s">
        <v>148</v>
      </c>
      <c r="CB5" s="329" t="s">
        <v>149</v>
      </c>
      <c r="CC5" s="329" t="s">
        <v>150</v>
      </c>
      <c r="CD5" s="329" t="s">
        <v>151</v>
      </c>
      <c r="CE5" s="329" t="s">
        <v>152</v>
      </c>
      <c r="CF5" s="329" t="s">
        <v>18</v>
      </c>
      <c r="CG5" s="331" t="s">
        <v>15</v>
      </c>
      <c r="CH5" s="332" t="s">
        <v>127</v>
      </c>
      <c r="CI5" s="329" t="s">
        <v>128</v>
      </c>
      <c r="CJ5" s="329" t="s">
        <v>129</v>
      </c>
      <c r="CK5" s="329" t="s">
        <v>130</v>
      </c>
      <c r="CL5" s="329" t="s">
        <v>131</v>
      </c>
      <c r="CM5" s="329" t="s">
        <v>132</v>
      </c>
      <c r="CN5" s="329" t="s">
        <v>133</v>
      </c>
      <c r="CO5" s="329" t="s">
        <v>134</v>
      </c>
      <c r="CP5" s="26" t="s">
        <v>135</v>
      </c>
      <c r="CQ5" s="26" t="s">
        <v>136</v>
      </c>
      <c r="CR5" s="329" t="s">
        <v>137</v>
      </c>
      <c r="CS5" s="329" t="s">
        <v>138</v>
      </c>
      <c r="CT5" s="329" t="s">
        <v>139</v>
      </c>
      <c r="CU5" s="329" t="s">
        <v>140</v>
      </c>
      <c r="CV5" s="329" t="s">
        <v>141</v>
      </c>
      <c r="CW5" s="329" t="s">
        <v>142</v>
      </c>
      <c r="CX5" s="329" t="s">
        <v>143</v>
      </c>
      <c r="CY5" s="329" t="s">
        <v>144</v>
      </c>
      <c r="CZ5" s="329" t="s">
        <v>145</v>
      </c>
      <c r="DA5" s="329" t="s">
        <v>146</v>
      </c>
      <c r="DB5" s="329" t="s">
        <v>147</v>
      </c>
      <c r="DC5" s="329" t="s">
        <v>148</v>
      </c>
      <c r="DD5" s="329" t="s">
        <v>149</v>
      </c>
      <c r="DE5" s="329" t="s">
        <v>150</v>
      </c>
      <c r="DF5" s="329" t="s">
        <v>151</v>
      </c>
      <c r="DG5" s="329" t="s">
        <v>152</v>
      </c>
      <c r="DH5" s="329" t="s">
        <v>18</v>
      </c>
      <c r="DI5" s="331" t="s">
        <v>15</v>
      </c>
    </row>
    <row r="6" spans="1:113">
      <c r="A6" s="4" t="s">
        <v>186</v>
      </c>
      <c r="B6" s="27">
        <v>1049</v>
      </c>
      <c r="C6" s="27">
        <v>1125</v>
      </c>
      <c r="D6" s="27">
        <v>1316</v>
      </c>
      <c r="E6" s="27">
        <v>1267</v>
      </c>
      <c r="F6" s="27">
        <v>1420</v>
      </c>
      <c r="G6" s="27">
        <v>1445</v>
      </c>
      <c r="H6" s="27">
        <v>1605</v>
      </c>
      <c r="I6" s="27">
        <v>1582</v>
      </c>
      <c r="J6" s="27">
        <v>1710</v>
      </c>
      <c r="K6" s="27">
        <v>1743</v>
      </c>
      <c r="L6" s="27">
        <v>1951.5</v>
      </c>
      <c r="M6" s="27">
        <v>2174</v>
      </c>
      <c r="N6" s="27">
        <v>2010</v>
      </c>
      <c r="O6" s="27">
        <v>2415</v>
      </c>
      <c r="P6" s="27">
        <v>2616</v>
      </c>
      <c r="Q6" s="27">
        <v>2400</v>
      </c>
      <c r="R6" s="27">
        <v>2760</v>
      </c>
      <c r="S6" s="27">
        <v>2900</v>
      </c>
      <c r="T6" s="243">
        <v>2822</v>
      </c>
      <c r="U6" s="27">
        <v>3000</v>
      </c>
      <c r="V6" s="27">
        <v>3084.5</v>
      </c>
      <c r="W6" s="27">
        <v>3312</v>
      </c>
      <c r="X6" s="27">
        <v>3425</v>
      </c>
      <c r="Y6" s="27">
        <v>3560</v>
      </c>
      <c r="Z6" s="27">
        <v>3649</v>
      </c>
      <c r="AA6" s="27">
        <v>3779.5</v>
      </c>
      <c r="AB6" s="27">
        <v>3928</v>
      </c>
      <c r="AC6" s="27">
        <v>4000</v>
      </c>
      <c r="AD6" s="29">
        <v>3493</v>
      </c>
      <c r="AE6" s="27">
        <v>3600</v>
      </c>
      <c r="AF6" s="27">
        <v>3621</v>
      </c>
      <c r="AG6" s="27">
        <v>3887</v>
      </c>
      <c r="AH6" s="27">
        <v>4116</v>
      </c>
      <c r="AI6" s="27">
        <v>4326</v>
      </c>
      <c r="AJ6" s="27">
        <v>4372</v>
      </c>
      <c r="AK6" s="27">
        <v>4313</v>
      </c>
      <c r="AL6" s="27">
        <v>4350</v>
      </c>
      <c r="AM6" s="27">
        <v>4384</v>
      </c>
      <c r="AN6" s="407">
        <v>4645</v>
      </c>
      <c r="AO6" s="27">
        <v>5044</v>
      </c>
      <c r="AP6" s="27">
        <v>5290</v>
      </c>
      <c r="AQ6" s="27">
        <v>5502</v>
      </c>
      <c r="AR6" s="27">
        <v>5684</v>
      </c>
      <c r="AS6" s="27">
        <v>5728</v>
      </c>
      <c r="AT6" s="27">
        <v>5963</v>
      </c>
      <c r="AU6" s="27">
        <v>6204</v>
      </c>
      <c r="AV6" s="27">
        <v>6376</v>
      </c>
      <c r="AW6" s="27">
        <v>6816</v>
      </c>
      <c r="AX6" s="27">
        <v>7033.5</v>
      </c>
      <c r="AY6" s="27">
        <v>7326</v>
      </c>
      <c r="AZ6" s="27">
        <v>7554</v>
      </c>
      <c r="BA6" s="27">
        <v>7764</v>
      </c>
      <c r="BB6" s="27">
        <v>7696.5</v>
      </c>
      <c r="BC6" s="27">
        <v>7906</v>
      </c>
      <c r="BD6" s="27">
        <v>8130</v>
      </c>
      <c r="BE6" s="27">
        <v>8302</v>
      </c>
      <c r="BF6" s="81">
        <v>1000</v>
      </c>
      <c r="BG6" s="27">
        <v>647</v>
      </c>
      <c r="BH6" s="27">
        <v>1300</v>
      </c>
      <c r="BI6" s="27">
        <v>840</v>
      </c>
      <c r="BJ6" s="27">
        <v>792</v>
      </c>
      <c r="BK6" s="27">
        <v>861</v>
      </c>
      <c r="BL6" s="27">
        <v>1100</v>
      </c>
      <c r="BM6" s="27">
        <v>1068</v>
      </c>
      <c r="BN6" s="27">
        <v>1422</v>
      </c>
      <c r="BO6" s="27">
        <v>1510</v>
      </c>
      <c r="BP6" s="407">
        <v>1785</v>
      </c>
      <c r="BQ6" s="27">
        <v>1863</v>
      </c>
      <c r="BR6" s="27">
        <v>1575</v>
      </c>
      <c r="BS6" s="27">
        <v>1371</v>
      </c>
      <c r="BT6" s="27">
        <v>1386</v>
      </c>
      <c r="BU6" s="6">
        <v>1539</v>
      </c>
      <c r="BV6" s="6">
        <v>1539</v>
      </c>
      <c r="BW6" s="6">
        <v>2043</v>
      </c>
      <c r="BX6" s="27">
        <v>2355</v>
      </c>
      <c r="BY6" s="27">
        <v>2498</v>
      </c>
      <c r="BZ6" s="27">
        <v>2497</v>
      </c>
      <c r="CA6" s="27">
        <v>3023</v>
      </c>
      <c r="CB6" s="27">
        <v>3072</v>
      </c>
      <c r="CC6" s="27">
        <v>3376</v>
      </c>
      <c r="CD6" s="27">
        <v>4191</v>
      </c>
      <c r="CE6" s="27">
        <v>2961</v>
      </c>
      <c r="CF6" s="27">
        <v>3113.5</v>
      </c>
      <c r="CG6" s="27">
        <v>3664</v>
      </c>
      <c r="CH6" s="29">
        <v>2009</v>
      </c>
      <c r="CI6" s="27">
        <v>1224</v>
      </c>
      <c r="CJ6" s="27">
        <v>1825</v>
      </c>
      <c r="CK6" s="27">
        <v>1632</v>
      </c>
      <c r="CL6" s="27">
        <v>1604</v>
      </c>
      <c r="CM6" s="27">
        <v>1652</v>
      </c>
      <c r="CN6" s="27">
        <v>2498</v>
      </c>
      <c r="CO6" s="27">
        <v>1827</v>
      </c>
      <c r="CP6" s="27">
        <v>3031</v>
      </c>
      <c r="CQ6" s="27">
        <v>2572</v>
      </c>
      <c r="CR6" s="407">
        <v>3092</v>
      </c>
      <c r="CS6" s="27">
        <v>3100</v>
      </c>
      <c r="CT6" s="27">
        <v>2294</v>
      </c>
      <c r="CU6" s="27">
        <v>2475</v>
      </c>
      <c r="CV6" s="27">
        <v>2487</v>
      </c>
      <c r="CW6" s="6">
        <v>2835</v>
      </c>
      <c r="CX6" s="6">
        <v>2835</v>
      </c>
      <c r="CY6" s="27">
        <v>3843</v>
      </c>
      <c r="CZ6" s="27">
        <v>4293</v>
      </c>
      <c r="DA6" s="27">
        <v>4064</v>
      </c>
      <c r="DB6" s="27">
        <v>4244</v>
      </c>
      <c r="DC6" s="27">
        <v>5992.5</v>
      </c>
      <c r="DD6" s="27">
        <v>6221</v>
      </c>
      <c r="DE6" s="27">
        <v>6800</v>
      </c>
      <c r="DF6" s="27">
        <v>7046</v>
      </c>
      <c r="DG6" s="27">
        <v>5036.5</v>
      </c>
      <c r="DH6" s="27">
        <v>5084</v>
      </c>
      <c r="DI6" s="27">
        <v>5610</v>
      </c>
    </row>
    <row r="7" spans="1:113">
      <c r="A7" s="4" t="s">
        <v>155</v>
      </c>
      <c r="B7" s="17">
        <v>900</v>
      </c>
      <c r="C7" s="17">
        <v>848</v>
      </c>
      <c r="D7" s="17">
        <v>976</v>
      </c>
      <c r="E7" s="17">
        <v>1000</v>
      </c>
      <c r="F7" s="17">
        <v>1060</v>
      </c>
      <c r="G7" s="31">
        <v>1100</v>
      </c>
      <c r="H7" s="31">
        <v>1140</v>
      </c>
      <c r="I7" s="31">
        <v>1159</v>
      </c>
      <c r="J7" s="31">
        <v>1260</v>
      </c>
      <c r="K7" s="5">
        <v>1420</v>
      </c>
      <c r="L7" s="5">
        <v>1488</v>
      </c>
      <c r="M7" s="5">
        <v>1680</v>
      </c>
      <c r="N7" s="5">
        <v>1785</v>
      </c>
      <c r="O7" s="5">
        <v>1920.75</v>
      </c>
      <c r="P7" s="40">
        <v>2047.5</v>
      </c>
      <c r="Q7" s="40">
        <v>2069.1</v>
      </c>
      <c r="R7" s="40">
        <v>2316.4</v>
      </c>
      <c r="S7" s="171">
        <v>2570</v>
      </c>
      <c r="T7" s="244">
        <v>2760</v>
      </c>
      <c r="U7" s="40">
        <v>2950.9</v>
      </c>
      <c r="V7" s="40">
        <v>3060</v>
      </c>
      <c r="W7" s="40">
        <v>3136.5</v>
      </c>
      <c r="X7" s="40">
        <v>3240</v>
      </c>
      <c r="Y7" s="40">
        <v>3347</v>
      </c>
      <c r="Z7" s="40">
        <v>3162</v>
      </c>
      <c r="AA7" s="40">
        <v>3294</v>
      </c>
      <c r="AB7" s="409">
        <v>3280</v>
      </c>
      <c r="AC7" s="409">
        <v>3309</v>
      </c>
      <c r="AD7" s="32">
        <v>3078</v>
      </c>
      <c r="AE7" s="17">
        <v>2772</v>
      </c>
      <c r="AF7" s="17">
        <v>3231</v>
      </c>
      <c r="AG7" s="17">
        <v>3497</v>
      </c>
      <c r="AH7" s="17">
        <v>3950</v>
      </c>
      <c r="AI7" s="31">
        <v>3886</v>
      </c>
      <c r="AJ7" s="31">
        <v>4499</v>
      </c>
      <c r="AK7" s="31">
        <v>4484</v>
      </c>
      <c r="AL7" s="31">
        <v>4478</v>
      </c>
      <c r="AM7" s="6">
        <v>5004</v>
      </c>
      <c r="AN7" s="5">
        <v>5092</v>
      </c>
      <c r="AO7" s="5">
        <v>5852</v>
      </c>
      <c r="AP7" s="5">
        <v>6083</v>
      </c>
      <c r="AQ7" s="5">
        <v>6387</v>
      </c>
      <c r="AR7" s="40">
        <v>6698</v>
      </c>
      <c r="AS7" s="40">
        <v>7010</v>
      </c>
      <c r="AT7" s="40">
        <v>7443.55</v>
      </c>
      <c r="AU7" s="171">
        <v>7748.6</v>
      </c>
      <c r="AV7" s="171">
        <v>7528.5</v>
      </c>
      <c r="AW7" s="40">
        <v>7904</v>
      </c>
      <c r="AX7" s="40">
        <v>8212</v>
      </c>
      <c r="AY7" s="40">
        <v>8446</v>
      </c>
      <c r="AZ7" s="40">
        <v>8505</v>
      </c>
      <c r="BA7" s="40">
        <v>8510</v>
      </c>
      <c r="BB7" s="40">
        <v>7935</v>
      </c>
      <c r="BC7" s="40">
        <v>8333.5</v>
      </c>
      <c r="BD7" s="40">
        <v>8670</v>
      </c>
      <c r="BE7" s="40">
        <v>8715</v>
      </c>
      <c r="BF7" s="177">
        <v>554</v>
      </c>
      <c r="BG7" s="17">
        <v>576</v>
      </c>
      <c r="BH7" s="17">
        <v>420</v>
      </c>
      <c r="BI7" s="17">
        <v>786</v>
      </c>
      <c r="BJ7" s="17">
        <v>448</v>
      </c>
      <c r="BK7" s="31">
        <v>858</v>
      </c>
      <c r="BL7" s="31">
        <v>894</v>
      </c>
      <c r="BM7" s="31">
        <v>877</v>
      </c>
      <c r="BN7" s="31">
        <v>960</v>
      </c>
      <c r="BO7" s="5">
        <v>1038</v>
      </c>
      <c r="BP7" s="5">
        <v>1083</v>
      </c>
      <c r="BQ7" s="5">
        <v>1110</v>
      </c>
      <c r="BR7" s="5">
        <v>1146</v>
      </c>
      <c r="BS7" s="5">
        <v>1359</v>
      </c>
      <c r="BT7" s="40">
        <v>1359</v>
      </c>
      <c r="BU7" s="40">
        <v>1539</v>
      </c>
      <c r="BV7" s="40">
        <v>1539</v>
      </c>
      <c r="BW7" s="40">
        <v>2043</v>
      </c>
      <c r="BX7" s="40">
        <v>2268</v>
      </c>
      <c r="BY7" s="40">
        <v>2498</v>
      </c>
      <c r="BZ7" s="40">
        <v>2762</v>
      </c>
      <c r="CA7" s="40">
        <v>3047</v>
      </c>
      <c r="CB7" s="40">
        <v>3204</v>
      </c>
      <c r="CC7" s="40">
        <v>3294</v>
      </c>
      <c r="CD7" s="40">
        <v>3500</v>
      </c>
      <c r="CE7" s="40">
        <v>2870</v>
      </c>
      <c r="CF7" s="40">
        <v>2892.5</v>
      </c>
      <c r="CG7" s="40">
        <v>3188</v>
      </c>
      <c r="CH7" s="32">
        <v>972</v>
      </c>
      <c r="CI7" s="17">
        <v>1182</v>
      </c>
      <c r="CJ7" s="17">
        <v>1000</v>
      </c>
      <c r="CK7" s="31">
        <v>1599</v>
      </c>
      <c r="CL7" s="17">
        <v>840</v>
      </c>
      <c r="CM7" s="31">
        <v>1189</v>
      </c>
      <c r="CN7" s="17">
        <v>1629</v>
      </c>
      <c r="CO7" s="10">
        <v>1400</v>
      </c>
      <c r="CP7" s="10">
        <v>1720</v>
      </c>
      <c r="CQ7" s="10">
        <v>1860</v>
      </c>
      <c r="CR7" s="5">
        <v>2019</v>
      </c>
      <c r="CS7" s="5">
        <v>1587</v>
      </c>
      <c r="CT7" s="5">
        <v>1673</v>
      </c>
      <c r="CU7" s="5">
        <v>2250</v>
      </c>
      <c r="CV7" s="40">
        <v>2250</v>
      </c>
      <c r="CW7" s="40">
        <v>2609</v>
      </c>
      <c r="CX7" s="40">
        <v>2250</v>
      </c>
      <c r="CY7" s="172">
        <v>3837</v>
      </c>
      <c r="CZ7" s="172">
        <v>3960</v>
      </c>
      <c r="DA7" s="40">
        <v>4220.5</v>
      </c>
      <c r="DB7" s="40">
        <v>4500</v>
      </c>
      <c r="DC7" s="40">
        <v>5606</v>
      </c>
      <c r="DD7" s="40">
        <v>4510</v>
      </c>
      <c r="DE7" s="5">
        <f>+'[1]Summary Medians'!$G$18</f>
        <v>5142.5</v>
      </c>
      <c r="DF7" s="5">
        <v>4191</v>
      </c>
      <c r="DG7" s="5">
        <v>4974</v>
      </c>
      <c r="DH7" s="5">
        <v>4976</v>
      </c>
      <c r="DI7" s="5">
        <v>5527</v>
      </c>
    </row>
    <row r="8" spans="1:113">
      <c r="A8" s="4"/>
      <c r="B8" s="156">
        <f t="shared" ref="B8:CQ8" si="0">(B7/B$6)*100</f>
        <v>85.795996186844619</v>
      </c>
      <c r="C8" s="156">
        <f t="shared" si="0"/>
        <v>75.37777777777778</v>
      </c>
      <c r="D8" s="156">
        <f t="shared" si="0"/>
        <v>74.164133738601819</v>
      </c>
      <c r="E8" s="156">
        <f t="shared" si="0"/>
        <v>78.926598263614835</v>
      </c>
      <c r="F8" s="156">
        <f t="shared" si="0"/>
        <v>74.647887323943664</v>
      </c>
      <c r="G8" s="156">
        <f t="shared" si="0"/>
        <v>76.124567474048447</v>
      </c>
      <c r="H8" s="156">
        <f t="shared" si="0"/>
        <v>71.028037383177562</v>
      </c>
      <c r="I8" s="156">
        <f t="shared" si="0"/>
        <v>73.261694058154234</v>
      </c>
      <c r="J8" s="156">
        <f t="shared" si="0"/>
        <v>73.68421052631578</v>
      </c>
      <c r="K8" s="156">
        <f t="shared" si="0"/>
        <v>81.468732071141716</v>
      </c>
      <c r="L8" s="156">
        <f t="shared" si="0"/>
        <v>76.249039200614916</v>
      </c>
      <c r="M8" s="156">
        <f t="shared" si="0"/>
        <v>77.276908923643049</v>
      </c>
      <c r="N8" s="156">
        <f t="shared" si="0"/>
        <v>88.805970149253739</v>
      </c>
      <c r="O8" s="156">
        <f t="shared" si="0"/>
        <v>79.534161490683232</v>
      </c>
      <c r="P8" s="156">
        <f t="shared" si="0"/>
        <v>78.268348623853214</v>
      </c>
      <c r="Q8" s="156">
        <f t="shared" si="0"/>
        <v>86.212499999999991</v>
      </c>
      <c r="R8" s="156">
        <f t="shared" si="0"/>
        <v>83.927536231884062</v>
      </c>
      <c r="S8" s="156">
        <f t="shared" si="0"/>
        <v>88.620689655172413</v>
      </c>
      <c r="T8" s="245">
        <f t="shared" si="0"/>
        <v>97.802976612331676</v>
      </c>
      <c r="U8" s="156">
        <f t="shared" si="0"/>
        <v>98.36333333333333</v>
      </c>
      <c r="V8" s="156">
        <f t="shared" si="0"/>
        <v>99.205705949100349</v>
      </c>
      <c r="W8" s="156">
        <f t="shared" si="0"/>
        <v>94.701086956521735</v>
      </c>
      <c r="X8" s="156">
        <f t="shared" si="0"/>
        <v>94.598540145985396</v>
      </c>
      <c r="Y8" s="156">
        <f t="shared" si="0"/>
        <v>94.016853932584269</v>
      </c>
      <c r="Z8" s="156">
        <f t="shared" si="0"/>
        <v>86.653877774732806</v>
      </c>
      <c r="AA8" s="156">
        <f t="shared" si="0"/>
        <v>87.154385500727599</v>
      </c>
      <c r="AB8" s="411">
        <f t="shared" si="0"/>
        <v>83.503054989816704</v>
      </c>
      <c r="AC8" s="411">
        <v>82.725000000000009</v>
      </c>
      <c r="AD8" s="157">
        <f t="shared" si="0"/>
        <v>88.119095333524186</v>
      </c>
      <c r="AE8" s="156">
        <f t="shared" si="0"/>
        <v>77</v>
      </c>
      <c r="AF8" s="156">
        <f t="shared" si="0"/>
        <v>89.22949461474731</v>
      </c>
      <c r="AG8" s="156">
        <f t="shared" si="0"/>
        <v>89.966555183946483</v>
      </c>
      <c r="AH8" s="156">
        <f t="shared" si="0"/>
        <v>95.966958211856166</v>
      </c>
      <c r="AI8" s="156">
        <f t="shared" si="0"/>
        <v>89.828941285251958</v>
      </c>
      <c r="AJ8" s="156">
        <f t="shared" si="0"/>
        <v>102.90484903934127</v>
      </c>
      <c r="AK8" s="156">
        <f t="shared" si="0"/>
        <v>103.9647577092511</v>
      </c>
      <c r="AL8" s="156">
        <f t="shared" si="0"/>
        <v>102.94252873563219</v>
      </c>
      <c r="AM8" s="156">
        <f t="shared" si="0"/>
        <v>114.14233576642336</v>
      </c>
      <c r="AN8" s="156">
        <f t="shared" si="0"/>
        <v>109.62325080731969</v>
      </c>
      <c r="AO8" s="156">
        <f t="shared" si="0"/>
        <v>116.01903251387789</v>
      </c>
      <c r="AP8" s="156">
        <f t="shared" si="0"/>
        <v>114.9905482041588</v>
      </c>
      <c r="AQ8" s="156">
        <f t="shared" si="0"/>
        <v>116.08505997818975</v>
      </c>
      <c r="AR8" s="156">
        <f t="shared" si="0"/>
        <v>117.83954961294863</v>
      </c>
      <c r="AS8" s="156">
        <f t="shared" si="0"/>
        <v>122.38128491620112</v>
      </c>
      <c r="AT8" s="156">
        <f t="shared" si="0"/>
        <v>124.8289451618313</v>
      </c>
      <c r="AU8" s="156">
        <f t="shared" si="0"/>
        <v>124.89684074790459</v>
      </c>
      <c r="AV8" s="156">
        <f t="shared" si="0"/>
        <v>118.07559598494355</v>
      </c>
      <c r="AW8" s="156">
        <f t="shared" si="0"/>
        <v>115.962441314554</v>
      </c>
      <c r="AX8" s="156">
        <f t="shared" si="0"/>
        <v>116.75552712021042</v>
      </c>
      <c r="AY8" s="156">
        <f t="shared" si="0"/>
        <v>115.28801528801529</v>
      </c>
      <c r="AZ8" s="156">
        <f t="shared" si="0"/>
        <v>112.5893566322478</v>
      </c>
      <c r="BA8" s="156">
        <f t="shared" si="0"/>
        <v>109.60844925296239</v>
      </c>
      <c r="BB8" s="156">
        <f t="shared" si="0"/>
        <v>103.09881114792438</v>
      </c>
      <c r="BC8" s="156">
        <f t="shared" si="0"/>
        <v>105.40728560586896</v>
      </c>
      <c r="BD8" s="156">
        <f t="shared" si="0"/>
        <v>106.64206642066421</v>
      </c>
      <c r="BE8" s="156">
        <v>104.97470489038786</v>
      </c>
      <c r="BF8" s="178">
        <f t="shared" si="0"/>
        <v>55.400000000000006</v>
      </c>
      <c r="BG8" s="156">
        <f t="shared" si="0"/>
        <v>89.026275115919631</v>
      </c>
      <c r="BH8" s="156">
        <f t="shared" si="0"/>
        <v>32.307692307692307</v>
      </c>
      <c r="BI8" s="156">
        <f t="shared" si="0"/>
        <v>93.571428571428569</v>
      </c>
      <c r="BJ8" s="156">
        <f t="shared" si="0"/>
        <v>56.56565656565656</v>
      </c>
      <c r="BK8" s="156">
        <f t="shared" si="0"/>
        <v>99.651567944250871</v>
      </c>
      <c r="BL8" s="156">
        <f t="shared" si="0"/>
        <v>81.27272727272728</v>
      </c>
      <c r="BM8" s="156">
        <f t="shared" si="0"/>
        <v>82.116104868913851</v>
      </c>
      <c r="BN8" s="156">
        <f t="shared" si="0"/>
        <v>67.510548523206751</v>
      </c>
      <c r="BO8" s="156">
        <f t="shared" si="0"/>
        <v>68.741721854304643</v>
      </c>
      <c r="BP8" s="156">
        <f t="shared" si="0"/>
        <v>60.672268907563023</v>
      </c>
      <c r="BQ8" s="156">
        <f t="shared" si="0"/>
        <v>59.58132045088567</v>
      </c>
      <c r="BR8" s="156">
        <f t="shared" si="0"/>
        <v>72.761904761904759</v>
      </c>
      <c r="BS8" s="156">
        <f t="shared" si="0"/>
        <v>99.124726477024069</v>
      </c>
      <c r="BT8" s="156">
        <f t="shared" si="0"/>
        <v>98.05194805194806</v>
      </c>
      <c r="BU8" s="156">
        <f t="shared" si="0"/>
        <v>100</v>
      </c>
      <c r="BV8" s="156">
        <f t="shared" si="0"/>
        <v>100</v>
      </c>
      <c r="BW8" s="156">
        <f t="shared" si="0"/>
        <v>100</v>
      </c>
      <c r="BX8" s="156">
        <f t="shared" si="0"/>
        <v>96.30573248407643</v>
      </c>
      <c r="BY8" s="156">
        <f t="shared" si="0"/>
        <v>100</v>
      </c>
      <c r="BZ8" s="156">
        <f t="shared" si="0"/>
        <v>110.61273528233882</v>
      </c>
      <c r="CA8" s="156">
        <f t="shared" si="0"/>
        <v>100.79391333112801</v>
      </c>
      <c r="CB8" s="156">
        <f t="shared" si="0"/>
        <v>104.296875</v>
      </c>
      <c r="CC8" s="156">
        <f t="shared" si="0"/>
        <v>97.571090047393355</v>
      </c>
      <c r="CD8" s="156">
        <f t="shared" si="0"/>
        <v>83.512288236697685</v>
      </c>
      <c r="CE8" s="156">
        <f t="shared" si="0"/>
        <v>96.926713947990535</v>
      </c>
      <c r="CF8" s="156">
        <f t="shared" si="0"/>
        <v>92.901878914405017</v>
      </c>
      <c r="CG8" s="156"/>
      <c r="CH8" s="157">
        <f t="shared" si="0"/>
        <v>48.382279741164758</v>
      </c>
      <c r="CI8" s="156">
        <f t="shared" si="0"/>
        <v>96.568627450980387</v>
      </c>
      <c r="CJ8" s="156">
        <f t="shared" si="0"/>
        <v>54.794520547945204</v>
      </c>
      <c r="CK8" s="158">
        <f t="shared" si="0"/>
        <v>97.97794117647058</v>
      </c>
      <c r="CL8" s="156">
        <f t="shared" si="0"/>
        <v>52.369077306733168</v>
      </c>
      <c r="CM8" s="156">
        <f t="shared" si="0"/>
        <v>71.973365617433416</v>
      </c>
      <c r="CN8" s="156">
        <f t="shared" si="0"/>
        <v>65.212169735788621</v>
      </c>
      <c r="CO8" s="156">
        <f t="shared" si="0"/>
        <v>76.628352490421463</v>
      </c>
      <c r="CP8" s="156">
        <f t="shared" si="0"/>
        <v>56.746948201913561</v>
      </c>
      <c r="CQ8" s="156">
        <f t="shared" si="0"/>
        <v>72.317262830482107</v>
      </c>
      <c r="CR8" s="156">
        <f t="shared" ref="CR8:DD8" si="1">(CR7/CR$6)*100</f>
        <v>65.297542043984478</v>
      </c>
      <c r="CS8" s="156">
        <f t="shared" si="1"/>
        <v>51.193548387096776</v>
      </c>
      <c r="CT8" s="156">
        <f t="shared" si="1"/>
        <v>72.929380993897126</v>
      </c>
      <c r="CU8" s="156">
        <f t="shared" si="1"/>
        <v>90.909090909090907</v>
      </c>
      <c r="CV8" s="156">
        <f t="shared" si="1"/>
        <v>90.470446320868518</v>
      </c>
      <c r="CW8" s="156">
        <f t="shared" si="1"/>
        <v>92.028218694885368</v>
      </c>
      <c r="CX8" s="156">
        <f t="shared" si="1"/>
        <v>79.365079365079367</v>
      </c>
      <c r="CY8" s="156">
        <f t="shared" si="1"/>
        <v>99.843871975019511</v>
      </c>
      <c r="CZ8" s="156">
        <f t="shared" si="1"/>
        <v>92.243186582809216</v>
      </c>
      <c r="DA8" s="156">
        <f t="shared" si="1"/>
        <v>103.85088582677164</v>
      </c>
      <c r="DB8" s="156">
        <f t="shared" si="1"/>
        <v>106.03204524033931</v>
      </c>
      <c r="DC8" s="156">
        <f t="shared" si="1"/>
        <v>93.550271172298707</v>
      </c>
      <c r="DD8" s="156">
        <f t="shared" si="1"/>
        <v>72.496383218132138</v>
      </c>
      <c r="DE8" s="156">
        <f>(DE7/DE$6)*100</f>
        <v>75.625</v>
      </c>
      <c r="DF8" s="156">
        <f>(DF7/DF$6)*100</f>
        <v>59.480556344024983</v>
      </c>
      <c r="DG8" s="156">
        <f>(DG7/DG$6)*100</f>
        <v>98.759058870247202</v>
      </c>
      <c r="DH8" s="156">
        <f>(DH7/DH$6)*100</f>
        <v>97.875688434303697</v>
      </c>
      <c r="DI8" s="156"/>
    </row>
    <row r="9" spans="1:113">
      <c r="A9" s="4" t="s">
        <v>23</v>
      </c>
      <c r="B9" s="10">
        <v>1035</v>
      </c>
      <c r="C9" s="10">
        <v>1116</v>
      </c>
      <c r="D9" s="10">
        <v>1116</v>
      </c>
      <c r="E9" s="10">
        <v>1260</v>
      </c>
      <c r="F9" s="10">
        <v>1350</v>
      </c>
      <c r="G9" s="33">
        <v>1350</v>
      </c>
      <c r="H9" s="33">
        <v>1296</v>
      </c>
      <c r="I9" s="33">
        <v>1650</v>
      </c>
      <c r="J9" s="38">
        <v>1710</v>
      </c>
      <c r="K9" s="6">
        <v>2040</v>
      </c>
      <c r="L9" s="6">
        <v>2040</v>
      </c>
      <c r="M9" s="6">
        <v>2520</v>
      </c>
      <c r="N9" s="6">
        <v>2700</v>
      </c>
      <c r="O9" s="6">
        <v>2700</v>
      </c>
      <c r="P9" s="6">
        <v>2700</v>
      </c>
      <c r="Q9" s="6">
        <v>2700</v>
      </c>
      <c r="R9" s="6">
        <v>2700</v>
      </c>
      <c r="S9" s="6">
        <v>2700</v>
      </c>
      <c r="T9" s="244">
        <v>3270</v>
      </c>
      <c r="U9" s="171">
        <v>3945</v>
      </c>
      <c r="V9" s="6">
        <v>4140</v>
      </c>
      <c r="W9" s="6">
        <v>4200</v>
      </c>
      <c r="X9" s="6">
        <f>+'[1]Summary Medians'!$C$31</f>
        <v>4260</v>
      </c>
      <c r="Y9" s="276">
        <f>+'[1]Summary Medians'!$D$31</f>
        <v>4320</v>
      </c>
      <c r="Z9" s="6">
        <v>4380</v>
      </c>
      <c r="AA9" s="6">
        <v>4440</v>
      </c>
      <c r="AB9" s="6">
        <v>4740</v>
      </c>
      <c r="AC9" s="6">
        <v>4800</v>
      </c>
      <c r="AD9" s="11">
        <v>1702</v>
      </c>
      <c r="AE9" s="10">
        <v>1953</v>
      </c>
      <c r="AF9" s="10">
        <v>1953</v>
      </c>
      <c r="AG9" s="33">
        <v>2385</v>
      </c>
      <c r="AH9" s="33">
        <v>2700</v>
      </c>
      <c r="AI9" s="33">
        <v>2475</v>
      </c>
      <c r="AJ9" s="33">
        <v>2496</v>
      </c>
      <c r="AK9" s="33">
        <v>3120</v>
      </c>
      <c r="AL9" s="38">
        <v>3270</v>
      </c>
      <c r="AM9" s="6">
        <v>3840</v>
      </c>
      <c r="AN9" s="6">
        <v>3840</v>
      </c>
      <c r="AO9" s="6">
        <v>4560</v>
      </c>
      <c r="AP9" s="6">
        <v>4830</v>
      </c>
      <c r="AQ9" s="6">
        <v>4830</v>
      </c>
      <c r="AR9" s="6">
        <v>4830</v>
      </c>
      <c r="AS9" s="6">
        <v>4830</v>
      </c>
      <c r="AT9" s="6">
        <v>4830</v>
      </c>
      <c r="AU9" s="6">
        <v>4830</v>
      </c>
      <c r="AV9" s="171">
        <v>5970</v>
      </c>
      <c r="AW9" s="171">
        <v>7155</v>
      </c>
      <c r="AX9" s="171">
        <v>7410</v>
      </c>
      <c r="AY9" s="171">
        <v>7530</v>
      </c>
      <c r="AZ9" s="6">
        <f>+'[1]Summary Medians'!$F$31</f>
        <v>7650</v>
      </c>
      <c r="BA9" s="276">
        <f>+'[1]Summary Medians'!$G$31</f>
        <v>7770</v>
      </c>
      <c r="BB9" s="6">
        <v>7890</v>
      </c>
      <c r="BC9" s="6">
        <v>8010</v>
      </c>
      <c r="BD9" s="6">
        <v>8610</v>
      </c>
      <c r="BE9" s="6">
        <v>8730</v>
      </c>
      <c r="BF9" s="35">
        <v>945</v>
      </c>
      <c r="BG9" s="10">
        <v>981</v>
      </c>
      <c r="BH9" s="10">
        <v>990</v>
      </c>
      <c r="BI9" s="10">
        <v>1103</v>
      </c>
      <c r="BJ9" s="10">
        <v>1193</v>
      </c>
      <c r="BK9" s="33">
        <v>1260</v>
      </c>
      <c r="BL9" s="33">
        <v>1152</v>
      </c>
      <c r="BM9" s="33">
        <v>1530</v>
      </c>
      <c r="BN9" s="38">
        <v>1620</v>
      </c>
      <c r="BO9" s="6">
        <v>1920</v>
      </c>
      <c r="BP9" s="6">
        <v>2040</v>
      </c>
      <c r="BQ9" s="6">
        <v>2520</v>
      </c>
      <c r="BR9" s="6">
        <v>2700</v>
      </c>
      <c r="BS9" s="6">
        <v>2700</v>
      </c>
      <c r="BT9" s="6">
        <v>2700</v>
      </c>
      <c r="BU9" s="6">
        <v>2700</v>
      </c>
      <c r="BV9" s="6">
        <v>2700</v>
      </c>
      <c r="BW9" s="6">
        <v>2700</v>
      </c>
      <c r="BX9" s="171">
        <v>3270</v>
      </c>
      <c r="BY9" s="171">
        <v>3960</v>
      </c>
      <c r="BZ9" s="171">
        <v>4020</v>
      </c>
      <c r="CA9" s="171">
        <v>4140</v>
      </c>
      <c r="CB9" s="171">
        <v>4200</v>
      </c>
      <c r="CC9" s="6">
        <f>+'[1]Summary Medians'!$D$35</f>
        <v>4260</v>
      </c>
      <c r="CD9" s="6">
        <v>4395</v>
      </c>
      <c r="CE9" s="6">
        <v>4455</v>
      </c>
      <c r="CF9" s="6">
        <v>4755</v>
      </c>
      <c r="CG9" s="6">
        <v>4815</v>
      </c>
      <c r="CH9" s="11">
        <v>1552</v>
      </c>
      <c r="CI9" s="10">
        <v>1717</v>
      </c>
      <c r="CJ9" s="10">
        <v>1733</v>
      </c>
      <c r="CK9" s="33">
        <v>2070</v>
      </c>
      <c r="CL9" s="10">
        <v>2385</v>
      </c>
      <c r="CM9" s="33">
        <v>2340</v>
      </c>
      <c r="CN9" s="10">
        <v>2160</v>
      </c>
      <c r="CO9" s="10">
        <v>3000</v>
      </c>
      <c r="CP9" s="38">
        <v>3120</v>
      </c>
      <c r="CQ9" s="38">
        <v>3720</v>
      </c>
      <c r="CR9" s="6">
        <v>3840</v>
      </c>
      <c r="CS9" s="6">
        <v>4560</v>
      </c>
      <c r="CT9" s="6">
        <v>4830</v>
      </c>
      <c r="CU9" s="6">
        <v>4830</v>
      </c>
      <c r="CV9" s="6">
        <v>4830</v>
      </c>
      <c r="CW9" s="6">
        <v>4830</v>
      </c>
      <c r="CX9" s="6">
        <v>4830</v>
      </c>
      <c r="CY9" s="6">
        <v>4830</v>
      </c>
      <c r="CZ9" s="6">
        <v>5970</v>
      </c>
      <c r="DA9" s="171">
        <v>7200</v>
      </c>
      <c r="DB9" s="171">
        <v>7320</v>
      </c>
      <c r="DC9" s="171">
        <v>7500</v>
      </c>
      <c r="DD9" s="6">
        <f>+'[1]Summary Medians'!$F$35</f>
        <v>7620</v>
      </c>
      <c r="DE9" s="6">
        <f>+'[1]Summary Medians'!$G$35</f>
        <v>7800</v>
      </c>
      <c r="DF9" s="6">
        <v>7752</v>
      </c>
      <c r="DG9" s="6">
        <v>7950</v>
      </c>
      <c r="DH9" s="6">
        <v>8550</v>
      </c>
      <c r="DI9" s="6">
        <v>8670</v>
      </c>
    </row>
    <row r="10" spans="1:113">
      <c r="A10" s="4" t="s">
        <v>24</v>
      </c>
      <c r="B10" s="10">
        <v>744</v>
      </c>
      <c r="C10" s="10">
        <v>792</v>
      </c>
      <c r="D10" s="10">
        <v>840</v>
      </c>
      <c r="E10" s="10">
        <v>897</v>
      </c>
      <c r="F10" s="10">
        <v>912</v>
      </c>
      <c r="G10" s="33">
        <v>947</v>
      </c>
      <c r="H10" s="33">
        <v>941</v>
      </c>
      <c r="I10" s="33">
        <v>1013</v>
      </c>
      <c r="J10" s="10">
        <v>1032</v>
      </c>
      <c r="K10" s="6">
        <v>1260</v>
      </c>
      <c r="L10" s="6">
        <v>1600</v>
      </c>
      <c r="M10" s="6">
        <v>1650</v>
      </c>
      <c r="N10" s="6">
        <v>1760</v>
      </c>
      <c r="O10" s="6">
        <v>1840</v>
      </c>
      <c r="P10" s="6">
        <v>1910</v>
      </c>
      <c r="Q10" s="6">
        <v>1990</v>
      </c>
      <c r="R10" s="6">
        <v>2152.5</v>
      </c>
      <c r="S10" s="6">
        <v>2220</v>
      </c>
      <c r="T10" s="244">
        <v>2360</v>
      </c>
      <c r="U10" s="172">
        <v>2555</v>
      </c>
      <c r="V10" s="6">
        <v>2740</v>
      </c>
      <c r="W10" s="6">
        <v>3002.5</v>
      </c>
      <c r="X10" s="6">
        <f>+'[1]Summary Medians'!$C$48</f>
        <v>3078.75</v>
      </c>
      <c r="Y10" s="276">
        <f>+'[1]Summary Medians'!$D$48</f>
        <v>3175</v>
      </c>
      <c r="Z10" s="6">
        <v>2780</v>
      </c>
      <c r="AA10" s="6">
        <v>2841</v>
      </c>
      <c r="AB10" s="6">
        <v>2905</v>
      </c>
      <c r="AC10" s="6">
        <v>3003</v>
      </c>
      <c r="AD10" s="11">
        <v>1704</v>
      </c>
      <c r="AE10" s="10">
        <v>1320</v>
      </c>
      <c r="AF10" s="10">
        <v>1902</v>
      </c>
      <c r="AG10" s="33">
        <v>1920</v>
      </c>
      <c r="AH10" s="33">
        <v>2033</v>
      </c>
      <c r="AI10" s="33">
        <v>2062</v>
      </c>
      <c r="AJ10" s="33">
        <v>2114</v>
      </c>
      <c r="AK10" s="33">
        <v>2237</v>
      </c>
      <c r="AL10" s="10">
        <v>2417</v>
      </c>
      <c r="AM10" s="6">
        <v>2568</v>
      </c>
      <c r="AN10" s="6">
        <v>3000</v>
      </c>
      <c r="AO10" s="6">
        <v>3300</v>
      </c>
      <c r="AP10" s="6">
        <v>3508</v>
      </c>
      <c r="AQ10" s="6">
        <v>3750</v>
      </c>
      <c r="AR10" s="6">
        <v>3840</v>
      </c>
      <c r="AS10" s="6">
        <v>3930</v>
      </c>
      <c r="AT10" s="6">
        <v>4250</v>
      </c>
      <c r="AU10" s="6">
        <v>4355</v>
      </c>
      <c r="AV10" s="171">
        <v>4545</v>
      </c>
      <c r="AW10" s="172">
        <v>4755</v>
      </c>
      <c r="AX10" s="172">
        <v>4921.5</v>
      </c>
      <c r="AY10" s="172">
        <v>5160</v>
      </c>
      <c r="AZ10" s="6">
        <f>+'[1]Summary Medians'!$F$48</f>
        <v>5280</v>
      </c>
      <c r="BA10" s="276">
        <f>+'[1]Summary Medians'!$G$48</f>
        <v>5400</v>
      </c>
      <c r="BB10" s="6">
        <v>4676</v>
      </c>
      <c r="BC10" s="6">
        <v>4751</v>
      </c>
      <c r="BD10" s="6">
        <v>4584</v>
      </c>
      <c r="BE10" s="6">
        <v>4578</v>
      </c>
      <c r="BF10" s="83" t="s">
        <v>156</v>
      </c>
      <c r="BG10" s="6" t="s">
        <v>156</v>
      </c>
      <c r="BH10" s="6" t="s">
        <v>156</v>
      </c>
      <c r="BI10" s="6" t="s">
        <v>156</v>
      </c>
      <c r="BJ10" s="6" t="s">
        <v>156</v>
      </c>
      <c r="BK10" s="6" t="s">
        <v>156</v>
      </c>
      <c r="BL10" s="6" t="s">
        <v>156</v>
      </c>
      <c r="BM10" s="6" t="s">
        <v>156</v>
      </c>
      <c r="BN10" s="6" t="s">
        <v>156</v>
      </c>
      <c r="BO10" s="6" t="s">
        <v>156</v>
      </c>
      <c r="BP10" s="6" t="s">
        <v>156</v>
      </c>
      <c r="BQ10" s="6" t="s">
        <v>156</v>
      </c>
      <c r="BR10" s="6" t="s">
        <v>156</v>
      </c>
      <c r="BS10" s="6" t="s">
        <v>156</v>
      </c>
      <c r="BT10" s="6" t="s">
        <v>156</v>
      </c>
      <c r="BU10" s="6" t="s">
        <v>156</v>
      </c>
      <c r="BV10" s="6" t="s">
        <v>156</v>
      </c>
      <c r="BW10" s="6" t="s">
        <v>156</v>
      </c>
      <c r="BX10" s="6" t="s">
        <v>156</v>
      </c>
      <c r="BY10" s="6" t="s">
        <v>156</v>
      </c>
      <c r="BZ10" s="6" t="s">
        <v>156</v>
      </c>
      <c r="CA10" s="6" t="s">
        <v>156</v>
      </c>
      <c r="CB10" s="6" t="s">
        <v>156</v>
      </c>
      <c r="CC10" s="6" t="s">
        <v>156</v>
      </c>
      <c r="CD10" s="6">
        <v>1772.5</v>
      </c>
      <c r="CE10" s="6">
        <v>1772.5</v>
      </c>
      <c r="CF10" s="6">
        <v>1772.5</v>
      </c>
      <c r="CG10" s="6">
        <v>2195</v>
      </c>
      <c r="CH10" s="25" t="s">
        <v>156</v>
      </c>
      <c r="CI10" s="6" t="s">
        <v>156</v>
      </c>
      <c r="CJ10" s="6" t="s">
        <v>156</v>
      </c>
      <c r="CK10" s="6" t="s">
        <v>156</v>
      </c>
      <c r="CL10" s="6" t="s">
        <v>156</v>
      </c>
      <c r="CM10" s="6" t="s">
        <v>156</v>
      </c>
      <c r="CN10" s="6" t="s">
        <v>156</v>
      </c>
      <c r="CO10" s="6" t="s">
        <v>156</v>
      </c>
      <c r="CP10" s="6" t="s">
        <v>156</v>
      </c>
      <c r="CQ10" s="6" t="s">
        <v>156</v>
      </c>
      <c r="CR10" s="6" t="s">
        <v>156</v>
      </c>
      <c r="CS10" s="6" t="s">
        <v>156</v>
      </c>
      <c r="CT10" s="6" t="s">
        <v>156</v>
      </c>
      <c r="CU10" s="6" t="s">
        <v>156</v>
      </c>
      <c r="CV10" s="6" t="s">
        <v>156</v>
      </c>
      <c r="CW10" s="6" t="s">
        <v>156</v>
      </c>
      <c r="CX10" s="6" t="s">
        <v>156</v>
      </c>
      <c r="CY10" s="6" t="s">
        <v>156</v>
      </c>
      <c r="CZ10" s="6" t="s">
        <v>156</v>
      </c>
      <c r="DA10" s="6" t="s">
        <v>156</v>
      </c>
      <c r="DB10" s="6" t="s">
        <v>156</v>
      </c>
      <c r="DC10" s="6" t="s">
        <v>156</v>
      </c>
      <c r="DD10" s="6" t="s">
        <v>156</v>
      </c>
      <c r="DE10" s="6" t="s">
        <v>156</v>
      </c>
      <c r="DF10" s="6">
        <v>1772.5</v>
      </c>
      <c r="DG10" s="6">
        <v>1772.5</v>
      </c>
      <c r="DH10" s="6">
        <v>1772.5</v>
      </c>
      <c r="DI10" s="6">
        <v>2195</v>
      </c>
    </row>
    <row r="11" spans="1:113">
      <c r="A11" s="4" t="s">
        <v>25</v>
      </c>
      <c r="B11" s="10">
        <v>1044</v>
      </c>
      <c r="C11" s="45">
        <f>((D11-B11)/2)+B11</f>
        <v>1155</v>
      </c>
      <c r="D11" s="10">
        <v>1266</v>
      </c>
      <c r="E11" s="10">
        <v>1330</v>
      </c>
      <c r="F11" s="10">
        <v>1380</v>
      </c>
      <c r="G11" s="33">
        <v>1177</v>
      </c>
      <c r="H11" s="33">
        <v>1556</v>
      </c>
      <c r="I11" s="33">
        <v>1616</v>
      </c>
      <c r="J11" s="33">
        <v>1676</v>
      </c>
      <c r="K11" s="6">
        <v>1701</v>
      </c>
      <c r="L11" s="6">
        <v>1806</v>
      </c>
      <c r="M11" s="6">
        <v>1932</v>
      </c>
      <c r="N11" s="6">
        <v>2088</v>
      </c>
      <c r="O11" s="6">
        <v>2196</v>
      </c>
      <c r="P11" s="6">
        <v>2364</v>
      </c>
      <c r="Q11" s="6">
        <v>2490</v>
      </c>
      <c r="R11" s="6">
        <v>2684</v>
      </c>
      <c r="S11" s="6">
        <v>2816</v>
      </c>
      <c r="T11" s="246">
        <v>2942</v>
      </c>
      <c r="U11" s="171">
        <v>3086</v>
      </c>
      <c r="V11" s="6">
        <v>3242</v>
      </c>
      <c r="W11" s="6">
        <v>3380</v>
      </c>
      <c r="X11" s="6">
        <f>+'[1]Summary Medians'!$C$65</f>
        <v>3530</v>
      </c>
      <c r="Y11" s="276">
        <f>+'[1]Summary Medians'!$D$65</f>
        <v>3632</v>
      </c>
      <c r="Z11" s="6">
        <v>3774</v>
      </c>
      <c r="AA11" s="6">
        <v>3978</v>
      </c>
      <c r="AB11" s="6">
        <v>4904</v>
      </c>
      <c r="AC11" s="6">
        <v>4945</v>
      </c>
      <c r="AD11" s="11">
        <v>2610</v>
      </c>
      <c r="AE11" s="45">
        <f>((AF11-AD11)/2)+AD11</f>
        <v>2838</v>
      </c>
      <c r="AF11" s="10">
        <v>3066</v>
      </c>
      <c r="AG11" s="33">
        <v>3066</v>
      </c>
      <c r="AH11" s="33">
        <v>3220</v>
      </c>
      <c r="AI11" s="33">
        <v>3360</v>
      </c>
      <c r="AJ11" s="33">
        <v>3626</v>
      </c>
      <c r="AK11" s="33">
        <v>3776</v>
      </c>
      <c r="AL11" s="33">
        <v>3926</v>
      </c>
      <c r="AM11" s="6">
        <v>4185</v>
      </c>
      <c r="AN11" s="6">
        <v>4290</v>
      </c>
      <c r="AO11" s="6">
        <v>4560</v>
      </c>
      <c r="AP11" s="6">
        <v>4860</v>
      </c>
      <c r="AQ11" s="6">
        <v>5130</v>
      </c>
      <c r="AR11" s="6">
        <v>5470</v>
      </c>
      <c r="AS11" s="6">
        <v>5748</v>
      </c>
      <c r="AT11" s="6">
        <v>6194</v>
      </c>
      <c r="AU11" s="6">
        <v>6524</v>
      </c>
      <c r="AV11" s="171">
        <v>6840</v>
      </c>
      <c r="AW11" s="171">
        <v>7200</v>
      </c>
      <c r="AX11" s="171">
        <v>7562</v>
      </c>
      <c r="AY11" s="171">
        <v>7910</v>
      </c>
      <c r="AZ11" s="6">
        <f>+'[1]Summary Medians'!$F$65</f>
        <v>8282</v>
      </c>
      <c r="BA11" s="276">
        <f>+'[1]Summary Medians'!$G$65</f>
        <v>8522</v>
      </c>
      <c r="BB11" s="6">
        <v>8814</v>
      </c>
      <c r="BC11" s="6">
        <v>9198</v>
      </c>
      <c r="BD11" s="6">
        <v>16904</v>
      </c>
      <c r="BE11" s="6">
        <v>11808</v>
      </c>
      <c r="BF11" s="83" t="s">
        <v>154</v>
      </c>
      <c r="BG11" s="10" t="s">
        <v>154</v>
      </c>
      <c r="BH11" s="10" t="s">
        <v>154</v>
      </c>
      <c r="BI11" s="10" t="s">
        <v>154</v>
      </c>
      <c r="BJ11" s="10" t="s">
        <v>154</v>
      </c>
      <c r="BK11" s="10" t="s">
        <v>154</v>
      </c>
      <c r="BL11" s="10" t="s">
        <v>154</v>
      </c>
      <c r="BM11" s="10" t="s">
        <v>154</v>
      </c>
      <c r="BN11" s="10" t="s">
        <v>154</v>
      </c>
      <c r="BO11" s="10" t="s">
        <v>154</v>
      </c>
      <c r="BP11" s="10" t="s">
        <v>154</v>
      </c>
      <c r="BQ11" s="10" t="s">
        <v>154</v>
      </c>
      <c r="BR11" s="10" t="s">
        <v>154</v>
      </c>
      <c r="BS11" s="10" t="s">
        <v>154</v>
      </c>
      <c r="BT11" s="10" t="s">
        <v>154</v>
      </c>
      <c r="BU11" s="10" t="s">
        <v>154</v>
      </c>
      <c r="BV11" s="10" t="s">
        <v>154</v>
      </c>
      <c r="BW11" s="10" t="s">
        <v>154</v>
      </c>
      <c r="BX11" s="10" t="s">
        <v>154</v>
      </c>
      <c r="BY11" s="10" t="s">
        <v>154</v>
      </c>
      <c r="BZ11" s="10" t="s">
        <v>154</v>
      </c>
      <c r="CA11" s="10" t="s">
        <v>154</v>
      </c>
      <c r="CB11" s="10" t="s">
        <v>154</v>
      </c>
      <c r="CC11" s="10" t="s">
        <v>154</v>
      </c>
      <c r="CD11" s="10" t="s">
        <v>154</v>
      </c>
      <c r="CE11" s="10" t="s">
        <v>154</v>
      </c>
      <c r="CF11" s="10" t="s">
        <v>154</v>
      </c>
      <c r="CH11" s="25" t="s">
        <v>154</v>
      </c>
      <c r="CI11" s="10" t="s">
        <v>154</v>
      </c>
      <c r="CJ11" s="10" t="s">
        <v>154</v>
      </c>
      <c r="CK11" s="10" t="s">
        <v>154</v>
      </c>
      <c r="CL11" s="10" t="s">
        <v>154</v>
      </c>
      <c r="CM11" s="10" t="s">
        <v>154</v>
      </c>
      <c r="CN11" s="10" t="s">
        <v>154</v>
      </c>
      <c r="CO11" s="10" t="s">
        <v>154</v>
      </c>
      <c r="CP11" s="10" t="s">
        <v>154</v>
      </c>
      <c r="CQ11" s="10" t="s">
        <v>154</v>
      </c>
      <c r="CR11" s="10" t="s">
        <v>154</v>
      </c>
      <c r="CS11" s="10" t="s">
        <v>154</v>
      </c>
      <c r="CT11" s="10" t="s">
        <v>154</v>
      </c>
      <c r="CU11" s="10" t="s">
        <v>154</v>
      </c>
      <c r="CV11" s="10" t="s">
        <v>154</v>
      </c>
      <c r="CW11" s="10" t="s">
        <v>154</v>
      </c>
      <c r="CX11" s="10" t="s">
        <v>154</v>
      </c>
      <c r="CY11" s="10" t="s">
        <v>154</v>
      </c>
      <c r="CZ11" s="10" t="s">
        <v>154</v>
      </c>
      <c r="DA11" s="10" t="s">
        <v>154</v>
      </c>
      <c r="DB11" s="10" t="s">
        <v>154</v>
      </c>
      <c r="DC11" s="10" t="s">
        <v>154</v>
      </c>
      <c r="DD11" s="10" t="s">
        <v>154</v>
      </c>
      <c r="DE11" s="10" t="s">
        <v>154</v>
      </c>
      <c r="DF11" s="10" t="s">
        <v>154</v>
      </c>
      <c r="DG11" s="10" t="s">
        <v>154</v>
      </c>
      <c r="DH11" s="10" t="s">
        <v>154</v>
      </c>
    </row>
    <row r="12" spans="1:113">
      <c r="A12" s="4" t="s">
        <v>26</v>
      </c>
      <c r="B12" s="10">
        <v>990</v>
      </c>
      <c r="C12" s="10">
        <v>1047</v>
      </c>
      <c r="D12" s="10">
        <v>1050</v>
      </c>
      <c r="E12" s="10">
        <v>1073</v>
      </c>
      <c r="F12" s="10">
        <v>1147.5</v>
      </c>
      <c r="G12" s="33">
        <v>1245</v>
      </c>
      <c r="H12" s="33">
        <v>1329.6</v>
      </c>
      <c r="I12" s="33">
        <v>1386.6</v>
      </c>
      <c r="J12" s="33">
        <v>1455.45</v>
      </c>
      <c r="K12" s="6">
        <v>1513.5</v>
      </c>
      <c r="L12" s="6">
        <v>1582.5</v>
      </c>
      <c r="M12" s="6">
        <v>1695</v>
      </c>
      <c r="N12" s="6">
        <v>1772.5</v>
      </c>
      <c r="O12" s="6">
        <v>1911</v>
      </c>
      <c r="P12" s="6">
        <v>2020.35</v>
      </c>
      <c r="Q12" s="6">
        <v>2034.75</v>
      </c>
      <c r="R12" s="6">
        <v>2265</v>
      </c>
      <c r="S12" s="6">
        <v>2553</v>
      </c>
      <c r="T12" s="244">
        <v>2760</v>
      </c>
      <c r="U12" s="171">
        <v>2974.2</v>
      </c>
      <c r="V12" s="6">
        <v>3074.4</v>
      </c>
      <c r="W12" s="6">
        <v>3105.15</v>
      </c>
      <c r="X12" s="6">
        <f>+'[1]Summary Medians'!$C$82</f>
        <v>3117.75</v>
      </c>
      <c r="Y12" s="276">
        <f>+'[1]Summary Medians'!$D$82</f>
        <v>3127.3500000000004</v>
      </c>
      <c r="Z12" s="6">
        <v>2994</v>
      </c>
      <c r="AA12" s="6">
        <v>2916</v>
      </c>
      <c r="AB12" s="6">
        <v>2834</v>
      </c>
      <c r="AC12" s="6">
        <v>2838</v>
      </c>
      <c r="AD12" s="11">
        <v>3600</v>
      </c>
      <c r="AE12" s="10">
        <v>3802.5</v>
      </c>
      <c r="AF12" s="10">
        <v>3933</v>
      </c>
      <c r="AG12" s="33">
        <v>3990</v>
      </c>
      <c r="AH12" s="33">
        <v>4271</v>
      </c>
      <c r="AI12" s="33">
        <v>4634</v>
      </c>
      <c r="AJ12" s="33">
        <v>4952.25</v>
      </c>
      <c r="AK12" s="33">
        <v>5161.6499999999996</v>
      </c>
      <c r="AL12" s="33">
        <v>5411.25</v>
      </c>
      <c r="AM12" s="6">
        <v>5650.8</v>
      </c>
      <c r="AN12" s="6">
        <v>5828</v>
      </c>
      <c r="AO12" s="6">
        <v>6305</v>
      </c>
      <c r="AP12" s="6">
        <v>6630</v>
      </c>
      <c r="AQ12" s="6">
        <v>7079.5</v>
      </c>
      <c r="AR12" s="6">
        <v>7431</v>
      </c>
      <c r="AS12" s="6">
        <v>7460.25</v>
      </c>
      <c r="AT12" s="6">
        <v>8435.5499999999993</v>
      </c>
      <c r="AU12" s="6">
        <v>9530.25</v>
      </c>
      <c r="AV12" s="171">
        <v>10328.549999999999</v>
      </c>
      <c r="AW12" s="171">
        <v>11219.400000000001</v>
      </c>
      <c r="AX12" s="171">
        <v>11574</v>
      </c>
      <c r="AY12" s="171">
        <v>11716</v>
      </c>
      <c r="AZ12" s="6">
        <f>+'[1]Summary Medians'!$F$82</f>
        <v>11722.95</v>
      </c>
      <c r="BA12" s="276">
        <f>+'[1]Summary Medians'!$G$82</f>
        <v>11779.05</v>
      </c>
      <c r="BB12" s="6">
        <v>10726</v>
      </c>
      <c r="BC12" s="6">
        <v>10611</v>
      </c>
      <c r="BD12" s="6">
        <v>10274</v>
      </c>
      <c r="BE12" s="6">
        <v>10347</v>
      </c>
      <c r="BF12" s="83" t="s">
        <v>156</v>
      </c>
      <c r="BG12" s="6" t="s">
        <v>156</v>
      </c>
      <c r="BH12" s="6" t="s">
        <v>156</v>
      </c>
      <c r="BI12" s="6" t="s">
        <v>156</v>
      </c>
      <c r="BJ12" s="6" t="s">
        <v>156</v>
      </c>
      <c r="BK12" s="6" t="s">
        <v>156</v>
      </c>
      <c r="BL12" s="6" t="s">
        <v>156</v>
      </c>
      <c r="BM12" s="6" t="s">
        <v>156</v>
      </c>
      <c r="BN12" s="6" t="s">
        <v>156</v>
      </c>
      <c r="BO12" s="6" t="s">
        <v>156</v>
      </c>
      <c r="BP12" s="6" t="s">
        <v>156</v>
      </c>
      <c r="BQ12" s="6" t="s">
        <v>156</v>
      </c>
      <c r="BR12" s="6" t="s">
        <v>156</v>
      </c>
      <c r="BS12" s="6" t="s">
        <v>156</v>
      </c>
      <c r="BT12" s="6" t="s">
        <v>156</v>
      </c>
      <c r="BU12" s="6" t="s">
        <v>156</v>
      </c>
      <c r="BV12" s="6" t="s">
        <v>156</v>
      </c>
      <c r="BW12" s="6" t="s">
        <v>156</v>
      </c>
      <c r="BX12" s="6" t="s">
        <v>156</v>
      </c>
      <c r="BY12" s="6" t="s">
        <v>156</v>
      </c>
      <c r="BZ12" s="6" t="s">
        <v>156</v>
      </c>
      <c r="CA12" s="6" t="s">
        <v>156</v>
      </c>
      <c r="CB12" s="6" t="s">
        <v>156</v>
      </c>
      <c r="CC12" s="6" t="s">
        <v>156</v>
      </c>
      <c r="CD12" s="6">
        <v>3251</v>
      </c>
      <c r="CE12" s="6">
        <v>3251</v>
      </c>
      <c r="CF12" s="6">
        <v>3251</v>
      </c>
      <c r="CG12" s="6">
        <v>3584.5</v>
      </c>
      <c r="CH12" s="25" t="s">
        <v>156</v>
      </c>
      <c r="CI12" s="6" t="s">
        <v>156</v>
      </c>
      <c r="CJ12" s="6" t="s">
        <v>156</v>
      </c>
      <c r="CK12" s="6" t="s">
        <v>156</v>
      </c>
      <c r="CL12" s="6" t="s">
        <v>156</v>
      </c>
      <c r="CM12" s="6" t="s">
        <v>156</v>
      </c>
      <c r="CN12" s="6" t="s">
        <v>156</v>
      </c>
      <c r="CO12" s="6" t="s">
        <v>156</v>
      </c>
      <c r="CP12" s="6" t="s">
        <v>156</v>
      </c>
      <c r="CQ12" s="6" t="s">
        <v>156</v>
      </c>
      <c r="CR12" s="6" t="s">
        <v>156</v>
      </c>
      <c r="CS12" s="6" t="s">
        <v>156</v>
      </c>
      <c r="CT12" s="6" t="s">
        <v>156</v>
      </c>
      <c r="CU12" s="6" t="s">
        <v>156</v>
      </c>
      <c r="CV12" s="6" t="s">
        <v>156</v>
      </c>
      <c r="CW12" s="6" t="s">
        <v>156</v>
      </c>
      <c r="CX12" s="6" t="s">
        <v>156</v>
      </c>
      <c r="CY12" s="6" t="s">
        <v>156</v>
      </c>
      <c r="CZ12" s="6" t="s">
        <v>156</v>
      </c>
      <c r="DA12" s="6" t="s">
        <v>156</v>
      </c>
      <c r="DB12" s="6" t="s">
        <v>156</v>
      </c>
      <c r="DC12" s="6" t="s">
        <v>156</v>
      </c>
      <c r="DD12" s="6" t="s">
        <v>156</v>
      </c>
      <c r="DE12" s="6" t="s">
        <v>156</v>
      </c>
      <c r="DF12" s="6">
        <v>11725</v>
      </c>
      <c r="DG12" s="6">
        <v>11725</v>
      </c>
      <c r="DH12" s="6">
        <v>11725</v>
      </c>
      <c r="DI12" s="6">
        <v>11101.5</v>
      </c>
    </row>
    <row r="13" spans="1:113">
      <c r="A13" s="4" t="s">
        <v>27</v>
      </c>
      <c r="B13" s="10">
        <v>1092</v>
      </c>
      <c r="C13" s="10">
        <v>1134</v>
      </c>
      <c r="D13" s="10">
        <v>1164</v>
      </c>
      <c r="E13" s="10">
        <v>1128</v>
      </c>
      <c r="F13" s="10">
        <v>1188</v>
      </c>
      <c r="G13" s="33">
        <v>1275</v>
      </c>
      <c r="H13" s="33">
        <v>1312</v>
      </c>
      <c r="I13" s="33">
        <v>1366</v>
      </c>
      <c r="J13" s="33">
        <v>1474</v>
      </c>
      <c r="K13" s="6">
        <v>1450</v>
      </c>
      <c r="L13" s="6">
        <v>1522</v>
      </c>
      <c r="M13" s="6">
        <v>1582</v>
      </c>
      <c r="N13" s="6">
        <v>1656</v>
      </c>
      <c r="O13" s="6">
        <v>1742</v>
      </c>
      <c r="P13" s="6">
        <v>1832</v>
      </c>
      <c r="Q13" s="6">
        <v>2089</v>
      </c>
      <c r="R13" s="6">
        <v>2303</v>
      </c>
      <c r="S13" s="6">
        <v>2954</v>
      </c>
      <c r="T13" s="244">
        <v>3175</v>
      </c>
      <c r="U13" s="171">
        <v>3515</v>
      </c>
      <c r="V13" s="6">
        <v>3532</v>
      </c>
      <c r="W13" s="6">
        <v>3620</v>
      </c>
      <c r="X13" s="6">
        <f>+'[1]Summary Medians'!$C$99</f>
        <v>3698</v>
      </c>
      <c r="Y13" s="276">
        <f>+'[1]Summary Medians'!$D$99</f>
        <v>3801</v>
      </c>
      <c r="Z13" s="6">
        <v>3255.5</v>
      </c>
      <c r="AA13" s="6">
        <v>3360</v>
      </c>
      <c r="AB13" s="6">
        <v>3416</v>
      </c>
      <c r="AC13" s="6">
        <v>3360</v>
      </c>
      <c r="AD13" s="11">
        <v>3018</v>
      </c>
      <c r="AE13" s="10">
        <v>3102</v>
      </c>
      <c r="AF13" s="10">
        <v>3204</v>
      </c>
      <c r="AG13" s="33">
        <v>3510</v>
      </c>
      <c r="AH13" s="33">
        <v>4082</v>
      </c>
      <c r="AI13" s="33">
        <v>4440</v>
      </c>
      <c r="AJ13" s="33">
        <v>4852</v>
      </c>
      <c r="AK13" s="33">
        <v>5068</v>
      </c>
      <c r="AL13" s="33">
        <v>5314</v>
      </c>
      <c r="AM13" s="6">
        <v>5290</v>
      </c>
      <c r="AN13" s="6">
        <v>5518</v>
      </c>
      <c r="AO13" s="6">
        <v>5776</v>
      </c>
      <c r="AP13" s="6">
        <v>6060</v>
      </c>
      <c r="AQ13" s="6">
        <v>6366</v>
      </c>
      <c r="AR13" s="6">
        <v>6640</v>
      </c>
      <c r="AS13" s="6">
        <v>7362</v>
      </c>
      <c r="AT13" s="6">
        <v>7826</v>
      </c>
      <c r="AU13" s="6">
        <v>9893</v>
      </c>
      <c r="AV13" s="171">
        <v>10053</v>
      </c>
      <c r="AW13" s="171">
        <v>10395</v>
      </c>
      <c r="AX13" s="171">
        <v>10582</v>
      </c>
      <c r="AY13" s="171">
        <v>10846</v>
      </c>
      <c r="AZ13" s="6">
        <f>+'[1]Summary Medians'!$F$99</f>
        <v>11106</v>
      </c>
      <c r="BA13" s="276">
        <f>+'[1]Summary Medians'!$G$99</f>
        <v>11450</v>
      </c>
      <c r="BB13" s="6">
        <v>9328</v>
      </c>
      <c r="BC13" s="6">
        <v>9476</v>
      </c>
      <c r="BD13" s="6">
        <v>9485</v>
      </c>
      <c r="BE13" s="6">
        <v>9662</v>
      </c>
      <c r="BF13" s="35">
        <v>556</v>
      </c>
      <c r="BG13" s="10">
        <v>602</v>
      </c>
      <c r="BH13" s="10">
        <v>657</v>
      </c>
      <c r="BI13" s="10">
        <v>816</v>
      </c>
      <c r="BJ13" s="10">
        <v>846</v>
      </c>
      <c r="BK13" s="33">
        <v>861</v>
      </c>
      <c r="BL13" s="33">
        <v>866</v>
      </c>
      <c r="BM13" s="33">
        <v>946</v>
      </c>
      <c r="BN13" s="33">
        <v>994</v>
      </c>
      <c r="BO13" s="6">
        <v>1032</v>
      </c>
      <c r="BP13" s="6">
        <v>1068</v>
      </c>
      <c r="BQ13" s="6">
        <v>1110</v>
      </c>
      <c r="BR13" s="6">
        <v>1146</v>
      </c>
      <c r="BS13" s="6">
        <v>1359</v>
      </c>
      <c r="BT13" s="6">
        <v>1359</v>
      </c>
      <c r="BU13" s="6">
        <v>1539</v>
      </c>
      <c r="BV13" s="6">
        <v>1539</v>
      </c>
      <c r="BW13" s="6">
        <v>2044.5</v>
      </c>
      <c r="BX13" s="171">
        <v>2271</v>
      </c>
      <c r="BY13" s="171">
        <v>2530</v>
      </c>
      <c r="BZ13" s="171">
        <v>2760.5</v>
      </c>
      <c r="CA13" s="171">
        <v>3047</v>
      </c>
      <c r="CB13" s="6">
        <f>+'[1]Summary Medians'!$C$103</f>
        <v>3218</v>
      </c>
      <c r="CC13" s="6">
        <f>+'[1]Summary Medians'!$D$103</f>
        <v>3243</v>
      </c>
      <c r="CD13" s="6">
        <v>2756</v>
      </c>
      <c r="CE13" s="6">
        <v>2794</v>
      </c>
      <c r="CF13" s="6">
        <v>2798</v>
      </c>
      <c r="CG13" s="6">
        <v>3073</v>
      </c>
      <c r="CH13" s="11">
        <v>951</v>
      </c>
      <c r="CI13" s="10">
        <v>1182</v>
      </c>
      <c r="CJ13" s="10">
        <v>1275</v>
      </c>
      <c r="CK13" s="33">
        <v>1582.5</v>
      </c>
      <c r="CL13" s="10">
        <v>1626</v>
      </c>
      <c r="CM13" s="33">
        <v>1650</v>
      </c>
      <c r="CN13" s="10">
        <v>1644</v>
      </c>
      <c r="CO13" s="10">
        <v>1764</v>
      </c>
      <c r="CP13" s="10">
        <v>1878</v>
      </c>
      <c r="CQ13" s="10">
        <v>1938</v>
      </c>
      <c r="CR13" s="6">
        <v>2007</v>
      </c>
      <c r="CS13" s="6">
        <v>2094</v>
      </c>
      <c r="CT13" s="6">
        <v>2154</v>
      </c>
      <c r="CU13" s="6">
        <v>2475</v>
      </c>
      <c r="CV13" s="6">
        <v>2475</v>
      </c>
      <c r="CW13" s="6">
        <v>2835</v>
      </c>
      <c r="CX13" s="6">
        <v>2835</v>
      </c>
      <c r="CY13" s="6">
        <v>3844.5</v>
      </c>
      <c r="CZ13" s="6">
        <v>4296</v>
      </c>
      <c r="DA13" s="171">
        <v>4780</v>
      </c>
      <c r="DB13" s="171">
        <v>5160.5</v>
      </c>
      <c r="DC13" s="171">
        <v>5597</v>
      </c>
      <c r="DD13" s="6">
        <f>+'[1]Summary Medians'!$F$103</f>
        <v>5888</v>
      </c>
      <c r="DE13" s="6">
        <f>+'[1]Summary Medians'!$G$103</f>
        <v>5913</v>
      </c>
      <c r="DF13" s="6">
        <v>4892</v>
      </c>
      <c r="DG13" s="6">
        <v>4930</v>
      </c>
      <c r="DH13" s="6">
        <v>4934</v>
      </c>
      <c r="DI13" s="6">
        <v>5473</v>
      </c>
    </row>
    <row r="14" spans="1:113">
      <c r="A14" s="4" t="s">
        <v>28</v>
      </c>
      <c r="B14" s="33">
        <v>700</v>
      </c>
      <c r="C14" s="10">
        <v>840</v>
      </c>
      <c r="D14" s="33">
        <v>960</v>
      </c>
      <c r="E14" s="10">
        <v>980</v>
      </c>
      <c r="F14" s="10">
        <v>1080</v>
      </c>
      <c r="G14" s="33">
        <v>1100</v>
      </c>
      <c r="H14" s="33">
        <v>1140</v>
      </c>
      <c r="I14" s="33">
        <v>1180</v>
      </c>
      <c r="J14" s="33">
        <v>1180</v>
      </c>
      <c r="K14" s="6">
        <v>1450</v>
      </c>
      <c r="L14" s="6">
        <v>1536</v>
      </c>
      <c r="M14" s="6">
        <v>2370</v>
      </c>
      <c r="N14" s="6">
        <v>2760</v>
      </c>
      <c r="O14" s="6">
        <v>2940</v>
      </c>
      <c r="P14" s="6">
        <v>3270</v>
      </c>
      <c r="Q14" s="6">
        <v>3450</v>
      </c>
      <c r="R14" s="6">
        <v>3630</v>
      </c>
      <c r="S14" s="6">
        <v>3750</v>
      </c>
      <c r="T14" s="244">
        <v>3900</v>
      </c>
      <c r="U14" s="171">
        <v>4050</v>
      </c>
      <c r="V14" s="6">
        <v>4200</v>
      </c>
      <c r="W14" s="6">
        <v>4320</v>
      </c>
      <c r="X14" s="6">
        <f>+'[1]Summary Medians'!$C$116</f>
        <v>4530</v>
      </c>
      <c r="Y14" s="276">
        <f>+'[1]Summary Medians'!$D$116</f>
        <v>4650</v>
      </c>
      <c r="Z14" s="6">
        <v>3936</v>
      </c>
      <c r="AA14" s="6">
        <v>4080</v>
      </c>
      <c r="AB14" s="6">
        <v>4248</v>
      </c>
      <c r="AC14" s="6">
        <v>4368</v>
      </c>
      <c r="AD14" s="34">
        <v>2100</v>
      </c>
      <c r="AE14" s="10">
        <v>2520</v>
      </c>
      <c r="AF14" s="33">
        <v>2880</v>
      </c>
      <c r="AG14" s="33">
        <v>2940</v>
      </c>
      <c r="AH14" s="33">
        <v>3080</v>
      </c>
      <c r="AI14" s="33">
        <v>3140</v>
      </c>
      <c r="AJ14" s="33">
        <v>3260</v>
      </c>
      <c r="AK14" s="33">
        <v>3380</v>
      </c>
      <c r="AL14" s="33">
        <v>3380</v>
      </c>
      <c r="AM14" s="6">
        <v>4350</v>
      </c>
      <c r="AN14" s="6">
        <v>4608</v>
      </c>
      <c r="AO14" s="6">
        <v>7110</v>
      </c>
      <c r="AP14" s="6">
        <v>8280</v>
      </c>
      <c r="AQ14" s="6">
        <v>8820</v>
      </c>
      <c r="AR14" s="6">
        <v>9810</v>
      </c>
      <c r="AS14" s="6">
        <v>10350</v>
      </c>
      <c r="AT14" s="6">
        <v>11700</v>
      </c>
      <c r="AU14" s="6">
        <v>12750</v>
      </c>
      <c r="AV14" s="172">
        <v>13350</v>
      </c>
      <c r="AW14" s="171">
        <v>13950</v>
      </c>
      <c r="AX14" s="171">
        <v>14700</v>
      </c>
      <c r="AY14" s="171">
        <v>15120</v>
      </c>
      <c r="AZ14" s="6">
        <f>+'[1]Summary Medians'!$F$116</f>
        <v>15570</v>
      </c>
      <c r="BA14" s="276">
        <f>+'[1]Summary Medians'!$G$116</f>
        <v>15690</v>
      </c>
      <c r="BB14" s="6">
        <v>13296</v>
      </c>
      <c r="BC14" s="6">
        <v>13800</v>
      </c>
      <c r="BD14" s="6">
        <v>14400</v>
      </c>
      <c r="BE14" s="6">
        <v>14808</v>
      </c>
      <c r="BF14" s="35">
        <v>375</v>
      </c>
      <c r="BG14" s="10">
        <v>500</v>
      </c>
      <c r="BH14" s="33">
        <v>500</v>
      </c>
      <c r="BI14" s="45">
        <f>(($BL$14-$BH$14)/4)+BH14</f>
        <v>575</v>
      </c>
      <c r="BJ14" s="45">
        <f>(($BL$14-$BH$14)/4)+BI14</f>
        <v>650</v>
      </c>
      <c r="BK14" s="45">
        <f>(($BL$14-$BH$14)/4)+BJ14</f>
        <v>725</v>
      </c>
      <c r="BL14" s="33">
        <v>800</v>
      </c>
      <c r="BM14" s="33">
        <v>740</v>
      </c>
      <c r="BN14" s="33">
        <v>740</v>
      </c>
      <c r="BO14" s="6">
        <v>1450</v>
      </c>
      <c r="BP14" s="6">
        <v>1536</v>
      </c>
      <c r="BQ14" s="6">
        <v>2370</v>
      </c>
      <c r="BR14" s="6">
        <v>2760</v>
      </c>
      <c r="BS14" s="6">
        <v>3044</v>
      </c>
      <c r="BT14" s="6">
        <v>3270</v>
      </c>
      <c r="BU14" s="6">
        <v>3450</v>
      </c>
      <c r="BV14" s="6">
        <v>3630</v>
      </c>
      <c r="BW14" s="6">
        <v>3750</v>
      </c>
      <c r="BX14" s="171">
        <v>3900</v>
      </c>
      <c r="BY14" s="171">
        <v>4050</v>
      </c>
      <c r="BZ14" s="171">
        <v>4200</v>
      </c>
      <c r="CA14" s="171">
        <v>4320</v>
      </c>
      <c r="CB14" s="6">
        <f>+'[1]Summary Medians'!$C$120</f>
        <v>4530</v>
      </c>
      <c r="CC14" s="6">
        <f>+'[1]Summary Medians'!$D$120</f>
        <v>4650</v>
      </c>
      <c r="CD14" s="6">
        <v>3976</v>
      </c>
      <c r="CE14" s="6">
        <v>4120</v>
      </c>
      <c r="CF14" s="6">
        <v>4288</v>
      </c>
      <c r="CG14" s="6">
        <v>4408</v>
      </c>
      <c r="CH14" s="11">
        <v>750</v>
      </c>
      <c r="CI14" s="10">
        <v>1000</v>
      </c>
      <c r="CJ14" s="33">
        <v>1000</v>
      </c>
      <c r="CK14" s="45">
        <f>(($CN$14-$CJ$14)/4)+CJ14</f>
        <v>1110</v>
      </c>
      <c r="CL14" s="45">
        <f>(($CN$14-$CJ$14)/4)+CK14</f>
        <v>1220</v>
      </c>
      <c r="CM14" s="45">
        <f>(($CN$14-$CJ$14)/4)+CL14</f>
        <v>1330</v>
      </c>
      <c r="CN14" s="10">
        <v>1440</v>
      </c>
      <c r="CO14" s="10">
        <v>1400</v>
      </c>
      <c r="CP14" s="10">
        <v>1400</v>
      </c>
      <c r="CQ14" s="10">
        <v>4350</v>
      </c>
      <c r="CR14" s="6">
        <v>4608</v>
      </c>
      <c r="CS14" s="6">
        <v>7110</v>
      </c>
      <c r="CT14" s="6">
        <v>8280</v>
      </c>
      <c r="CU14" s="6">
        <v>10360</v>
      </c>
      <c r="CV14" s="6">
        <v>9810</v>
      </c>
      <c r="CW14" s="6">
        <v>10350</v>
      </c>
      <c r="CX14" s="6">
        <v>11700</v>
      </c>
      <c r="CY14" s="6">
        <v>12750</v>
      </c>
      <c r="CZ14" s="6">
        <v>13350</v>
      </c>
      <c r="DA14" s="171">
        <v>13950</v>
      </c>
      <c r="DB14" s="171">
        <v>14700</v>
      </c>
      <c r="DC14" s="171">
        <v>15120</v>
      </c>
      <c r="DD14" s="6">
        <f>+'[1]Summary Medians'!$F$120</f>
        <v>15570</v>
      </c>
      <c r="DE14" s="6">
        <f>+'[1]Summary Medians'!$G$120</f>
        <v>15690</v>
      </c>
      <c r="DF14" s="6">
        <v>13336</v>
      </c>
      <c r="DG14" s="6">
        <v>13840</v>
      </c>
      <c r="DH14" s="6">
        <v>14440</v>
      </c>
      <c r="DI14" s="6">
        <v>14848</v>
      </c>
    </row>
    <row r="15" spans="1:113">
      <c r="A15" s="4" t="s">
        <v>29</v>
      </c>
      <c r="B15" s="10">
        <v>1058</v>
      </c>
      <c r="C15" s="10">
        <v>1085</v>
      </c>
      <c r="D15" s="10">
        <v>1060</v>
      </c>
      <c r="E15" s="10">
        <v>1060</v>
      </c>
      <c r="F15" s="10">
        <v>1060</v>
      </c>
      <c r="G15" s="33">
        <v>1115</v>
      </c>
      <c r="H15" s="33">
        <v>1148</v>
      </c>
      <c r="I15" s="33">
        <v>1155.5</v>
      </c>
      <c r="J15" s="33">
        <v>1360</v>
      </c>
      <c r="K15" s="6">
        <v>1405</v>
      </c>
      <c r="L15" s="6">
        <v>1490</v>
      </c>
      <c r="M15" s="6">
        <v>1708</v>
      </c>
      <c r="N15" s="6">
        <v>1836</v>
      </c>
      <c r="O15" s="6">
        <v>1876.5</v>
      </c>
      <c r="P15" s="6">
        <v>1876</v>
      </c>
      <c r="Q15" s="6">
        <v>1901</v>
      </c>
      <c r="R15" s="6">
        <v>1989</v>
      </c>
      <c r="S15" s="6">
        <v>2058</v>
      </c>
      <c r="T15" s="244">
        <v>2332</v>
      </c>
      <c r="U15" s="171">
        <v>2662</v>
      </c>
      <c r="V15" s="6">
        <v>2911</v>
      </c>
      <c r="W15" s="6">
        <v>3292</v>
      </c>
      <c r="X15" s="6">
        <f>+'[1]Summary Medians'!$C$133</f>
        <v>3615.6</v>
      </c>
      <c r="Y15" s="276">
        <f>+'[1]Summary Medians'!$D$133</f>
        <v>3980.96</v>
      </c>
      <c r="Z15" s="6">
        <v>4103</v>
      </c>
      <c r="AA15" s="6">
        <v>4158</v>
      </c>
      <c r="AB15" s="6">
        <v>4167</v>
      </c>
      <c r="AC15" s="6">
        <v>4175</v>
      </c>
      <c r="AD15" s="11">
        <v>2210</v>
      </c>
      <c r="AE15" s="10">
        <v>2248</v>
      </c>
      <c r="AF15" s="10">
        <v>2256</v>
      </c>
      <c r="AG15" s="33">
        <v>2256</v>
      </c>
      <c r="AH15" s="33">
        <v>2256</v>
      </c>
      <c r="AI15" s="33">
        <v>3048</v>
      </c>
      <c r="AJ15" s="33">
        <v>3395</v>
      </c>
      <c r="AK15" s="33">
        <v>3445</v>
      </c>
      <c r="AL15" s="33">
        <v>3856</v>
      </c>
      <c r="AM15" s="6">
        <v>3868</v>
      </c>
      <c r="AN15" s="6">
        <v>3885</v>
      </c>
      <c r="AO15" s="6">
        <v>4135</v>
      </c>
      <c r="AP15" s="6">
        <v>4300</v>
      </c>
      <c r="AQ15" s="6">
        <v>4387</v>
      </c>
      <c r="AR15" s="6">
        <v>4451</v>
      </c>
      <c r="AS15" s="6">
        <v>4451</v>
      </c>
      <c r="AT15" s="6">
        <v>4520</v>
      </c>
      <c r="AU15" s="6">
        <v>4317</v>
      </c>
      <c r="AV15" s="171">
        <v>4948</v>
      </c>
      <c r="AW15" s="171">
        <v>5460</v>
      </c>
      <c r="AX15" s="171">
        <v>6137</v>
      </c>
      <c r="AY15" s="171">
        <v>6841</v>
      </c>
      <c r="AZ15" s="6">
        <f>+'[1]Summary Medians'!$F$133</f>
        <v>7519.2</v>
      </c>
      <c r="BA15" s="276">
        <f>+'[1]Summary Medians'!$G$133</f>
        <v>8256.2000000000007</v>
      </c>
      <c r="BB15" s="6">
        <v>8200</v>
      </c>
      <c r="BC15" s="6">
        <v>7810</v>
      </c>
      <c r="BD15" s="6">
        <v>8123</v>
      </c>
      <c r="BE15" s="6">
        <v>8123</v>
      </c>
      <c r="BF15" s="37">
        <v>300</v>
      </c>
      <c r="BG15" s="45">
        <f>((BH15-BF15)/2)+BF15</f>
        <v>360</v>
      </c>
      <c r="BH15" s="33">
        <v>420</v>
      </c>
      <c r="BI15" s="10">
        <v>420</v>
      </c>
      <c r="BJ15" s="10">
        <v>420</v>
      </c>
      <c r="BK15" s="33">
        <v>420</v>
      </c>
      <c r="BL15" s="45">
        <f>((BM15-BK15)/2)+BK15</f>
        <v>325</v>
      </c>
      <c r="BM15" s="33">
        <v>230</v>
      </c>
      <c r="BN15" s="33">
        <v>405</v>
      </c>
      <c r="BO15" s="6">
        <v>442</v>
      </c>
      <c r="BP15" s="6">
        <v>484</v>
      </c>
      <c r="BQ15" s="6">
        <v>681</v>
      </c>
      <c r="BR15" s="6">
        <v>927</v>
      </c>
      <c r="BS15" s="6">
        <v>951</v>
      </c>
      <c r="BT15" s="6">
        <v>926</v>
      </c>
      <c r="BU15" s="6">
        <v>886</v>
      </c>
      <c r="BV15" s="6">
        <v>804</v>
      </c>
      <c r="BW15" s="6">
        <v>974</v>
      </c>
      <c r="BX15" s="171">
        <v>1177</v>
      </c>
      <c r="BY15" s="171">
        <v>1484</v>
      </c>
      <c r="BZ15" s="171">
        <v>2831</v>
      </c>
      <c r="CA15" s="171">
        <v>3234.5</v>
      </c>
      <c r="CB15" s="6">
        <f>+'[1]Summary Medians'!$C$137</f>
        <v>3575.6</v>
      </c>
      <c r="CC15" s="6">
        <f>+'[1]Summary Medians'!$D$137</f>
        <v>3930.96</v>
      </c>
      <c r="CD15" s="6">
        <v>4089</v>
      </c>
      <c r="CE15" s="6">
        <v>4027.5</v>
      </c>
      <c r="CF15" s="6">
        <v>4032</v>
      </c>
      <c r="CG15" s="6">
        <v>4098</v>
      </c>
      <c r="CH15" s="34">
        <v>600</v>
      </c>
      <c r="CI15" s="45">
        <f>((CJ15-CH15)/2)+CH15</f>
        <v>720</v>
      </c>
      <c r="CJ15" s="33">
        <v>840</v>
      </c>
      <c r="CK15" s="33">
        <v>840</v>
      </c>
      <c r="CL15" s="10">
        <v>840</v>
      </c>
      <c r="CM15" s="33">
        <v>840</v>
      </c>
      <c r="CN15" s="45">
        <f>((CO15-CM15)/2)+CM15</f>
        <v>635</v>
      </c>
      <c r="CO15" s="10">
        <v>430</v>
      </c>
      <c r="CP15" s="10">
        <v>735</v>
      </c>
      <c r="CQ15" s="10">
        <v>874</v>
      </c>
      <c r="CR15" s="6">
        <v>958</v>
      </c>
      <c r="CS15" s="6">
        <v>1169</v>
      </c>
      <c r="CT15" s="6">
        <v>1455</v>
      </c>
      <c r="CU15" s="6">
        <v>1503</v>
      </c>
      <c r="CV15" s="6">
        <v>1478</v>
      </c>
      <c r="CW15" s="6">
        <v>1438</v>
      </c>
      <c r="CX15" s="6">
        <v>1394.8</v>
      </c>
      <c r="CY15" s="6">
        <v>1604</v>
      </c>
      <c r="CZ15" s="6">
        <v>1938</v>
      </c>
      <c r="DA15" s="171">
        <v>3044</v>
      </c>
      <c r="DB15" s="171">
        <v>5604</v>
      </c>
      <c r="DC15" s="171">
        <v>5855</v>
      </c>
      <c r="DD15" s="6">
        <f>+'[1]Summary Medians'!$F$137</f>
        <v>6399.8899999999994</v>
      </c>
      <c r="DE15" s="6">
        <f>+'[1]Summary Medians'!$G$137</f>
        <v>7448.92</v>
      </c>
      <c r="DF15" s="6">
        <v>7612</v>
      </c>
      <c r="DG15" s="6">
        <v>7550.5</v>
      </c>
      <c r="DH15" s="6">
        <v>7550.5</v>
      </c>
      <c r="DI15" s="6">
        <v>7612</v>
      </c>
    </row>
    <row r="16" spans="1:113">
      <c r="A16" s="4" t="s">
        <v>30</v>
      </c>
      <c r="B16" s="10">
        <v>1560</v>
      </c>
      <c r="C16" s="10">
        <v>1605</v>
      </c>
      <c r="D16" s="10">
        <v>1864.95</v>
      </c>
      <c r="E16" s="10">
        <v>1886</v>
      </c>
      <c r="F16" s="10">
        <v>1980</v>
      </c>
      <c r="G16" s="33">
        <v>2070</v>
      </c>
      <c r="H16" s="33">
        <v>2280</v>
      </c>
      <c r="I16" s="33">
        <v>2310</v>
      </c>
      <c r="J16" s="33">
        <v>2366.25</v>
      </c>
      <c r="K16" s="6">
        <v>2379</v>
      </c>
      <c r="L16" s="6">
        <v>2553</v>
      </c>
      <c r="M16" s="6">
        <v>2695</v>
      </c>
      <c r="N16" s="6">
        <v>2805.5</v>
      </c>
      <c r="O16" s="6">
        <v>2927</v>
      </c>
      <c r="P16" s="6">
        <v>2959.5</v>
      </c>
      <c r="Q16" s="6">
        <v>3065</v>
      </c>
      <c r="R16" s="6">
        <v>3122</v>
      </c>
      <c r="S16" s="6">
        <v>3215</v>
      </c>
      <c r="T16" s="244">
        <v>3408</v>
      </c>
      <c r="U16" s="171">
        <v>3573</v>
      </c>
      <c r="V16" s="6">
        <v>3776</v>
      </c>
      <c r="W16" s="6">
        <v>3872.5</v>
      </c>
      <c r="X16" s="6">
        <f>+'[1]Summary Medians'!$C$150</f>
        <v>3887.5</v>
      </c>
      <c r="Y16" s="276">
        <f>+'[1]Summary Medians'!$D$150</f>
        <v>4170.5</v>
      </c>
      <c r="Z16" s="6">
        <v>3700</v>
      </c>
      <c r="AA16" s="6">
        <v>3794</v>
      </c>
      <c r="AB16" s="6">
        <v>3964</v>
      </c>
      <c r="AC16" s="6">
        <v>4083</v>
      </c>
      <c r="AD16" s="11">
        <v>4200</v>
      </c>
      <c r="AE16" s="10">
        <v>4590</v>
      </c>
      <c r="AF16" s="10">
        <v>4778.1000000000004</v>
      </c>
      <c r="AG16" s="33">
        <v>4969</v>
      </c>
      <c r="AH16" s="33">
        <v>5250</v>
      </c>
      <c r="AI16" s="33">
        <v>5400</v>
      </c>
      <c r="AJ16" s="33">
        <v>5700</v>
      </c>
      <c r="AK16" s="33">
        <v>6540</v>
      </c>
      <c r="AL16" s="33">
        <v>5820</v>
      </c>
      <c r="AM16" s="6">
        <v>6034</v>
      </c>
      <c r="AN16" s="6">
        <v>6145</v>
      </c>
      <c r="AO16" s="6">
        <v>6145</v>
      </c>
      <c r="AP16" s="6">
        <v>6881.5</v>
      </c>
      <c r="AQ16" s="6">
        <v>6999.5</v>
      </c>
      <c r="AR16" s="6">
        <v>7210.5</v>
      </c>
      <c r="AS16" s="6">
        <v>7348</v>
      </c>
      <c r="AT16" s="6">
        <v>7380</v>
      </c>
      <c r="AU16" s="6">
        <v>7758.5</v>
      </c>
      <c r="AV16" s="171">
        <v>7913.5</v>
      </c>
      <c r="AW16" s="171">
        <v>8071</v>
      </c>
      <c r="AX16" s="171">
        <v>8276.5</v>
      </c>
      <c r="AY16" s="171">
        <v>8445.5</v>
      </c>
      <c r="AZ16" s="6">
        <f>+'[1]Summary Medians'!$F$150</f>
        <v>8713</v>
      </c>
      <c r="BA16" s="276">
        <f>+'[1]Summary Medians'!$G$150</f>
        <v>9099</v>
      </c>
      <c r="BB16" s="6">
        <v>8005</v>
      </c>
      <c r="BC16" s="6">
        <v>8265.5</v>
      </c>
      <c r="BD16" s="6">
        <v>8539</v>
      </c>
      <c r="BE16" s="6">
        <v>8659</v>
      </c>
      <c r="BF16" s="37" t="s">
        <v>187</v>
      </c>
      <c r="BG16" s="33" t="s">
        <v>187</v>
      </c>
      <c r="BH16" s="33" t="s">
        <v>187</v>
      </c>
      <c r="BI16" s="33" t="s">
        <v>187</v>
      </c>
      <c r="BJ16" s="33" t="s">
        <v>187</v>
      </c>
      <c r="BK16" s="33" t="s">
        <v>187</v>
      </c>
      <c r="BL16" s="33" t="s">
        <v>187</v>
      </c>
      <c r="BM16" s="33" t="s">
        <v>187</v>
      </c>
      <c r="BN16" s="33" t="s">
        <v>187</v>
      </c>
      <c r="BO16" s="33" t="s">
        <v>187</v>
      </c>
      <c r="BP16" s="33" t="s">
        <v>187</v>
      </c>
      <c r="BQ16" s="6" t="s">
        <v>154</v>
      </c>
      <c r="BR16" s="6" t="s">
        <v>154</v>
      </c>
      <c r="BS16" s="6" t="s">
        <v>154</v>
      </c>
      <c r="BT16" s="6" t="s">
        <v>154</v>
      </c>
      <c r="BU16" s="6" t="s">
        <v>154</v>
      </c>
      <c r="BV16" s="6" t="s">
        <v>154</v>
      </c>
      <c r="BW16" s="6" t="s">
        <v>154</v>
      </c>
      <c r="BX16" s="6" t="s">
        <v>154</v>
      </c>
      <c r="BY16" s="6" t="s">
        <v>154</v>
      </c>
      <c r="BZ16" s="6" t="s">
        <v>154</v>
      </c>
      <c r="CA16" s="6" t="s">
        <v>154</v>
      </c>
      <c r="CB16" s="6" t="s">
        <v>154</v>
      </c>
      <c r="CC16" s="6" t="s">
        <v>154</v>
      </c>
      <c r="CD16" s="6" t="s">
        <v>154</v>
      </c>
      <c r="CE16" s="6" t="s">
        <v>154</v>
      </c>
      <c r="CF16" s="6" t="s">
        <v>154</v>
      </c>
      <c r="CG16" s="6"/>
      <c r="CH16" s="25" t="s">
        <v>154</v>
      </c>
      <c r="CI16" s="10" t="s">
        <v>154</v>
      </c>
      <c r="CJ16" s="10" t="s">
        <v>154</v>
      </c>
      <c r="CK16" s="10" t="s">
        <v>154</v>
      </c>
      <c r="CL16" s="10" t="s">
        <v>154</v>
      </c>
      <c r="CM16" s="10" t="s">
        <v>154</v>
      </c>
      <c r="CN16" s="10" t="s">
        <v>154</v>
      </c>
      <c r="CO16" s="10" t="s">
        <v>154</v>
      </c>
      <c r="CP16" s="10" t="s">
        <v>154</v>
      </c>
      <c r="CQ16" s="10" t="s">
        <v>154</v>
      </c>
      <c r="CR16" s="10" t="s">
        <v>154</v>
      </c>
      <c r="CS16" s="10" t="s">
        <v>154</v>
      </c>
      <c r="CT16" s="10" t="s">
        <v>154</v>
      </c>
      <c r="CU16" s="10" t="s">
        <v>154</v>
      </c>
      <c r="CV16" s="10" t="s">
        <v>154</v>
      </c>
      <c r="CW16" s="10" t="s">
        <v>154</v>
      </c>
      <c r="CX16" s="10" t="s">
        <v>154</v>
      </c>
      <c r="CY16" s="10" t="s">
        <v>154</v>
      </c>
      <c r="CZ16" s="10" t="s">
        <v>154</v>
      </c>
      <c r="DA16" s="10" t="s">
        <v>154</v>
      </c>
      <c r="DB16" s="10" t="s">
        <v>154</v>
      </c>
      <c r="DC16" s="10" t="s">
        <v>154</v>
      </c>
      <c r="DD16" s="10" t="s">
        <v>154</v>
      </c>
      <c r="DE16" s="10" t="s">
        <v>154</v>
      </c>
      <c r="DF16" s="6" t="s">
        <v>154</v>
      </c>
      <c r="DG16" s="6" t="s">
        <v>154</v>
      </c>
      <c r="DH16" s="6" t="s">
        <v>154</v>
      </c>
      <c r="DI16" s="6"/>
    </row>
    <row r="17" spans="1:113">
      <c r="A17" s="4" t="s">
        <v>31</v>
      </c>
      <c r="B17" s="10">
        <v>960</v>
      </c>
      <c r="C17" s="10">
        <v>960</v>
      </c>
      <c r="D17" s="10">
        <v>960</v>
      </c>
      <c r="E17" s="10">
        <v>970</v>
      </c>
      <c r="F17" s="10">
        <v>970</v>
      </c>
      <c r="G17" s="33">
        <v>970</v>
      </c>
      <c r="H17" s="33">
        <v>1000</v>
      </c>
      <c r="I17" s="33">
        <v>1000</v>
      </c>
      <c r="J17" s="33">
        <v>1050</v>
      </c>
      <c r="K17" s="6">
        <v>1260</v>
      </c>
      <c r="L17" s="6">
        <v>1402</v>
      </c>
      <c r="M17" s="6">
        <v>1424</v>
      </c>
      <c r="N17" s="6">
        <v>1600</v>
      </c>
      <c r="O17" s="6">
        <v>1726</v>
      </c>
      <c r="P17" s="6">
        <v>1740</v>
      </c>
      <c r="Q17" s="6">
        <v>1740</v>
      </c>
      <c r="R17" s="6">
        <v>1800</v>
      </c>
      <c r="S17" s="6">
        <v>1806</v>
      </c>
      <c r="T17" s="244">
        <v>2100</v>
      </c>
      <c r="U17" s="171">
        <v>2100</v>
      </c>
      <c r="V17" s="6">
        <v>2244</v>
      </c>
      <c r="W17" s="6">
        <v>2322</v>
      </c>
      <c r="X17" s="6">
        <f>+'[1]Summary Medians'!$C$167</f>
        <v>2500</v>
      </c>
      <c r="Y17" s="276">
        <f>+'[1]Summary Medians'!$D$167</f>
        <v>2550</v>
      </c>
      <c r="Z17" s="6">
        <v>2740</v>
      </c>
      <c r="AA17" s="6">
        <v>3110</v>
      </c>
      <c r="AB17" s="6">
        <v>3160</v>
      </c>
      <c r="AC17" s="6">
        <v>3280</v>
      </c>
      <c r="AD17" s="11">
        <v>2000</v>
      </c>
      <c r="AE17" s="10">
        <v>2000</v>
      </c>
      <c r="AF17" s="10">
        <v>2000</v>
      </c>
      <c r="AG17" s="33">
        <v>2070</v>
      </c>
      <c r="AH17" s="33">
        <v>2100</v>
      </c>
      <c r="AI17" s="33">
        <v>2364</v>
      </c>
      <c r="AJ17" s="33">
        <v>2400</v>
      </c>
      <c r="AK17" s="33">
        <v>2754</v>
      </c>
      <c r="AL17" s="33">
        <v>2824</v>
      </c>
      <c r="AM17" s="6">
        <v>3048</v>
      </c>
      <c r="AN17" s="6">
        <v>3200</v>
      </c>
      <c r="AO17" s="6">
        <v>3248</v>
      </c>
      <c r="AP17" s="6">
        <v>3448</v>
      </c>
      <c r="AQ17" s="6">
        <v>3600</v>
      </c>
      <c r="AR17" s="6">
        <v>3600</v>
      </c>
      <c r="AS17" s="6">
        <v>3652</v>
      </c>
      <c r="AT17" s="6">
        <v>3650</v>
      </c>
      <c r="AU17" s="6">
        <v>3818</v>
      </c>
      <c r="AV17" s="171">
        <v>4278</v>
      </c>
      <c r="AW17" s="171">
        <v>4318</v>
      </c>
      <c r="AX17" s="171">
        <v>4450</v>
      </c>
      <c r="AY17" s="171">
        <v>4572</v>
      </c>
      <c r="AZ17" s="6">
        <f>+'[1]Summary Medians'!$F$167</f>
        <v>4800</v>
      </c>
      <c r="BA17" s="276">
        <f>+'[1]Summary Medians'!$G$167</f>
        <v>4838</v>
      </c>
      <c r="BB17" s="6">
        <v>5000</v>
      </c>
      <c r="BC17" s="6">
        <v>5400</v>
      </c>
      <c r="BD17" s="6">
        <v>6170</v>
      </c>
      <c r="BE17" s="6">
        <v>5830</v>
      </c>
      <c r="BF17" s="37" t="s">
        <v>187</v>
      </c>
      <c r="BG17" s="33" t="s">
        <v>187</v>
      </c>
      <c r="BH17" s="33" t="s">
        <v>187</v>
      </c>
      <c r="BI17" s="33" t="s">
        <v>187</v>
      </c>
      <c r="BJ17" s="33" t="s">
        <v>187</v>
      </c>
      <c r="BK17" s="33" t="s">
        <v>187</v>
      </c>
      <c r="BL17" s="33" t="s">
        <v>187</v>
      </c>
      <c r="BM17" s="33" t="s">
        <v>187</v>
      </c>
      <c r="BN17" s="33" t="s">
        <v>187</v>
      </c>
      <c r="BO17" s="6" t="s">
        <v>154</v>
      </c>
      <c r="BP17" s="6" t="s">
        <v>154</v>
      </c>
      <c r="BQ17" s="6" t="s">
        <v>154</v>
      </c>
      <c r="BR17" s="6" t="s">
        <v>154</v>
      </c>
      <c r="BS17" s="6" t="s">
        <v>154</v>
      </c>
      <c r="BT17" s="6" t="s">
        <v>154</v>
      </c>
      <c r="BU17" s="6" t="s">
        <v>154</v>
      </c>
      <c r="BV17" s="6" t="s">
        <v>154</v>
      </c>
      <c r="BW17" s="6" t="s">
        <v>154</v>
      </c>
      <c r="BX17" s="6" t="s">
        <v>154</v>
      </c>
      <c r="BY17" s="6" t="s">
        <v>154</v>
      </c>
      <c r="BZ17" s="6" t="s">
        <v>154</v>
      </c>
      <c r="CA17" s="6" t="s">
        <v>154</v>
      </c>
      <c r="CB17" s="6" t="s">
        <v>154</v>
      </c>
      <c r="CC17" s="6" t="s">
        <v>154</v>
      </c>
      <c r="CD17" s="6" t="s">
        <v>154</v>
      </c>
      <c r="CE17" s="6" t="s">
        <v>154</v>
      </c>
      <c r="CF17" s="6" t="s">
        <v>154</v>
      </c>
      <c r="CG17" s="6"/>
      <c r="CH17" s="25" t="s">
        <v>154</v>
      </c>
      <c r="CI17" s="10" t="s">
        <v>154</v>
      </c>
      <c r="CJ17" s="10" t="s">
        <v>154</v>
      </c>
      <c r="CK17" s="10" t="s">
        <v>154</v>
      </c>
      <c r="CL17" s="10" t="s">
        <v>154</v>
      </c>
      <c r="CM17" s="10" t="s">
        <v>154</v>
      </c>
      <c r="CN17" s="10" t="s">
        <v>154</v>
      </c>
      <c r="CO17" s="10" t="s">
        <v>154</v>
      </c>
      <c r="CP17" s="10" t="s">
        <v>154</v>
      </c>
      <c r="CQ17" s="10" t="s">
        <v>154</v>
      </c>
      <c r="CR17" s="10" t="s">
        <v>154</v>
      </c>
      <c r="CS17" s="10" t="s">
        <v>154</v>
      </c>
      <c r="CT17" s="10" t="s">
        <v>154</v>
      </c>
      <c r="CU17" s="10" t="s">
        <v>154</v>
      </c>
      <c r="CV17" s="10" t="s">
        <v>154</v>
      </c>
      <c r="CW17" s="10" t="s">
        <v>154</v>
      </c>
      <c r="CX17" s="10" t="s">
        <v>154</v>
      </c>
      <c r="CY17" s="10" t="s">
        <v>154</v>
      </c>
      <c r="CZ17" s="10" t="s">
        <v>154</v>
      </c>
      <c r="DA17" s="10" t="s">
        <v>154</v>
      </c>
      <c r="DB17" s="10" t="s">
        <v>154</v>
      </c>
      <c r="DC17" s="10" t="s">
        <v>154</v>
      </c>
      <c r="DD17" s="10" t="s">
        <v>154</v>
      </c>
      <c r="DE17" s="10" t="s">
        <v>154</v>
      </c>
      <c r="DF17" s="6" t="s">
        <v>154</v>
      </c>
      <c r="DG17" s="6" t="s">
        <v>154</v>
      </c>
      <c r="DH17" s="6" t="s">
        <v>154</v>
      </c>
      <c r="DI17" s="6"/>
    </row>
    <row r="18" spans="1:113">
      <c r="A18" s="4" t="s">
        <v>32</v>
      </c>
      <c r="B18" s="10">
        <v>557</v>
      </c>
      <c r="C18" s="10">
        <v>556.5</v>
      </c>
      <c r="D18" s="10">
        <v>557</v>
      </c>
      <c r="E18" s="10">
        <v>557</v>
      </c>
      <c r="F18" s="10">
        <v>578</v>
      </c>
      <c r="G18" s="33">
        <v>578</v>
      </c>
      <c r="H18" s="33">
        <v>578</v>
      </c>
      <c r="I18" s="33">
        <v>777</v>
      </c>
      <c r="J18" s="33">
        <v>910</v>
      </c>
      <c r="K18" s="6">
        <v>1010</v>
      </c>
      <c r="L18" s="6">
        <v>1128</v>
      </c>
      <c r="M18" s="6">
        <v>1166</v>
      </c>
      <c r="N18" s="6">
        <v>1254.5</v>
      </c>
      <c r="O18" s="6">
        <v>1324</v>
      </c>
      <c r="P18" s="6">
        <v>1324</v>
      </c>
      <c r="Q18" s="6">
        <v>1409</v>
      </c>
      <c r="R18" s="6">
        <v>1424</v>
      </c>
      <c r="S18" s="6">
        <v>1682</v>
      </c>
      <c r="T18" s="244">
        <v>1797.5</v>
      </c>
      <c r="U18" s="171">
        <v>2195</v>
      </c>
      <c r="V18" s="6">
        <v>2281</v>
      </c>
      <c r="W18" s="6">
        <v>2365.5</v>
      </c>
      <c r="X18" s="6">
        <f>+'[1]Summary Medians'!$C$184</f>
        <v>2385.5</v>
      </c>
      <c r="Y18" s="276">
        <f>+'[1]Summary Medians'!$D$184</f>
        <v>2395</v>
      </c>
      <c r="Z18" s="6">
        <v>2524</v>
      </c>
      <c r="AA18" s="6">
        <v>2532</v>
      </c>
      <c r="AB18" s="6">
        <v>2544</v>
      </c>
      <c r="AC18" s="6">
        <v>2547</v>
      </c>
      <c r="AD18" s="34">
        <v>4515</v>
      </c>
      <c r="AE18" s="10">
        <v>4515</v>
      </c>
      <c r="AF18" s="33">
        <v>4515</v>
      </c>
      <c r="AG18" s="33">
        <v>4515</v>
      </c>
      <c r="AH18" s="33">
        <v>4537</v>
      </c>
      <c r="AI18" s="33">
        <v>4537</v>
      </c>
      <c r="AJ18" s="33">
        <v>4537</v>
      </c>
      <c r="AK18" s="33">
        <v>4781</v>
      </c>
      <c r="AL18" s="33">
        <v>5462</v>
      </c>
      <c r="AM18" s="6">
        <v>5544</v>
      </c>
      <c r="AN18" s="6">
        <v>6136</v>
      </c>
      <c r="AO18" s="6">
        <v>6334</v>
      </c>
      <c r="AP18" s="6">
        <v>6780</v>
      </c>
      <c r="AQ18" s="6">
        <v>7084</v>
      </c>
      <c r="AR18" s="6">
        <v>7084</v>
      </c>
      <c r="AS18" s="6">
        <v>7531</v>
      </c>
      <c r="AT18" s="6">
        <v>7546.7</v>
      </c>
      <c r="AU18" s="6">
        <v>7803.6</v>
      </c>
      <c r="AV18" s="171">
        <v>7557.5</v>
      </c>
      <c r="AW18" s="171">
        <v>7955</v>
      </c>
      <c r="AX18" s="171">
        <v>8425</v>
      </c>
      <c r="AY18" s="171">
        <v>8508.5</v>
      </c>
      <c r="AZ18" s="6">
        <f>+'[1]Summary Medians'!$F$184</f>
        <v>8527.5</v>
      </c>
      <c r="BA18" s="276">
        <f>+'[1]Summary Medians'!$G$184</f>
        <v>8535.5</v>
      </c>
      <c r="BB18" s="6">
        <v>8668</v>
      </c>
      <c r="BC18" s="6">
        <v>8676</v>
      </c>
      <c r="BD18" s="6">
        <v>8688</v>
      </c>
      <c r="BE18" s="6">
        <v>8691</v>
      </c>
      <c r="BF18" s="37" t="s">
        <v>187</v>
      </c>
      <c r="BG18" s="33" t="s">
        <v>187</v>
      </c>
      <c r="BH18" s="33" t="s">
        <v>187</v>
      </c>
      <c r="BI18" s="33" t="s">
        <v>187</v>
      </c>
      <c r="BJ18" s="33" t="s">
        <v>187</v>
      </c>
      <c r="BK18" s="33" t="s">
        <v>187</v>
      </c>
      <c r="BL18" s="33" t="s">
        <v>187</v>
      </c>
      <c r="BM18" s="33" t="s">
        <v>187</v>
      </c>
      <c r="BN18" s="33" t="s">
        <v>187</v>
      </c>
      <c r="BO18" s="6" t="s">
        <v>154</v>
      </c>
      <c r="BP18" s="6" t="s">
        <v>154</v>
      </c>
      <c r="BQ18" s="6" t="s">
        <v>154</v>
      </c>
      <c r="BR18" s="6" t="s">
        <v>154</v>
      </c>
      <c r="BS18" s="6" t="s">
        <v>154</v>
      </c>
      <c r="BT18" s="6" t="s">
        <v>154</v>
      </c>
      <c r="BU18" s="6" t="s">
        <v>154</v>
      </c>
      <c r="BV18" s="6" t="s">
        <v>154</v>
      </c>
      <c r="BW18" s="6" t="s">
        <v>154</v>
      </c>
      <c r="BX18" s="6" t="s">
        <v>154</v>
      </c>
      <c r="BY18" s="6" t="s">
        <v>154</v>
      </c>
      <c r="BZ18" s="6" t="s">
        <v>154</v>
      </c>
      <c r="CA18" s="6" t="s">
        <v>154</v>
      </c>
      <c r="CB18" s="6" t="s">
        <v>154</v>
      </c>
      <c r="CC18" s="6" t="s">
        <v>154</v>
      </c>
      <c r="CD18" s="6" t="s">
        <v>154</v>
      </c>
      <c r="CE18" s="6" t="s">
        <v>154</v>
      </c>
      <c r="CF18" s="6" t="s">
        <v>154</v>
      </c>
      <c r="CG18" s="6"/>
      <c r="CH18" s="25" t="s">
        <v>154</v>
      </c>
      <c r="CI18" s="10" t="s">
        <v>154</v>
      </c>
      <c r="CJ18" s="10" t="s">
        <v>154</v>
      </c>
      <c r="CK18" s="10" t="s">
        <v>154</v>
      </c>
      <c r="CL18" s="10" t="s">
        <v>154</v>
      </c>
      <c r="CM18" s="10" t="s">
        <v>154</v>
      </c>
      <c r="CN18" s="10" t="s">
        <v>154</v>
      </c>
      <c r="CO18" s="10" t="s">
        <v>154</v>
      </c>
      <c r="CP18" s="10" t="s">
        <v>154</v>
      </c>
      <c r="CQ18" s="10" t="s">
        <v>154</v>
      </c>
      <c r="CR18" s="10" t="s">
        <v>154</v>
      </c>
      <c r="CS18" s="10" t="s">
        <v>154</v>
      </c>
      <c r="CT18" s="10" t="s">
        <v>154</v>
      </c>
      <c r="CU18" s="10" t="s">
        <v>154</v>
      </c>
      <c r="CV18" s="10" t="s">
        <v>154</v>
      </c>
      <c r="CW18" s="10" t="s">
        <v>154</v>
      </c>
      <c r="CX18" s="10" t="s">
        <v>154</v>
      </c>
      <c r="CY18" s="10" t="s">
        <v>154</v>
      </c>
      <c r="CZ18" s="10" t="s">
        <v>154</v>
      </c>
      <c r="DA18" s="10" t="s">
        <v>154</v>
      </c>
      <c r="DB18" s="10" t="s">
        <v>154</v>
      </c>
      <c r="DC18" s="10" t="s">
        <v>154</v>
      </c>
      <c r="DD18" s="10" t="s">
        <v>154</v>
      </c>
      <c r="DE18" s="10" t="s">
        <v>154</v>
      </c>
      <c r="DF18" s="6" t="s">
        <v>154</v>
      </c>
      <c r="DG18" s="6" t="s">
        <v>154</v>
      </c>
      <c r="DH18" s="6" t="s">
        <v>154</v>
      </c>
      <c r="DI18" s="6"/>
    </row>
    <row r="19" spans="1:113">
      <c r="A19" s="4" t="s">
        <v>33</v>
      </c>
      <c r="B19" s="10">
        <v>960</v>
      </c>
      <c r="C19" s="10">
        <v>1004</v>
      </c>
      <c r="D19" s="10">
        <v>1075</v>
      </c>
      <c r="E19" s="10">
        <v>1135</v>
      </c>
      <c r="F19" s="10">
        <v>1170</v>
      </c>
      <c r="G19" s="33">
        <v>1299</v>
      </c>
      <c r="H19" s="33">
        <v>1308</v>
      </c>
      <c r="I19" s="33">
        <v>1431</v>
      </c>
      <c r="J19" s="33">
        <v>1447.1</v>
      </c>
      <c r="K19" s="6">
        <v>1550</v>
      </c>
      <c r="L19" s="6">
        <v>1625.5</v>
      </c>
      <c r="M19" s="6">
        <v>1922.5</v>
      </c>
      <c r="N19" s="6">
        <v>2109</v>
      </c>
      <c r="O19" s="6">
        <v>2270</v>
      </c>
      <c r="P19" s="6">
        <v>2376.9</v>
      </c>
      <c r="Q19" s="6">
        <v>2518.9499999999998</v>
      </c>
      <c r="R19" s="6">
        <v>2695.95</v>
      </c>
      <c r="S19" s="6">
        <v>2696</v>
      </c>
      <c r="T19" s="244">
        <v>2811.75</v>
      </c>
      <c r="U19" s="171">
        <v>3028.35</v>
      </c>
      <c r="V19" s="6">
        <v>3187.55</v>
      </c>
      <c r="W19" s="6">
        <v>3385</v>
      </c>
      <c r="X19" s="6">
        <f>+'[1]Summary Medians'!$C$201</f>
        <v>3626.25</v>
      </c>
      <c r="Y19" s="276">
        <f>+'[1]Summary Medians'!$D$201</f>
        <v>3802.8</v>
      </c>
      <c r="Z19" s="6">
        <v>3767.5</v>
      </c>
      <c r="AA19" s="6">
        <v>4124</v>
      </c>
      <c r="AB19" s="6">
        <v>4572</v>
      </c>
      <c r="AC19" s="6">
        <v>4662</v>
      </c>
      <c r="AD19" s="11">
        <v>2550</v>
      </c>
      <c r="AE19" s="10">
        <v>2690</v>
      </c>
      <c r="AF19" s="10">
        <v>2761</v>
      </c>
      <c r="AG19" s="33">
        <v>2935</v>
      </c>
      <c r="AH19" s="33">
        <v>2978</v>
      </c>
      <c r="AI19" s="33">
        <v>3189</v>
      </c>
      <c r="AJ19" s="33">
        <v>3203</v>
      </c>
      <c r="AK19" s="33">
        <v>3462</v>
      </c>
      <c r="AL19" s="33">
        <v>3472.1</v>
      </c>
      <c r="AM19" s="6">
        <v>3765.5</v>
      </c>
      <c r="AN19" s="6">
        <v>4030</v>
      </c>
      <c r="AO19" s="6">
        <v>4587</v>
      </c>
      <c r="AP19" s="6">
        <v>5070</v>
      </c>
      <c r="AQ19" s="6">
        <v>5366</v>
      </c>
      <c r="AR19" s="6">
        <v>5602.5</v>
      </c>
      <c r="AS19" s="6">
        <v>6086.55</v>
      </c>
      <c r="AT19" s="6">
        <v>6550.9500000000007</v>
      </c>
      <c r="AU19" s="6">
        <v>6551</v>
      </c>
      <c r="AV19" s="171">
        <v>6915.45</v>
      </c>
      <c r="AW19" s="171">
        <v>7307.7</v>
      </c>
      <c r="AX19" s="171">
        <v>7684.65</v>
      </c>
      <c r="AY19" s="171">
        <v>7983</v>
      </c>
      <c r="AZ19" s="6">
        <f>+'[1]Summary Medians'!$F$201</f>
        <v>8412</v>
      </c>
      <c r="BA19" s="276">
        <f>+'[1]Summary Medians'!$G$201</f>
        <v>8734.2000000000007</v>
      </c>
      <c r="BB19" s="6">
        <v>9272.5</v>
      </c>
      <c r="BC19" s="6">
        <v>9442</v>
      </c>
      <c r="BD19" s="6">
        <v>9810</v>
      </c>
      <c r="BE19" s="6">
        <v>8880</v>
      </c>
      <c r="BF19" s="83" t="s">
        <v>156</v>
      </c>
      <c r="BG19" s="6" t="s">
        <v>156</v>
      </c>
      <c r="BH19" s="6" t="s">
        <v>156</v>
      </c>
      <c r="BI19" s="6" t="s">
        <v>156</v>
      </c>
      <c r="BJ19" s="6" t="s">
        <v>156</v>
      </c>
      <c r="BK19" s="6" t="s">
        <v>156</v>
      </c>
      <c r="BL19" s="6" t="s">
        <v>156</v>
      </c>
      <c r="BM19" s="6" t="s">
        <v>156</v>
      </c>
      <c r="BN19" s="6" t="s">
        <v>156</v>
      </c>
      <c r="BO19" s="6" t="s">
        <v>156</v>
      </c>
      <c r="BP19" s="6">
        <v>1312</v>
      </c>
      <c r="BQ19" s="56">
        <v>1312</v>
      </c>
      <c r="BR19" s="6">
        <v>1312</v>
      </c>
      <c r="BS19" s="6">
        <v>1125</v>
      </c>
      <c r="BT19" s="6">
        <v>1125</v>
      </c>
      <c r="BU19" s="6">
        <v>1125</v>
      </c>
      <c r="BV19" s="6">
        <v>1125</v>
      </c>
      <c r="BW19" s="6">
        <v>1125</v>
      </c>
      <c r="BX19" s="171">
        <v>1440</v>
      </c>
      <c r="BY19" s="171">
        <v>1450</v>
      </c>
      <c r="BZ19" s="171">
        <v>1450</v>
      </c>
      <c r="CA19" s="171">
        <v>1575</v>
      </c>
      <c r="CB19" s="6">
        <f>+'[1]Summary Medians'!$C$205</f>
        <v>1575</v>
      </c>
      <c r="CC19" s="6">
        <f>+'[1]Summary Medians'!$D$205</f>
        <v>1600</v>
      </c>
      <c r="CD19" s="316">
        <v>5175</v>
      </c>
      <c r="CE19" s="6" t="s">
        <v>154</v>
      </c>
      <c r="CF19" s="6" t="s">
        <v>154</v>
      </c>
      <c r="CG19" s="6"/>
      <c r="CH19" s="83" t="s">
        <v>156</v>
      </c>
      <c r="CI19" s="6" t="s">
        <v>156</v>
      </c>
      <c r="CJ19" s="6" t="s">
        <v>156</v>
      </c>
      <c r="CK19" s="6" t="s">
        <v>156</v>
      </c>
      <c r="CL19" s="6" t="s">
        <v>156</v>
      </c>
      <c r="CM19" s="6" t="s">
        <v>156</v>
      </c>
      <c r="CN19" s="6" t="s">
        <v>156</v>
      </c>
      <c r="CO19" s="6" t="s">
        <v>156</v>
      </c>
      <c r="CP19" s="6" t="s">
        <v>156</v>
      </c>
      <c r="CQ19" s="6" t="s">
        <v>156</v>
      </c>
      <c r="CR19" s="6">
        <v>1610</v>
      </c>
      <c r="CS19" s="56">
        <f>((CT19-CR19)/2)+CR19</f>
        <v>2117.5</v>
      </c>
      <c r="CT19" s="6">
        <v>2625</v>
      </c>
      <c r="CU19" s="6">
        <v>2250</v>
      </c>
      <c r="CV19" s="6">
        <v>2250</v>
      </c>
      <c r="CW19" s="6">
        <v>2610</v>
      </c>
      <c r="CX19" s="6">
        <v>2250</v>
      </c>
      <c r="CY19" s="6">
        <v>2250</v>
      </c>
      <c r="CZ19" s="6">
        <v>2700</v>
      </c>
      <c r="DA19" s="6">
        <v>2700</v>
      </c>
      <c r="DB19" s="6">
        <v>2700</v>
      </c>
      <c r="DC19" s="6" t="s">
        <v>156</v>
      </c>
      <c r="DD19" s="6">
        <f>+'[1]Summary Medians'!$F$205</f>
        <v>3150</v>
      </c>
      <c r="DE19" s="6">
        <f>+'[1]Summary Medians'!$G$205</f>
        <v>3175</v>
      </c>
      <c r="DF19" s="316">
        <v>5175</v>
      </c>
      <c r="DG19" s="6" t="s">
        <v>154</v>
      </c>
      <c r="DH19" s="6" t="s">
        <v>154</v>
      </c>
      <c r="DI19" s="6"/>
    </row>
    <row r="20" spans="1:113">
      <c r="A20" s="4" t="s">
        <v>34</v>
      </c>
      <c r="B20" s="10">
        <v>900</v>
      </c>
      <c r="C20" s="10">
        <v>916</v>
      </c>
      <c r="D20" s="10">
        <v>990</v>
      </c>
      <c r="E20" s="10">
        <v>1000</v>
      </c>
      <c r="F20" s="10">
        <v>1048</v>
      </c>
      <c r="G20" s="33">
        <v>1080</v>
      </c>
      <c r="H20" s="33">
        <v>1100</v>
      </c>
      <c r="I20" s="33">
        <v>1224</v>
      </c>
      <c r="J20" s="33">
        <v>1300</v>
      </c>
      <c r="K20" s="6">
        <v>1720</v>
      </c>
      <c r="L20" s="6">
        <v>2136</v>
      </c>
      <c r="M20" s="6">
        <v>2600</v>
      </c>
      <c r="N20" s="6">
        <v>2836</v>
      </c>
      <c r="O20" s="6">
        <v>3000</v>
      </c>
      <c r="P20" s="6">
        <v>3094</v>
      </c>
      <c r="Q20" s="6">
        <v>3190</v>
      </c>
      <c r="R20" s="6">
        <v>3270</v>
      </c>
      <c r="S20" s="171">
        <v>3367</v>
      </c>
      <c r="T20" s="244">
        <v>3535</v>
      </c>
      <c r="U20" s="6">
        <v>3643</v>
      </c>
      <c r="V20" s="6">
        <v>3740</v>
      </c>
      <c r="W20" s="6">
        <v>3844</v>
      </c>
      <c r="X20" s="6">
        <f>+'[1]Summary Medians'!$C$218</f>
        <v>3950</v>
      </c>
      <c r="Y20" s="276">
        <f>+'[1]Summary Medians'!$D$218</f>
        <v>4081</v>
      </c>
      <c r="Z20" s="6">
        <v>4313</v>
      </c>
      <c r="AA20" s="6">
        <v>4421</v>
      </c>
      <c r="AB20" s="6">
        <v>4611</v>
      </c>
      <c r="AC20" s="6">
        <v>4785</v>
      </c>
      <c r="AD20" s="11">
        <v>1440</v>
      </c>
      <c r="AE20" s="10">
        <v>1632</v>
      </c>
      <c r="AF20" s="10">
        <v>1672</v>
      </c>
      <c r="AG20" s="33">
        <v>1702</v>
      </c>
      <c r="AH20" s="33">
        <v>1756</v>
      </c>
      <c r="AI20" s="33">
        <v>3144</v>
      </c>
      <c r="AJ20" s="33">
        <v>3270</v>
      </c>
      <c r="AK20" s="33">
        <v>3300</v>
      </c>
      <c r="AL20" s="33">
        <v>3672</v>
      </c>
      <c r="AM20" s="6">
        <v>3844</v>
      </c>
      <c r="AN20" s="6">
        <v>4492</v>
      </c>
      <c r="AO20" s="6">
        <v>5188</v>
      </c>
      <c r="AP20" s="6">
        <v>5370</v>
      </c>
      <c r="AQ20" s="6">
        <v>5932</v>
      </c>
      <c r="AR20" s="6">
        <v>5988</v>
      </c>
      <c r="AS20" s="6">
        <v>6594</v>
      </c>
      <c r="AT20" s="6">
        <v>6912</v>
      </c>
      <c r="AU20" s="171">
        <v>7074</v>
      </c>
      <c r="AV20" s="171">
        <v>7355</v>
      </c>
      <c r="AW20" s="6">
        <v>7638</v>
      </c>
      <c r="AX20" s="6">
        <v>7813</v>
      </c>
      <c r="AY20" s="6">
        <v>8050</v>
      </c>
      <c r="AZ20" s="6">
        <f>+'[1]Summary Medians'!$F$218</f>
        <v>8323</v>
      </c>
      <c r="BA20" s="276">
        <f>+'[1]Summary Medians'!$G$218</f>
        <v>8062</v>
      </c>
      <c r="BB20" s="6">
        <v>8621</v>
      </c>
      <c r="BC20" s="6">
        <v>8886</v>
      </c>
      <c r="BD20" s="6">
        <v>9210</v>
      </c>
      <c r="BE20" s="6">
        <v>9496</v>
      </c>
      <c r="BF20" s="37" t="s">
        <v>187</v>
      </c>
      <c r="BG20" s="33" t="s">
        <v>187</v>
      </c>
      <c r="BH20" s="33" t="s">
        <v>187</v>
      </c>
      <c r="BI20" s="33" t="s">
        <v>187</v>
      </c>
      <c r="BJ20" s="33" t="s">
        <v>187</v>
      </c>
      <c r="BK20" s="33" t="s">
        <v>187</v>
      </c>
      <c r="BL20" s="33" t="s">
        <v>187</v>
      </c>
      <c r="BM20" s="33" t="s">
        <v>187</v>
      </c>
      <c r="BN20" s="33" t="s">
        <v>187</v>
      </c>
      <c r="BO20" s="6" t="s">
        <v>154</v>
      </c>
      <c r="BP20" s="6" t="s">
        <v>154</v>
      </c>
      <c r="BQ20" s="6" t="s">
        <v>154</v>
      </c>
      <c r="BR20" s="6" t="s">
        <v>154</v>
      </c>
      <c r="BS20" s="6" t="s">
        <v>154</v>
      </c>
      <c r="BT20" s="6" t="s">
        <v>154</v>
      </c>
      <c r="BU20" s="6" t="s">
        <v>154</v>
      </c>
      <c r="BV20" s="6" t="s">
        <v>154</v>
      </c>
      <c r="BW20" s="6" t="s">
        <v>154</v>
      </c>
      <c r="BX20" s="6" t="s">
        <v>154</v>
      </c>
      <c r="BY20" s="6" t="s">
        <v>154</v>
      </c>
      <c r="BZ20" s="6" t="s">
        <v>154</v>
      </c>
      <c r="CA20" s="6" t="s">
        <v>154</v>
      </c>
      <c r="CB20" s="6" t="s">
        <v>154</v>
      </c>
      <c r="CC20" s="6" t="s">
        <v>154</v>
      </c>
      <c r="CD20" s="6" t="s">
        <v>154</v>
      </c>
      <c r="CE20" s="6" t="s">
        <v>154</v>
      </c>
      <c r="CF20" s="6" t="s">
        <v>154</v>
      </c>
      <c r="CG20" s="6"/>
      <c r="CH20" s="25" t="s">
        <v>154</v>
      </c>
      <c r="CI20" s="10" t="s">
        <v>154</v>
      </c>
      <c r="CJ20" s="10" t="s">
        <v>154</v>
      </c>
      <c r="CK20" s="10" t="s">
        <v>154</v>
      </c>
      <c r="CL20" s="10" t="s">
        <v>154</v>
      </c>
      <c r="CM20" s="10" t="s">
        <v>154</v>
      </c>
      <c r="CN20" s="10" t="s">
        <v>154</v>
      </c>
      <c r="CO20" s="10" t="s">
        <v>154</v>
      </c>
      <c r="CP20" s="10" t="s">
        <v>154</v>
      </c>
      <c r="CQ20" s="10" t="s">
        <v>154</v>
      </c>
      <c r="CR20" s="10" t="s">
        <v>154</v>
      </c>
      <c r="CS20" s="10" t="s">
        <v>154</v>
      </c>
      <c r="CT20" s="10" t="s">
        <v>154</v>
      </c>
      <c r="CU20" s="10" t="s">
        <v>154</v>
      </c>
      <c r="CV20" s="10" t="s">
        <v>154</v>
      </c>
      <c r="CW20" s="10" t="s">
        <v>154</v>
      </c>
      <c r="CX20" s="10" t="s">
        <v>154</v>
      </c>
      <c r="CY20" s="10" t="s">
        <v>154</v>
      </c>
      <c r="CZ20" s="10" t="s">
        <v>154</v>
      </c>
      <c r="DA20" s="10" t="s">
        <v>154</v>
      </c>
      <c r="DB20" s="10" t="s">
        <v>154</v>
      </c>
      <c r="DC20" s="10" t="s">
        <v>154</v>
      </c>
      <c r="DD20" s="10" t="s">
        <v>154</v>
      </c>
      <c r="DE20" s="10" t="s">
        <v>154</v>
      </c>
      <c r="DF20" s="6" t="s">
        <v>154</v>
      </c>
      <c r="DG20" s="6" t="s">
        <v>154</v>
      </c>
      <c r="DH20" s="6" t="s">
        <v>154</v>
      </c>
      <c r="DI20" s="6"/>
    </row>
    <row r="21" spans="1:113">
      <c r="A21" s="4" t="s">
        <v>35</v>
      </c>
      <c r="B21" s="10">
        <v>906</v>
      </c>
      <c r="C21" s="10">
        <v>939</v>
      </c>
      <c r="D21" s="10">
        <v>992</v>
      </c>
      <c r="E21" s="10">
        <v>1030</v>
      </c>
      <c r="F21" s="10">
        <v>1060</v>
      </c>
      <c r="G21" s="33">
        <v>1142</v>
      </c>
      <c r="H21" s="33">
        <v>1237</v>
      </c>
      <c r="I21" s="33">
        <v>1306</v>
      </c>
      <c r="J21" s="33">
        <v>1429</v>
      </c>
      <c r="K21" s="6">
        <v>1623</v>
      </c>
      <c r="L21" s="6">
        <v>1735</v>
      </c>
      <c r="M21" s="6">
        <v>2059</v>
      </c>
      <c r="N21" s="6">
        <v>2187</v>
      </c>
      <c r="O21" s="6">
        <v>2395</v>
      </c>
      <c r="P21" s="6">
        <v>2483</v>
      </c>
      <c r="Q21" s="6">
        <v>2627</v>
      </c>
      <c r="R21" s="6">
        <v>2775</v>
      </c>
      <c r="S21" s="6">
        <v>2969</v>
      </c>
      <c r="T21" s="244">
        <v>3211</v>
      </c>
      <c r="U21" s="171">
        <v>3531</v>
      </c>
      <c r="V21" s="6">
        <v>3681</v>
      </c>
      <c r="W21" s="6">
        <v>3783</v>
      </c>
      <c r="X21" s="6">
        <f>+'[1]Summary Medians'!$C$235</f>
        <v>3989</v>
      </c>
      <c r="Y21" s="276">
        <f>+'[1]Summary Medians'!$D$235</f>
        <v>4127</v>
      </c>
      <c r="Z21" s="6">
        <v>4047</v>
      </c>
      <c r="AA21" s="6">
        <v>4147</v>
      </c>
      <c r="AB21" s="6">
        <v>4248</v>
      </c>
      <c r="AC21" s="6">
        <v>4344</v>
      </c>
      <c r="AD21" s="11">
        <v>3506</v>
      </c>
      <c r="AE21" s="10">
        <v>3617</v>
      </c>
      <c r="AF21" s="10">
        <v>3778</v>
      </c>
      <c r="AG21" s="33">
        <v>3956</v>
      </c>
      <c r="AH21" s="33">
        <v>4132</v>
      </c>
      <c r="AI21" s="33">
        <v>4398</v>
      </c>
      <c r="AJ21" s="33">
        <v>4623</v>
      </c>
      <c r="AK21" s="33">
        <v>4892</v>
      </c>
      <c r="AL21" s="33">
        <v>5305</v>
      </c>
      <c r="AM21" s="6">
        <v>6081</v>
      </c>
      <c r="AN21" s="6">
        <v>3527</v>
      </c>
      <c r="AO21" s="6">
        <v>7523</v>
      </c>
      <c r="AP21" s="6">
        <v>8033</v>
      </c>
      <c r="AQ21" s="6">
        <v>8809</v>
      </c>
      <c r="AR21" s="6">
        <v>9159</v>
      </c>
      <c r="AS21" s="6">
        <v>9703</v>
      </c>
      <c r="AT21" s="6">
        <v>10275</v>
      </c>
      <c r="AU21" s="6">
        <v>11453</v>
      </c>
      <c r="AV21" s="171">
        <v>12397</v>
      </c>
      <c r="AW21" s="171">
        <v>13635</v>
      </c>
      <c r="AX21" s="171">
        <v>14313</v>
      </c>
      <c r="AY21" s="171">
        <v>18249</v>
      </c>
      <c r="AZ21" s="6">
        <f>+'[1]Summary Medians'!$F$235</f>
        <v>19307</v>
      </c>
      <c r="BA21" s="276">
        <f>+'[1]Summary Medians'!$G$235</f>
        <v>19925</v>
      </c>
      <c r="BB21" s="6">
        <v>15707</v>
      </c>
      <c r="BC21" s="6">
        <v>16128</v>
      </c>
      <c r="BD21" s="6">
        <v>16543</v>
      </c>
      <c r="BE21" s="6">
        <v>16920</v>
      </c>
      <c r="BF21" s="37">
        <v>219</v>
      </c>
      <c r="BG21" s="10">
        <v>231</v>
      </c>
      <c r="BH21" s="33">
        <v>300</v>
      </c>
      <c r="BI21" s="10">
        <v>412</v>
      </c>
      <c r="BJ21" s="10">
        <v>448</v>
      </c>
      <c r="BK21" s="33">
        <v>860</v>
      </c>
      <c r="BL21" s="33">
        <v>932</v>
      </c>
      <c r="BM21" s="33">
        <v>984</v>
      </c>
      <c r="BN21" s="33">
        <v>1081</v>
      </c>
      <c r="BO21" s="6">
        <v>1225</v>
      </c>
      <c r="BP21" s="6">
        <v>1309</v>
      </c>
      <c r="BQ21" s="6">
        <v>1548</v>
      </c>
      <c r="BR21" s="6">
        <v>1752</v>
      </c>
      <c r="BS21" s="6">
        <v>1984</v>
      </c>
      <c r="BT21" s="6">
        <v>2057</v>
      </c>
      <c r="BU21" s="6">
        <v>2168</v>
      </c>
      <c r="BV21" s="6">
        <v>2285</v>
      </c>
      <c r="BW21" s="6">
        <v>2399</v>
      </c>
      <c r="BX21" s="179">
        <v>2735</v>
      </c>
      <c r="BY21" s="171">
        <v>2975</v>
      </c>
      <c r="BZ21" s="171">
        <v>3146</v>
      </c>
      <c r="CA21" s="171">
        <v>3176</v>
      </c>
      <c r="CB21" s="6">
        <f>+'[1]Summary Medians'!$C$239</f>
        <v>3425</v>
      </c>
      <c r="CC21" s="6">
        <f>+'[1]Summary Medians'!$D$239</f>
        <v>3554</v>
      </c>
      <c r="CD21" s="6" t="s">
        <v>154</v>
      </c>
      <c r="CE21" s="6" t="s">
        <v>154</v>
      </c>
      <c r="CF21" s="6" t="s">
        <v>154</v>
      </c>
      <c r="CG21" s="6"/>
      <c r="CH21" s="25" t="s">
        <v>154</v>
      </c>
      <c r="CI21" s="10" t="s">
        <v>154</v>
      </c>
      <c r="CJ21" s="10" t="s">
        <v>154</v>
      </c>
      <c r="CK21" s="10" t="s">
        <v>154</v>
      </c>
      <c r="CL21" s="10" t="s">
        <v>154</v>
      </c>
      <c r="CM21" s="10" t="s">
        <v>154</v>
      </c>
      <c r="CN21" s="10" t="s">
        <v>154</v>
      </c>
      <c r="CO21" s="10" t="s">
        <v>154</v>
      </c>
      <c r="CP21" s="10" t="s">
        <v>154</v>
      </c>
      <c r="CQ21" s="10" t="s">
        <v>154</v>
      </c>
      <c r="CR21" s="10" t="s">
        <v>154</v>
      </c>
      <c r="CS21" s="10" t="s">
        <v>154</v>
      </c>
      <c r="CT21" s="10" t="s">
        <v>154</v>
      </c>
      <c r="CU21" s="10" t="s">
        <v>154</v>
      </c>
      <c r="CV21" s="10" t="s">
        <v>154</v>
      </c>
      <c r="CW21" s="10" t="s">
        <v>154</v>
      </c>
      <c r="CX21" s="10" t="s">
        <v>154</v>
      </c>
      <c r="CY21" s="10" t="s">
        <v>154</v>
      </c>
      <c r="CZ21" s="10" t="s">
        <v>154</v>
      </c>
      <c r="DA21" s="10" t="s">
        <v>154</v>
      </c>
      <c r="DB21" s="10" t="s">
        <v>154</v>
      </c>
      <c r="DC21" s="10" t="s">
        <v>154</v>
      </c>
      <c r="DD21" s="10" t="s">
        <v>154</v>
      </c>
      <c r="DE21" s="10" t="s">
        <v>154</v>
      </c>
      <c r="DF21" s="6" t="s">
        <v>154</v>
      </c>
      <c r="DG21" s="6" t="s">
        <v>154</v>
      </c>
      <c r="DH21" s="6" t="s">
        <v>154</v>
      </c>
      <c r="DI21" s="6"/>
    </row>
    <row r="22" spans="1:113">
      <c r="A22" s="4" t="s">
        <v>36</v>
      </c>
      <c r="B22" s="10">
        <v>605</v>
      </c>
      <c r="C22" s="10">
        <v>654.5</v>
      </c>
      <c r="D22" s="10">
        <v>692</v>
      </c>
      <c r="E22" s="10">
        <v>715</v>
      </c>
      <c r="F22" s="10">
        <v>795</v>
      </c>
      <c r="G22" s="33">
        <v>847.5</v>
      </c>
      <c r="H22" s="33">
        <v>920</v>
      </c>
      <c r="I22" s="33">
        <v>930</v>
      </c>
      <c r="J22" s="33">
        <v>1123</v>
      </c>
      <c r="K22" s="6">
        <v>1086</v>
      </c>
      <c r="L22" s="6">
        <v>1088</v>
      </c>
      <c r="M22" s="10">
        <v>1248</v>
      </c>
      <c r="N22" s="6">
        <v>1345</v>
      </c>
      <c r="O22" s="6">
        <v>1430</v>
      </c>
      <c r="P22" s="6">
        <v>1594</v>
      </c>
      <c r="Q22" s="6">
        <v>1614</v>
      </c>
      <c r="R22" s="6">
        <v>1819</v>
      </c>
      <c r="S22" s="6">
        <v>1859</v>
      </c>
      <c r="T22" s="244">
        <v>1968</v>
      </c>
      <c r="U22" s="171">
        <v>2211</v>
      </c>
      <c r="V22" s="6">
        <v>2341</v>
      </c>
      <c r="W22" s="6">
        <v>2397</v>
      </c>
      <c r="X22" s="6">
        <f>+'[1]Summary Medians'!$C$252</f>
        <v>2471</v>
      </c>
      <c r="Y22" s="276">
        <f>+'[1]Summary Medians'!$D$252</f>
        <v>2594</v>
      </c>
      <c r="Z22" s="6">
        <v>2205</v>
      </c>
      <c r="AA22" s="6">
        <v>2460</v>
      </c>
      <c r="AB22" s="6">
        <v>2560</v>
      </c>
      <c r="AC22" s="6">
        <v>2560</v>
      </c>
      <c r="AD22" s="35">
        <v>1602</v>
      </c>
      <c r="AE22" s="10">
        <v>1905</v>
      </c>
      <c r="AF22" s="10">
        <v>2000</v>
      </c>
      <c r="AG22" s="33">
        <v>2000</v>
      </c>
      <c r="AH22" s="33">
        <v>2100</v>
      </c>
      <c r="AI22" s="33">
        <v>2140</v>
      </c>
      <c r="AJ22" s="33">
        <v>2140</v>
      </c>
      <c r="AK22" s="33">
        <v>2200</v>
      </c>
      <c r="AL22" s="33">
        <v>2200</v>
      </c>
      <c r="AM22" s="6">
        <v>2280</v>
      </c>
      <c r="AN22" s="6">
        <v>2299</v>
      </c>
      <c r="AO22" s="6">
        <v>2425</v>
      </c>
      <c r="AP22" s="6">
        <v>2676</v>
      </c>
      <c r="AQ22" s="6">
        <v>3223</v>
      </c>
      <c r="AR22" s="6">
        <v>3180</v>
      </c>
      <c r="AS22" s="6">
        <v>2337</v>
      </c>
      <c r="AT22" s="6">
        <v>3450</v>
      </c>
      <c r="AU22" s="6">
        <v>3630</v>
      </c>
      <c r="AV22" s="171">
        <v>3960</v>
      </c>
      <c r="AW22" s="171">
        <v>4335.5</v>
      </c>
      <c r="AX22" s="171">
        <v>4530</v>
      </c>
      <c r="AY22" s="171">
        <v>4830</v>
      </c>
      <c r="AZ22" s="6">
        <f>+'[1]Summary Medians'!$F$252</f>
        <v>4996</v>
      </c>
      <c r="BA22" s="276">
        <f>+'[1]Summary Medians'!$G$252</f>
        <v>5230</v>
      </c>
      <c r="BB22" s="6">
        <v>5130</v>
      </c>
      <c r="BC22" s="6">
        <v>5220</v>
      </c>
      <c r="BD22" s="6">
        <v>5220</v>
      </c>
      <c r="BE22" s="6">
        <v>5220</v>
      </c>
      <c r="BF22" s="37" t="s">
        <v>187</v>
      </c>
      <c r="BG22" s="33" t="s">
        <v>187</v>
      </c>
      <c r="BH22" s="33" t="s">
        <v>187</v>
      </c>
      <c r="BI22" s="33" t="s">
        <v>187</v>
      </c>
      <c r="BJ22" s="33" t="s">
        <v>187</v>
      </c>
      <c r="BK22" s="33" t="s">
        <v>187</v>
      </c>
      <c r="BL22" s="33" t="s">
        <v>187</v>
      </c>
      <c r="BM22" s="33" t="s">
        <v>187</v>
      </c>
      <c r="BN22" s="33" t="s">
        <v>187</v>
      </c>
      <c r="BO22" s="6" t="s">
        <v>154</v>
      </c>
      <c r="BP22" s="6" t="s">
        <v>154</v>
      </c>
      <c r="BQ22" s="6" t="s">
        <v>154</v>
      </c>
      <c r="BR22" s="6" t="s">
        <v>154</v>
      </c>
      <c r="BS22" s="6" t="s">
        <v>154</v>
      </c>
      <c r="BT22" s="6" t="s">
        <v>154</v>
      </c>
      <c r="BU22" s="6" t="s">
        <v>154</v>
      </c>
      <c r="BV22" s="6" t="s">
        <v>154</v>
      </c>
      <c r="BW22" s="6" t="s">
        <v>154</v>
      </c>
      <c r="BX22" s="6" t="s">
        <v>154</v>
      </c>
      <c r="BY22" s="6" t="s">
        <v>154</v>
      </c>
      <c r="BZ22" s="6" t="s">
        <v>154</v>
      </c>
      <c r="CA22" s="6" t="s">
        <v>154</v>
      </c>
      <c r="CB22" s="6" t="s">
        <v>154</v>
      </c>
      <c r="CC22" s="6" t="s">
        <v>154</v>
      </c>
      <c r="CD22" s="6" t="s">
        <v>154</v>
      </c>
      <c r="CE22" s="6" t="s">
        <v>154</v>
      </c>
      <c r="CF22" s="6" t="s">
        <v>154</v>
      </c>
      <c r="CG22" s="6"/>
      <c r="CH22" s="25" t="s">
        <v>154</v>
      </c>
      <c r="CI22" s="10" t="s">
        <v>154</v>
      </c>
      <c r="CJ22" s="10" t="s">
        <v>154</v>
      </c>
      <c r="CK22" s="10" t="s">
        <v>154</v>
      </c>
      <c r="CL22" s="10" t="s">
        <v>154</v>
      </c>
      <c r="CM22" s="10" t="s">
        <v>154</v>
      </c>
      <c r="CN22" s="10" t="s">
        <v>154</v>
      </c>
      <c r="CO22" s="10" t="s">
        <v>154</v>
      </c>
      <c r="CP22" s="10" t="s">
        <v>154</v>
      </c>
      <c r="CQ22" s="10" t="s">
        <v>154</v>
      </c>
      <c r="CR22" s="10" t="s">
        <v>154</v>
      </c>
      <c r="CS22" s="10" t="s">
        <v>154</v>
      </c>
      <c r="CT22" s="10" t="s">
        <v>154</v>
      </c>
      <c r="CU22" s="10" t="s">
        <v>154</v>
      </c>
      <c r="CV22" s="10" t="s">
        <v>154</v>
      </c>
      <c r="CW22" s="10" t="s">
        <v>154</v>
      </c>
      <c r="CX22" s="10" t="s">
        <v>154</v>
      </c>
      <c r="CY22" s="10" t="s">
        <v>154</v>
      </c>
      <c r="CZ22" s="10" t="s">
        <v>154</v>
      </c>
      <c r="DA22" s="10" t="s">
        <v>154</v>
      </c>
      <c r="DB22" s="10" t="s">
        <v>154</v>
      </c>
      <c r="DC22" s="10" t="s">
        <v>154</v>
      </c>
      <c r="DD22" s="10" t="s">
        <v>154</v>
      </c>
      <c r="DE22" s="10" t="s">
        <v>154</v>
      </c>
      <c r="DF22" s="6" t="s">
        <v>154</v>
      </c>
      <c r="DG22" s="6" t="s">
        <v>154</v>
      </c>
      <c r="DH22" s="6" t="s">
        <v>154</v>
      </c>
      <c r="DI22" s="6"/>
    </row>
    <row r="23" spans="1:113">
      <c r="A23" s="4" t="s">
        <v>37</v>
      </c>
      <c r="B23" s="33">
        <v>1230</v>
      </c>
      <c r="C23" s="10">
        <v>1320</v>
      </c>
      <c r="D23" s="33">
        <v>1359</v>
      </c>
      <c r="E23" s="10">
        <v>1429</v>
      </c>
      <c r="F23" s="10">
        <v>1429</v>
      </c>
      <c r="G23" s="33">
        <v>1429</v>
      </c>
      <c r="H23" s="33">
        <v>1437</v>
      </c>
      <c r="I23" s="33">
        <v>1159</v>
      </c>
      <c r="J23" s="33">
        <v>1159</v>
      </c>
      <c r="K23" s="6">
        <v>1159</v>
      </c>
      <c r="L23" s="6">
        <v>1488</v>
      </c>
      <c r="M23" s="10">
        <v>1883</v>
      </c>
      <c r="N23" s="6">
        <v>2006</v>
      </c>
      <c r="O23" s="6">
        <v>2134</v>
      </c>
      <c r="P23" s="6">
        <v>2269</v>
      </c>
      <c r="Q23" s="6">
        <v>2404</v>
      </c>
      <c r="R23" s="6">
        <v>2584</v>
      </c>
      <c r="S23" s="6">
        <v>2868.6</v>
      </c>
      <c r="T23" s="246">
        <v>3285</v>
      </c>
      <c r="U23" s="171">
        <v>3570</v>
      </c>
      <c r="V23" s="6">
        <v>3735</v>
      </c>
      <c r="W23" s="6">
        <v>3900</v>
      </c>
      <c r="X23" s="6">
        <f>+'[1]Summary Medians'!$C$269</f>
        <v>4080</v>
      </c>
      <c r="Y23" s="276">
        <f>+'[1]Summary Medians'!$D$269</f>
        <v>4275</v>
      </c>
      <c r="Z23" s="6">
        <v>4522.5</v>
      </c>
      <c r="AA23" s="6">
        <v>4652.5</v>
      </c>
      <c r="AB23" s="6">
        <v>4795</v>
      </c>
      <c r="AC23" s="6">
        <v>4795</v>
      </c>
      <c r="AD23" s="37">
        <v>4260</v>
      </c>
      <c r="AE23" s="10">
        <v>4350</v>
      </c>
      <c r="AF23" s="33">
        <v>4470</v>
      </c>
      <c r="AG23" s="33">
        <v>4710</v>
      </c>
      <c r="AH23" s="33">
        <v>4710</v>
      </c>
      <c r="AI23" s="33">
        <v>4710</v>
      </c>
      <c r="AJ23" s="33">
        <v>4848</v>
      </c>
      <c r="AK23" s="33">
        <v>4990</v>
      </c>
      <c r="AL23" s="33">
        <v>5115</v>
      </c>
      <c r="AM23" s="6">
        <v>5175</v>
      </c>
      <c r="AN23" s="6">
        <v>5866</v>
      </c>
      <c r="AO23" s="6">
        <v>6306</v>
      </c>
      <c r="AP23" s="6">
        <v>6429</v>
      </c>
      <c r="AQ23" s="6">
        <v>6580</v>
      </c>
      <c r="AR23" s="6">
        <v>7221</v>
      </c>
      <c r="AS23" s="6">
        <v>7659</v>
      </c>
      <c r="AT23" s="6">
        <v>7839</v>
      </c>
      <c r="AU23" s="6">
        <v>8244</v>
      </c>
      <c r="AV23" s="171">
        <v>9033</v>
      </c>
      <c r="AW23" s="171">
        <v>9318</v>
      </c>
      <c r="AX23" s="171">
        <v>9498</v>
      </c>
      <c r="AY23" s="171">
        <v>9738</v>
      </c>
      <c r="AZ23" s="6">
        <f>+'[1]Summary Medians'!$F$269</f>
        <v>9918</v>
      </c>
      <c r="BA23" s="276">
        <f>+'[1]Summary Medians'!$G$269</f>
        <v>10113</v>
      </c>
      <c r="BB23" s="6">
        <v>10439</v>
      </c>
      <c r="BC23" s="6">
        <v>10580.5</v>
      </c>
      <c r="BD23" s="6">
        <v>10723</v>
      </c>
      <c r="BE23" s="6">
        <v>10798</v>
      </c>
      <c r="BF23" s="37" t="s">
        <v>187</v>
      </c>
      <c r="BG23" s="33" t="s">
        <v>187</v>
      </c>
      <c r="BH23" s="33" t="s">
        <v>187</v>
      </c>
      <c r="BI23" s="33" t="s">
        <v>187</v>
      </c>
      <c r="BJ23" s="33" t="s">
        <v>187</v>
      </c>
      <c r="BK23" s="33" t="s">
        <v>187</v>
      </c>
      <c r="BL23" s="33" t="s">
        <v>187</v>
      </c>
      <c r="BM23" s="33" t="s">
        <v>187</v>
      </c>
      <c r="BN23" s="33" t="s">
        <v>187</v>
      </c>
      <c r="BO23" s="6" t="s">
        <v>154</v>
      </c>
      <c r="BP23" s="6" t="s">
        <v>154</v>
      </c>
      <c r="BQ23" s="6" t="s">
        <v>154</v>
      </c>
      <c r="BR23" s="6" t="s">
        <v>154</v>
      </c>
      <c r="BS23" s="6" t="s">
        <v>154</v>
      </c>
      <c r="BT23" s="6" t="s">
        <v>154</v>
      </c>
      <c r="BU23" s="6" t="s">
        <v>154</v>
      </c>
      <c r="BV23" s="6" t="s">
        <v>154</v>
      </c>
      <c r="BW23" s="6" t="s">
        <v>154</v>
      </c>
      <c r="BX23" s="6" t="s">
        <v>154</v>
      </c>
      <c r="BY23" s="6" t="s">
        <v>154</v>
      </c>
      <c r="BZ23" s="6" t="s">
        <v>154</v>
      </c>
      <c r="CA23" s="6" t="s">
        <v>154</v>
      </c>
      <c r="CB23" s="6" t="s">
        <v>154</v>
      </c>
      <c r="CC23" s="6" t="s">
        <v>154</v>
      </c>
      <c r="CD23" s="6" t="s">
        <v>154</v>
      </c>
      <c r="CE23" s="6" t="s">
        <v>154</v>
      </c>
      <c r="CF23" s="6" t="s">
        <v>154</v>
      </c>
      <c r="CG23" s="6"/>
      <c r="CH23" s="25" t="s">
        <v>154</v>
      </c>
      <c r="CI23" s="10" t="s">
        <v>154</v>
      </c>
      <c r="CJ23" s="10" t="s">
        <v>154</v>
      </c>
      <c r="CK23" s="10" t="s">
        <v>154</v>
      </c>
      <c r="CL23" s="10" t="s">
        <v>154</v>
      </c>
      <c r="CM23" s="10" t="s">
        <v>154</v>
      </c>
      <c r="CN23" s="10" t="s">
        <v>154</v>
      </c>
      <c r="CO23" s="10" t="s">
        <v>154</v>
      </c>
      <c r="CP23" s="10" t="s">
        <v>154</v>
      </c>
      <c r="CQ23" s="10" t="s">
        <v>154</v>
      </c>
      <c r="CR23" s="10" t="s">
        <v>154</v>
      </c>
      <c r="CS23" s="10" t="s">
        <v>154</v>
      </c>
      <c r="CT23" s="10" t="s">
        <v>154</v>
      </c>
      <c r="CU23" s="10" t="s">
        <v>154</v>
      </c>
      <c r="CV23" s="10" t="s">
        <v>154</v>
      </c>
      <c r="CW23" s="10" t="s">
        <v>154</v>
      </c>
      <c r="CX23" s="10" t="s">
        <v>154</v>
      </c>
      <c r="CY23" s="10" t="s">
        <v>154</v>
      </c>
      <c r="CZ23" s="10" t="s">
        <v>154</v>
      </c>
      <c r="DA23" s="10" t="s">
        <v>154</v>
      </c>
      <c r="DB23" s="10" t="s">
        <v>154</v>
      </c>
      <c r="DC23" s="10" t="s">
        <v>154</v>
      </c>
      <c r="DD23" s="10" t="s">
        <v>154</v>
      </c>
      <c r="DE23" s="10" t="s">
        <v>154</v>
      </c>
      <c r="DF23" s="6" t="s">
        <v>154</v>
      </c>
      <c r="DG23" s="6" t="s">
        <v>154</v>
      </c>
      <c r="DH23" s="6" t="s">
        <v>154</v>
      </c>
      <c r="DI23" s="6"/>
    </row>
    <row r="24" spans="1:113">
      <c r="A24" s="8" t="s">
        <v>38</v>
      </c>
      <c r="B24" s="26">
        <v>1067</v>
      </c>
      <c r="C24" s="26">
        <v>1166</v>
      </c>
      <c r="D24" s="26">
        <v>1277</v>
      </c>
      <c r="E24" s="26">
        <v>1301</v>
      </c>
      <c r="F24" s="26">
        <v>1319</v>
      </c>
      <c r="G24" s="42">
        <v>1339</v>
      </c>
      <c r="H24" s="42">
        <v>1418</v>
      </c>
      <c r="I24" s="42">
        <v>1487</v>
      </c>
      <c r="J24" s="42">
        <v>1536</v>
      </c>
      <c r="K24" s="7">
        <v>1536</v>
      </c>
      <c r="L24" s="7">
        <v>1560</v>
      </c>
      <c r="M24" s="26">
        <v>1936</v>
      </c>
      <c r="N24" s="7">
        <v>2624</v>
      </c>
      <c r="O24" s="7">
        <v>2624</v>
      </c>
      <c r="P24" s="7">
        <v>2748</v>
      </c>
      <c r="Q24" s="7">
        <v>2748</v>
      </c>
      <c r="R24" s="7">
        <v>2748</v>
      </c>
      <c r="S24" s="7">
        <v>2878</v>
      </c>
      <c r="T24" s="247">
        <v>2878</v>
      </c>
      <c r="U24" s="236">
        <v>3058</v>
      </c>
      <c r="V24" s="7">
        <v>3120</v>
      </c>
      <c r="W24" s="7">
        <v>3336</v>
      </c>
      <c r="X24" s="7">
        <f>+'[1]Summary Medians'!$C$286</f>
        <v>3480</v>
      </c>
      <c r="Y24" s="74">
        <f>+'[1]Summary Medians'!$D$286</f>
        <v>3696</v>
      </c>
      <c r="Z24" s="7">
        <v>3876</v>
      </c>
      <c r="AA24" s="7">
        <v>3855</v>
      </c>
      <c r="AB24" s="7">
        <v>4117.5</v>
      </c>
      <c r="AC24" s="7">
        <v>4168.5</v>
      </c>
      <c r="AD24" s="42">
        <v>3003</v>
      </c>
      <c r="AE24" s="26">
        <v>3291</v>
      </c>
      <c r="AF24" s="26">
        <v>3701</v>
      </c>
      <c r="AG24" s="42">
        <v>3761</v>
      </c>
      <c r="AH24" s="42">
        <v>3918</v>
      </c>
      <c r="AI24" s="42">
        <v>4197</v>
      </c>
      <c r="AJ24" s="42">
        <v>4446</v>
      </c>
      <c r="AK24" s="42">
        <v>4653</v>
      </c>
      <c r="AL24" s="26">
        <v>5014</v>
      </c>
      <c r="AM24" s="7">
        <v>5014</v>
      </c>
      <c r="AN24" s="7">
        <v>5484</v>
      </c>
      <c r="AO24" s="7">
        <v>6560</v>
      </c>
      <c r="AP24" s="7">
        <v>6894</v>
      </c>
      <c r="AQ24" s="7">
        <v>7048</v>
      </c>
      <c r="AR24" s="7">
        <v>7394</v>
      </c>
      <c r="AS24" s="7">
        <v>7966</v>
      </c>
      <c r="AT24" s="7">
        <v>6912</v>
      </c>
      <c r="AU24" s="7">
        <v>7347</v>
      </c>
      <c r="AV24" s="7">
        <v>7347</v>
      </c>
      <c r="AW24" s="236">
        <v>7894</v>
      </c>
      <c r="AX24" s="236">
        <v>8160</v>
      </c>
      <c r="AY24" s="236">
        <v>8500</v>
      </c>
      <c r="AZ24" s="7">
        <f>+'[1]Summary Medians'!$F$286</f>
        <v>8924</v>
      </c>
      <c r="BA24" s="278">
        <f>+'[1]Summary Medians'!$G$286</f>
        <v>9170</v>
      </c>
      <c r="BB24" s="7">
        <v>8796</v>
      </c>
      <c r="BC24" s="7">
        <v>8724</v>
      </c>
      <c r="BD24" s="7">
        <v>9229</v>
      </c>
      <c r="BE24" s="7">
        <v>9517</v>
      </c>
      <c r="BF24" s="85" t="s">
        <v>156</v>
      </c>
      <c r="BG24" s="7" t="s">
        <v>156</v>
      </c>
      <c r="BH24" s="7" t="s">
        <v>156</v>
      </c>
      <c r="BI24" s="7" t="s">
        <v>156</v>
      </c>
      <c r="BJ24" s="7" t="s">
        <v>156</v>
      </c>
      <c r="BK24" s="7" t="s">
        <v>156</v>
      </c>
      <c r="BL24" s="7" t="s">
        <v>156</v>
      </c>
      <c r="BM24" s="7" t="s">
        <v>156</v>
      </c>
      <c r="BN24" s="7" t="s">
        <v>156</v>
      </c>
      <c r="BO24" s="7" t="s">
        <v>156</v>
      </c>
      <c r="BP24" s="7" t="s">
        <v>156</v>
      </c>
      <c r="BQ24" s="7" t="s">
        <v>156</v>
      </c>
      <c r="BR24" s="7" t="s">
        <v>156</v>
      </c>
      <c r="BS24" s="7" t="s">
        <v>156</v>
      </c>
      <c r="BT24" s="7" t="s">
        <v>156</v>
      </c>
      <c r="BU24" s="7" t="s">
        <v>156</v>
      </c>
      <c r="BV24" s="7" t="s">
        <v>156</v>
      </c>
      <c r="BW24" s="7" t="s">
        <v>156</v>
      </c>
      <c r="BX24" s="7" t="s">
        <v>156</v>
      </c>
      <c r="BY24" s="7" t="s">
        <v>156</v>
      </c>
      <c r="BZ24" s="7">
        <v>4025</v>
      </c>
      <c r="CA24" s="7">
        <v>4115</v>
      </c>
      <c r="CB24" s="7">
        <v>4200</v>
      </c>
      <c r="CC24" s="7">
        <f>+'[1]Summary Medians'!$D$290</f>
        <v>3795</v>
      </c>
      <c r="CD24" s="7">
        <v>3845.5</v>
      </c>
      <c r="CE24" s="7">
        <v>5017</v>
      </c>
      <c r="CF24" s="7">
        <v>5379</v>
      </c>
      <c r="CG24" s="7">
        <v>5419</v>
      </c>
      <c r="CH24" s="85" t="s">
        <v>156</v>
      </c>
      <c r="CI24" s="7" t="s">
        <v>156</v>
      </c>
      <c r="CJ24" s="7" t="s">
        <v>156</v>
      </c>
      <c r="CK24" s="7" t="s">
        <v>156</v>
      </c>
      <c r="CL24" s="7" t="s">
        <v>156</v>
      </c>
      <c r="CM24" s="7" t="s">
        <v>156</v>
      </c>
      <c r="CN24" s="7" t="s">
        <v>156</v>
      </c>
      <c r="CO24" s="7" t="s">
        <v>156</v>
      </c>
      <c r="CP24" s="7" t="s">
        <v>156</v>
      </c>
      <c r="CQ24" s="7" t="s">
        <v>156</v>
      </c>
      <c r="CR24" s="7" t="s">
        <v>156</v>
      </c>
      <c r="CS24" s="7" t="s">
        <v>156</v>
      </c>
      <c r="CT24" s="7" t="s">
        <v>156</v>
      </c>
      <c r="CU24" s="7" t="s">
        <v>156</v>
      </c>
      <c r="CV24" s="7" t="s">
        <v>156</v>
      </c>
      <c r="CW24" s="7" t="s">
        <v>156</v>
      </c>
      <c r="CX24" s="7" t="s">
        <v>156</v>
      </c>
      <c r="CY24" s="7" t="s">
        <v>156</v>
      </c>
      <c r="CZ24" s="7" t="s">
        <v>156</v>
      </c>
      <c r="DA24" s="7" t="s">
        <v>156</v>
      </c>
      <c r="DB24" s="7" t="s">
        <v>156</v>
      </c>
      <c r="DC24" s="7" t="s">
        <v>156</v>
      </c>
      <c r="DD24" s="7" t="s">
        <v>156</v>
      </c>
      <c r="DE24" s="7" t="s">
        <v>156</v>
      </c>
      <c r="DF24" s="7">
        <v>3845.5</v>
      </c>
      <c r="DG24" s="7">
        <v>5017</v>
      </c>
      <c r="DH24" s="7">
        <v>5379</v>
      </c>
      <c r="DI24" s="7">
        <v>5419</v>
      </c>
    </row>
    <row r="25" spans="1:113">
      <c r="A25" s="102" t="s">
        <v>39</v>
      </c>
      <c r="B25" s="102"/>
      <c r="C25" s="102"/>
      <c r="D25" s="102"/>
      <c r="E25" s="102"/>
      <c r="F25" s="102"/>
      <c r="G25" s="102"/>
      <c r="H25" s="102"/>
      <c r="I25" s="102"/>
      <c r="J25" s="102"/>
      <c r="K25" s="102"/>
      <c r="L25" s="102"/>
      <c r="M25" s="102"/>
      <c r="N25" s="102">
        <v>1104</v>
      </c>
      <c r="O25" s="102"/>
      <c r="P25" s="102"/>
      <c r="Q25" s="102"/>
      <c r="R25" s="102"/>
      <c r="S25" s="102">
        <v>1462</v>
      </c>
      <c r="T25" s="248">
        <v>1424</v>
      </c>
      <c r="U25" s="102">
        <v>1608</v>
      </c>
      <c r="V25" s="102">
        <v>1584.5</v>
      </c>
      <c r="W25" s="102">
        <v>1539</v>
      </c>
      <c r="X25" s="102">
        <v>1542</v>
      </c>
      <c r="Y25" s="102">
        <v>1547</v>
      </c>
      <c r="Z25" s="253">
        <v>1853.5</v>
      </c>
      <c r="AA25" s="102">
        <v>1883.5</v>
      </c>
      <c r="AB25" s="102">
        <v>1878</v>
      </c>
      <c r="AC25" s="102">
        <v>2004</v>
      </c>
      <c r="AD25" s="118"/>
      <c r="AE25" s="102"/>
      <c r="AF25" s="102"/>
      <c r="AG25" s="102"/>
      <c r="AH25" s="102"/>
      <c r="AI25" s="102"/>
      <c r="AJ25" s="102"/>
      <c r="AK25" s="102"/>
      <c r="AL25" s="102"/>
      <c r="AM25" s="102"/>
      <c r="AN25" s="102"/>
      <c r="AO25" s="102"/>
      <c r="AP25" s="102">
        <v>4935</v>
      </c>
      <c r="AQ25" s="102"/>
      <c r="AR25" s="102"/>
      <c r="AS25" s="102"/>
      <c r="AT25" s="102"/>
      <c r="AU25" s="102">
        <v>5640</v>
      </c>
      <c r="AV25" s="102">
        <v>5648</v>
      </c>
      <c r="AW25" s="102">
        <v>6010</v>
      </c>
      <c r="AX25" s="102">
        <v>6504.5</v>
      </c>
      <c r="AY25" s="102">
        <v>6609.5</v>
      </c>
      <c r="AZ25" s="102">
        <v>6810</v>
      </c>
      <c r="BA25" s="102">
        <v>6822</v>
      </c>
      <c r="BB25" s="253">
        <v>7079</v>
      </c>
      <c r="BC25" s="102">
        <v>7410</v>
      </c>
      <c r="BD25" s="102">
        <v>7746</v>
      </c>
      <c r="BE25" s="102">
        <v>7854</v>
      </c>
      <c r="BF25" s="118"/>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v>2010</v>
      </c>
      <c r="CD25" s="253">
        <v>4150</v>
      </c>
      <c r="CE25" s="102">
        <v>1142</v>
      </c>
      <c r="CF25" s="102" t="s">
        <v>154</v>
      </c>
      <c r="CG25" s="102"/>
      <c r="CH25" s="118"/>
      <c r="CI25" s="102"/>
      <c r="CJ25" s="102"/>
      <c r="CK25" s="102"/>
      <c r="CL25" s="102"/>
      <c r="CM25" s="102"/>
      <c r="CN25" s="102"/>
      <c r="CO25" s="102"/>
      <c r="CP25" s="102"/>
      <c r="CQ25" s="102"/>
      <c r="CR25" s="102"/>
      <c r="CS25" s="102"/>
      <c r="CT25" s="102"/>
      <c r="CU25" s="102"/>
      <c r="CV25" s="102"/>
      <c r="CW25" s="102"/>
      <c r="CX25" s="102"/>
      <c r="CY25" s="102"/>
      <c r="CZ25" s="17"/>
      <c r="DA25" s="102"/>
      <c r="DB25" s="102"/>
      <c r="DC25" s="102"/>
      <c r="DD25" s="102"/>
      <c r="DE25" s="17">
        <v>7419</v>
      </c>
      <c r="DF25" s="253">
        <v>4150</v>
      </c>
      <c r="DG25" s="102">
        <v>8558</v>
      </c>
      <c r="DH25" s="102" t="s">
        <v>154</v>
      </c>
      <c r="DI25" s="102"/>
    </row>
    <row r="26" spans="1:113">
      <c r="A26" s="102"/>
      <c r="B26" s="156"/>
      <c r="C26" s="156"/>
      <c r="D26" s="156"/>
      <c r="E26" s="156"/>
      <c r="F26" s="156"/>
      <c r="G26" s="156"/>
      <c r="H26" s="156"/>
      <c r="I26" s="156"/>
      <c r="J26" s="156"/>
      <c r="K26" s="156"/>
      <c r="L26" s="156"/>
      <c r="M26" s="156"/>
      <c r="N26" s="156"/>
      <c r="O26" s="156"/>
      <c r="P26" s="156"/>
      <c r="Q26" s="156"/>
      <c r="R26" s="156"/>
      <c r="S26" s="156"/>
      <c r="T26" s="245"/>
      <c r="U26" s="237"/>
      <c r="V26" s="156"/>
      <c r="W26" s="156"/>
      <c r="X26" s="156"/>
      <c r="Y26" s="156"/>
      <c r="Z26" s="156"/>
      <c r="AA26" s="156"/>
      <c r="AB26" s="411"/>
      <c r="AC26" s="411"/>
      <c r="AD26" s="157"/>
      <c r="AE26" s="156"/>
      <c r="AF26" s="156"/>
      <c r="AG26" s="156"/>
      <c r="AH26" s="156"/>
      <c r="AI26" s="156"/>
      <c r="AJ26" s="156"/>
      <c r="AK26" s="156"/>
      <c r="AL26" s="156"/>
      <c r="AM26" s="156"/>
      <c r="AN26" s="156"/>
      <c r="AO26" s="156"/>
      <c r="AP26" s="156"/>
      <c r="AQ26" s="156"/>
      <c r="AR26" s="156"/>
      <c r="AS26" s="156"/>
      <c r="AT26" s="156"/>
      <c r="AU26" s="156"/>
      <c r="AV26" s="156"/>
      <c r="AW26" s="156"/>
      <c r="AX26" s="237"/>
      <c r="AY26" s="237"/>
      <c r="AZ26" s="237"/>
      <c r="BA26" s="237"/>
      <c r="BB26" s="237"/>
      <c r="BC26" s="237"/>
      <c r="BD26" s="237"/>
      <c r="BE26" s="237"/>
      <c r="BF26" s="178"/>
      <c r="BG26" s="156"/>
      <c r="BH26" s="156"/>
      <c r="BI26" s="156"/>
      <c r="BJ26" s="156"/>
      <c r="BK26" s="156"/>
      <c r="BL26" s="156"/>
      <c r="BM26" s="156"/>
      <c r="BN26" s="156"/>
      <c r="BO26" s="156"/>
      <c r="BP26" s="156"/>
      <c r="BQ26" s="156"/>
      <c r="BR26" s="156"/>
      <c r="BS26" s="156"/>
      <c r="BT26" s="156"/>
      <c r="BU26" s="156"/>
      <c r="BV26" s="156"/>
      <c r="BW26" s="156"/>
      <c r="BX26" s="156"/>
      <c r="BY26" s="147"/>
      <c r="BZ26" s="147"/>
      <c r="CA26" s="147"/>
      <c r="CB26" s="147"/>
      <c r="CC26" s="147"/>
      <c r="CD26" s="147"/>
      <c r="CE26" s="147"/>
      <c r="CF26" s="147"/>
      <c r="CG26" s="147"/>
      <c r="CH26" s="157"/>
      <c r="CI26" s="156"/>
      <c r="CJ26" s="156"/>
      <c r="CK26" s="158"/>
      <c r="CL26" s="156"/>
      <c r="CM26" s="156"/>
      <c r="CN26" s="156"/>
      <c r="CO26" s="156"/>
      <c r="CP26" s="156"/>
      <c r="CQ26" s="156"/>
      <c r="CR26" s="156"/>
      <c r="CS26" s="156"/>
      <c r="CT26" s="156"/>
      <c r="CU26" s="156"/>
      <c r="CV26" s="156"/>
      <c r="CW26" s="156"/>
      <c r="CX26" s="156"/>
      <c r="CY26" s="156"/>
      <c r="CZ26" s="156"/>
      <c r="DA26" s="147"/>
      <c r="DB26" s="147"/>
      <c r="DC26" s="147"/>
      <c r="DD26" s="147"/>
      <c r="DE26" s="237"/>
      <c r="DF26" s="147"/>
      <c r="DG26" s="147"/>
      <c r="DH26" s="147"/>
      <c r="DI26" s="147"/>
    </row>
    <row r="27" spans="1:113">
      <c r="A27" s="103" t="s">
        <v>40</v>
      </c>
      <c r="B27" s="103"/>
      <c r="C27" s="103"/>
      <c r="D27" s="103"/>
      <c r="E27" s="103"/>
      <c r="F27" s="103"/>
      <c r="G27" s="103"/>
      <c r="H27" s="103"/>
      <c r="I27" s="103"/>
      <c r="J27" s="103"/>
      <c r="K27" s="103"/>
      <c r="L27" s="103"/>
      <c r="M27" s="103"/>
      <c r="N27" s="17">
        <v>1920</v>
      </c>
      <c r="O27" s="103"/>
      <c r="P27" s="103"/>
      <c r="Q27" s="103"/>
      <c r="R27" s="103"/>
      <c r="S27" s="17">
        <v>3610</v>
      </c>
      <c r="T27" s="249">
        <v>3662.5</v>
      </c>
      <c r="U27" s="17">
        <v>3520</v>
      </c>
      <c r="V27" s="6">
        <v>3655</v>
      </c>
      <c r="W27" s="6">
        <v>5826</v>
      </c>
      <c r="X27" s="304" t="s">
        <v>157</v>
      </c>
      <c r="Y27" s="304" t="s">
        <v>157</v>
      </c>
      <c r="Z27" s="304">
        <v>3820</v>
      </c>
      <c r="AA27" s="304">
        <v>3820</v>
      </c>
      <c r="AB27" s="304">
        <v>4300</v>
      </c>
      <c r="AC27" s="304">
        <v>4300</v>
      </c>
      <c r="AD27" s="119"/>
      <c r="AE27" s="103"/>
      <c r="AF27" s="103"/>
      <c r="AG27" s="103"/>
      <c r="AH27" s="103"/>
      <c r="AI27" s="103"/>
      <c r="AJ27" s="103"/>
      <c r="AK27" s="103"/>
      <c r="AL27" s="103"/>
      <c r="AM27" s="103"/>
      <c r="AN27" s="103"/>
      <c r="AO27" s="103"/>
      <c r="AP27" s="17">
        <v>2658</v>
      </c>
      <c r="AQ27" s="103"/>
      <c r="AR27" s="103"/>
      <c r="AS27" s="103"/>
      <c r="AT27" s="103"/>
      <c r="AU27" s="17">
        <v>4210</v>
      </c>
      <c r="AV27" s="17">
        <v>4405</v>
      </c>
      <c r="AW27" s="17">
        <v>4120</v>
      </c>
      <c r="AX27" s="17">
        <v>4255</v>
      </c>
      <c r="AY27" s="17">
        <v>5826</v>
      </c>
      <c r="AZ27" s="17">
        <v>3340</v>
      </c>
      <c r="BA27" s="6" t="s">
        <v>154</v>
      </c>
      <c r="BB27" s="6">
        <v>3820</v>
      </c>
      <c r="BC27" s="6">
        <v>3820</v>
      </c>
      <c r="BD27" s="6">
        <v>4300</v>
      </c>
      <c r="BE27" s="6">
        <v>4300</v>
      </c>
      <c r="BF27" s="119"/>
      <c r="BG27" s="103"/>
      <c r="BH27" s="103"/>
      <c r="BI27" s="103"/>
      <c r="BJ27" s="103"/>
      <c r="BK27" s="103"/>
      <c r="BL27" s="103"/>
      <c r="BM27" s="103"/>
      <c r="BN27" s="103"/>
      <c r="BO27" s="103"/>
      <c r="BP27" s="103"/>
      <c r="BQ27" s="103"/>
      <c r="BR27" s="6"/>
      <c r="BS27" s="103"/>
      <c r="BT27" s="103"/>
      <c r="BU27" s="103"/>
      <c r="BV27" s="103"/>
      <c r="BW27" s="6"/>
      <c r="BX27" s="17"/>
      <c r="BY27" s="6"/>
      <c r="BZ27" s="6"/>
      <c r="CA27" s="6"/>
      <c r="CB27" s="6"/>
      <c r="CC27" s="6">
        <v>3340</v>
      </c>
      <c r="CD27" s="6" t="s">
        <v>154</v>
      </c>
      <c r="CE27" s="6" t="s">
        <v>154</v>
      </c>
      <c r="CF27" s="6"/>
      <c r="CG27" s="6"/>
      <c r="CH27" s="119"/>
      <c r="CI27" s="103"/>
      <c r="CJ27" s="103"/>
      <c r="CK27" s="103"/>
      <c r="CL27" s="103"/>
      <c r="CM27" s="103"/>
      <c r="CN27" s="103"/>
      <c r="CO27" s="103"/>
      <c r="CP27" s="103"/>
      <c r="CQ27" s="103"/>
      <c r="CR27" s="103"/>
      <c r="CS27" s="103"/>
      <c r="CU27" s="103"/>
      <c r="CV27" s="103"/>
      <c r="CW27" s="103"/>
      <c r="CX27" s="103"/>
      <c r="DA27" s="6"/>
      <c r="DB27" s="6"/>
      <c r="DC27" s="6"/>
      <c r="DD27" s="6"/>
      <c r="DE27" s="6">
        <v>3340</v>
      </c>
      <c r="DF27" s="6" t="s">
        <v>154</v>
      </c>
      <c r="DG27" s="6" t="s">
        <v>154</v>
      </c>
      <c r="DH27" s="6" t="s">
        <v>154</v>
      </c>
      <c r="DI27" s="6"/>
    </row>
    <row r="28" spans="1:113">
      <c r="A28" s="102" t="s">
        <v>41</v>
      </c>
      <c r="B28" s="102"/>
      <c r="C28" s="102"/>
      <c r="D28" s="102"/>
      <c r="E28" s="102"/>
      <c r="F28" s="102"/>
      <c r="G28" s="102"/>
      <c r="H28" s="102"/>
      <c r="I28" s="102"/>
      <c r="J28" s="102"/>
      <c r="K28" s="102"/>
      <c r="L28" s="102"/>
      <c r="M28" s="102"/>
      <c r="N28" s="17">
        <v>3275</v>
      </c>
      <c r="O28" s="102"/>
      <c r="P28" s="102"/>
      <c r="Q28" s="102"/>
      <c r="R28" s="102"/>
      <c r="S28" s="17">
        <v>1734</v>
      </c>
      <c r="T28" s="249">
        <v>1734</v>
      </c>
      <c r="U28" s="17">
        <v>1854</v>
      </c>
      <c r="V28" s="6">
        <v>1854</v>
      </c>
      <c r="W28" s="6">
        <v>1974</v>
      </c>
      <c r="X28" s="6">
        <v>2046</v>
      </c>
      <c r="Y28" s="6">
        <v>2046</v>
      </c>
      <c r="Z28" s="6">
        <v>2094</v>
      </c>
      <c r="AA28" s="6">
        <v>2094</v>
      </c>
      <c r="AB28" s="6">
        <v>2070</v>
      </c>
      <c r="AC28" s="6">
        <v>2070</v>
      </c>
      <c r="AD28" s="118"/>
      <c r="AE28" s="102"/>
      <c r="AF28" s="102"/>
      <c r="AG28" s="102"/>
      <c r="AH28" s="102"/>
      <c r="AI28" s="102"/>
      <c r="AJ28" s="102"/>
      <c r="AK28" s="102"/>
      <c r="AL28" s="102"/>
      <c r="AM28" s="102"/>
      <c r="AN28" s="102"/>
      <c r="AO28" s="102"/>
      <c r="AP28" s="17">
        <v>5290</v>
      </c>
      <c r="AQ28" s="102"/>
      <c r="AR28" s="102"/>
      <c r="AS28" s="102"/>
      <c r="AT28" s="102"/>
      <c r="AU28" s="102">
        <v>7518</v>
      </c>
      <c r="AV28" s="17">
        <v>7518</v>
      </c>
      <c r="AW28" s="17">
        <v>7638</v>
      </c>
      <c r="AX28" s="17">
        <v>7638</v>
      </c>
      <c r="AY28" s="17">
        <v>7758</v>
      </c>
      <c r="AZ28" s="17">
        <v>7830</v>
      </c>
      <c r="BA28" s="17">
        <v>7830</v>
      </c>
      <c r="BB28" s="17">
        <v>7878</v>
      </c>
      <c r="BC28" s="17">
        <v>7878</v>
      </c>
      <c r="BD28" s="17">
        <v>7854</v>
      </c>
      <c r="BE28" s="17">
        <v>7854</v>
      </c>
      <c r="BF28" s="118"/>
      <c r="BG28" s="102"/>
      <c r="BH28" s="102"/>
      <c r="BI28" s="102"/>
      <c r="BJ28" s="102"/>
      <c r="BK28" s="102"/>
      <c r="BL28" s="102"/>
      <c r="BM28" s="102"/>
      <c r="BN28" s="102"/>
      <c r="BO28" s="102"/>
      <c r="BP28" s="102"/>
      <c r="BQ28" s="102"/>
      <c r="BR28" s="6"/>
      <c r="BS28" s="102"/>
      <c r="BT28" s="102"/>
      <c r="BU28" s="102"/>
      <c r="BV28" s="102"/>
      <c r="BW28" s="6"/>
      <c r="BX28" s="17"/>
      <c r="BY28" s="17"/>
      <c r="BZ28" s="17"/>
      <c r="CA28" s="17"/>
      <c r="CB28" s="17"/>
      <c r="CC28" s="17">
        <v>2046</v>
      </c>
      <c r="CD28" s="17" t="s">
        <v>154</v>
      </c>
      <c r="CE28" s="17" t="s">
        <v>154</v>
      </c>
      <c r="CF28" s="17"/>
      <c r="CG28" s="17"/>
      <c r="CH28" s="118"/>
      <c r="CI28" s="102"/>
      <c r="CJ28" s="102"/>
      <c r="CK28" s="102"/>
      <c r="CL28" s="102"/>
      <c r="CM28" s="102"/>
      <c r="CN28" s="102"/>
      <c r="CO28" s="102"/>
      <c r="CP28" s="102"/>
      <c r="CQ28" s="102"/>
      <c r="CR28" s="102"/>
      <c r="CS28" s="102"/>
      <c r="CU28" s="102"/>
      <c r="CV28" s="102"/>
      <c r="CW28" s="102"/>
      <c r="CX28" s="102"/>
      <c r="DA28" s="17"/>
      <c r="DB28" s="17"/>
      <c r="DC28" s="17"/>
      <c r="DD28" s="17"/>
      <c r="DE28" s="17">
        <v>7830</v>
      </c>
      <c r="DF28" s="6" t="s">
        <v>154</v>
      </c>
      <c r="DG28" s="6" t="s">
        <v>154</v>
      </c>
      <c r="DH28" s="6"/>
      <c r="DI28" s="6"/>
    </row>
    <row r="29" spans="1:113" ht="15">
      <c r="A29" s="102" t="s">
        <v>42</v>
      </c>
      <c r="B29" s="102"/>
      <c r="C29" s="102"/>
      <c r="D29" s="102"/>
      <c r="E29" s="102"/>
      <c r="F29" s="102"/>
      <c r="G29" s="102"/>
      <c r="H29" s="102"/>
      <c r="I29" s="102"/>
      <c r="J29" s="102"/>
      <c r="K29" s="102"/>
      <c r="L29" s="102"/>
      <c r="M29" s="102"/>
      <c r="N29" s="17">
        <v>732</v>
      </c>
      <c r="O29" s="102"/>
      <c r="P29" s="102"/>
      <c r="Q29" s="102"/>
      <c r="R29" s="102"/>
      <c r="S29" s="17">
        <v>704</v>
      </c>
      <c r="T29" s="249">
        <v>700</v>
      </c>
      <c r="U29" s="238">
        <v>959.5</v>
      </c>
      <c r="V29" s="6">
        <v>1220</v>
      </c>
      <c r="W29" s="6">
        <v>1178</v>
      </c>
      <c r="X29" s="6">
        <v>1198</v>
      </c>
      <c r="Y29" s="6">
        <v>1194</v>
      </c>
      <c r="Z29" s="6">
        <v>1234</v>
      </c>
      <c r="AA29" s="6">
        <v>1244</v>
      </c>
      <c r="AB29" s="6">
        <v>1222</v>
      </c>
      <c r="AC29" s="6">
        <v>1220</v>
      </c>
      <c r="AD29" s="118"/>
      <c r="AE29" s="102"/>
      <c r="AF29" s="102"/>
      <c r="AG29" s="102"/>
      <c r="AH29" s="102"/>
      <c r="AI29" s="102"/>
      <c r="AJ29" s="102"/>
      <c r="AK29" s="102"/>
      <c r="AL29" s="102"/>
      <c r="AM29" s="102"/>
      <c r="AN29" s="102"/>
      <c r="AO29" s="102"/>
      <c r="AP29" s="17">
        <v>4754</v>
      </c>
      <c r="AQ29" s="102"/>
      <c r="AR29" s="102"/>
      <c r="AS29" s="102"/>
      <c r="AT29" s="102"/>
      <c r="AU29" s="102">
        <v>5448</v>
      </c>
      <c r="AV29" s="17">
        <v>5535</v>
      </c>
      <c r="AW29" s="17">
        <v>5899</v>
      </c>
      <c r="AX29" s="17">
        <v>6184</v>
      </c>
      <c r="AY29" s="17">
        <v>6256</v>
      </c>
      <c r="AZ29" s="17">
        <v>6642</v>
      </c>
      <c r="BA29" s="17">
        <v>6654</v>
      </c>
      <c r="BB29" s="17">
        <v>6948</v>
      </c>
      <c r="BC29" s="17">
        <v>7110</v>
      </c>
      <c r="BD29" s="17">
        <v>7712</v>
      </c>
      <c r="BE29" s="17">
        <v>7962.5</v>
      </c>
      <c r="BF29" s="118"/>
      <c r="BG29" s="102"/>
      <c r="BH29" s="102"/>
      <c r="BI29" s="102"/>
      <c r="BJ29" s="102"/>
      <c r="BK29" s="102"/>
      <c r="BL29" s="102"/>
      <c r="BM29" s="102"/>
      <c r="BN29" s="102"/>
      <c r="BO29" s="102"/>
      <c r="BP29" s="102"/>
      <c r="BQ29" s="102"/>
      <c r="BR29" s="102"/>
      <c r="BS29" s="102"/>
      <c r="BT29" s="102"/>
      <c r="BU29" s="102"/>
      <c r="BV29" s="102"/>
      <c r="BW29" s="6"/>
      <c r="BX29" s="17"/>
      <c r="BY29" s="17"/>
      <c r="BZ29" s="17"/>
      <c r="CA29" s="17"/>
      <c r="CB29" s="17"/>
      <c r="CC29" s="17">
        <v>1255</v>
      </c>
      <c r="CD29" s="17" t="s">
        <v>154</v>
      </c>
      <c r="CE29" s="17">
        <v>1142</v>
      </c>
      <c r="CF29" s="17"/>
      <c r="CG29" s="17"/>
      <c r="CH29" s="118"/>
      <c r="CI29" s="102"/>
      <c r="CJ29" s="102"/>
      <c r="CK29" s="102"/>
      <c r="CL29" s="102"/>
      <c r="CM29" s="102"/>
      <c r="CN29" s="102"/>
      <c r="CO29" s="102"/>
      <c r="CP29" s="102"/>
      <c r="CQ29" s="102"/>
      <c r="CR29" s="102"/>
      <c r="CS29" s="102"/>
      <c r="CT29" s="102"/>
      <c r="CU29" s="102"/>
      <c r="CV29" s="102"/>
      <c r="CW29" s="102"/>
      <c r="CX29" s="102"/>
      <c r="DA29" s="17"/>
      <c r="DB29" s="17"/>
      <c r="DC29" s="17"/>
      <c r="DD29" s="17"/>
      <c r="DE29" s="17">
        <v>6858</v>
      </c>
      <c r="DF29" s="6" t="s">
        <v>154</v>
      </c>
      <c r="DG29" s="6">
        <v>8558</v>
      </c>
      <c r="DH29" s="6"/>
      <c r="DI29" s="6"/>
    </row>
    <row r="30" spans="1:113" ht="15">
      <c r="A30" s="102" t="s">
        <v>43</v>
      </c>
      <c r="B30" s="102"/>
      <c r="C30" s="102"/>
      <c r="D30" s="102"/>
      <c r="E30" s="102"/>
      <c r="F30" s="102"/>
      <c r="G30" s="102"/>
      <c r="H30" s="102"/>
      <c r="I30" s="102"/>
      <c r="J30" s="102"/>
      <c r="K30" s="102"/>
      <c r="L30" s="102"/>
      <c r="M30" s="102"/>
      <c r="N30" s="17">
        <v>2090</v>
      </c>
      <c r="O30" s="102"/>
      <c r="P30" s="102"/>
      <c r="Q30" s="102"/>
      <c r="R30" s="102"/>
      <c r="S30" s="17">
        <v>2596</v>
      </c>
      <c r="T30" s="249">
        <v>2713.5</v>
      </c>
      <c r="U30" s="238">
        <v>2888</v>
      </c>
      <c r="V30" s="6">
        <v>2991</v>
      </c>
      <c r="W30" s="6">
        <v>3156</v>
      </c>
      <c r="X30" s="6">
        <v>3394</v>
      </c>
      <c r="Y30" s="6">
        <v>3574</v>
      </c>
      <c r="Z30" s="6">
        <v>3685</v>
      </c>
      <c r="AA30" s="6">
        <v>3908</v>
      </c>
      <c r="AB30" s="6">
        <v>3986</v>
      </c>
      <c r="AC30" s="6">
        <v>4000</v>
      </c>
      <c r="AD30" s="118"/>
      <c r="AE30" s="102"/>
      <c r="AF30" s="102"/>
      <c r="AG30" s="102"/>
      <c r="AH30" s="102"/>
      <c r="AI30" s="102"/>
      <c r="AJ30" s="102"/>
      <c r="AK30" s="102"/>
      <c r="AL30" s="102"/>
      <c r="AM30" s="102"/>
      <c r="AN30" s="102"/>
      <c r="AO30" s="102"/>
      <c r="AP30" s="17">
        <v>8467</v>
      </c>
      <c r="AQ30" s="102"/>
      <c r="AR30" s="102"/>
      <c r="AS30" s="102"/>
      <c r="AT30" s="102"/>
      <c r="AU30" s="102">
        <v>9345</v>
      </c>
      <c r="AV30" s="17">
        <v>10138.5</v>
      </c>
      <c r="AW30" s="17">
        <v>10608</v>
      </c>
      <c r="AX30" s="17">
        <v>10704</v>
      </c>
      <c r="AY30" s="17">
        <v>10740</v>
      </c>
      <c r="AZ30" s="17">
        <v>9132</v>
      </c>
      <c r="BA30" s="17">
        <v>9812</v>
      </c>
      <c r="BB30" s="17">
        <v>13688</v>
      </c>
      <c r="BC30" s="17">
        <v>13896</v>
      </c>
      <c r="BD30" s="17">
        <v>14853</v>
      </c>
      <c r="BE30" s="17">
        <v>14826</v>
      </c>
      <c r="BF30" s="118"/>
      <c r="BG30" s="102"/>
      <c r="BH30" s="102"/>
      <c r="BI30" s="102"/>
      <c r="BJ30" s="102"/>
      <c r="BK30" s="102"/>
      <c r="BL30" s="102"/>
      <c r="BM30" s="102"/>
      <c r="BN30" s="102"/>
      <c r="BO30" s="102"/>
      <c r="BP30" s="102"/>
      <c r="BQ30" s="102"/>
      <c r="BR30" s="6"/>
      <c r="BS30" s="102"/>
      <c r="BT30" s="102"/>
      <c r="BU30" s="102"/>
      <c r="BV30" s="102"/>
      <c r="BW30" s="102"/>
      <c r="BX30" s="6"/>
      <c r="BY30" s="240"/>
      <c r="BZ30" s="240"/>
      <c r="CA30" s="240"/>
      <c r="CB30" s="240"/>
      <c r="CC30" s="240">
        <v>3429</v>
      </c>
      <c r="CD30" s="240" t="s">
        <v>154</v>
      </c>
      <c r="CE30" s="17" t="s">
        <v>154</v>
      </c>
      <c r="CF30" s="17"/>
      <c r="CG30" s="17"/>
      <c r="CH30" s="118"/>
      <c r="CI30" s="102"/>
      <c r="CJ30" s="102"/>
      <c r="CK30" s="102"/>
      <c r="CL30" s="102"/>
      <c r="CM30" s="102"/>
      <c r="CN30" s="102"/>
      <c r="CO30" s="102"/>
      <c r="CP30" s="102"/>
      <c r="CQ30" s="102"/>
      <c r="CR30" s="102"/>
      <c r="CS30" s="102"/>
      <c r="CU30" s="102"/>
      <c r="CV30" s="102"/>
      <c r="CW30" s="102"/>
      <c r="CX30" s="102"/>
      <c r="CY30" s="102"/>
      <c r="DA30" s="240"/>
      <c r="DB30" s="240"/>
      <c r="DC30" s="240"/>
      <c r="DD30" s="240"/>
      <c r="DE30" s="292">
        <v>13052</v>
      </c>
      <c r="DF30" s="256" t="s">
        <v>154</v>
      </c>
      <c r="DG30" s="6" t="s">
        <v>154</v>
      </c>
      <c r="DH30" s="6"/>
      <c r="DI30" s="6"/>
    </row>
    <row r="31" spans="1:113" ht="15">
      <c r="A31" s="102" t="s">
        <v>44</v>
      </c>
      <c r="B31" s="102"/>
      <c r="C31" s="102"/>
      <c r="D31" s="102"/>
      <c r="E31" s="102"/>
      <c r="F31" s="102"/>
      <c r="G31" s="102"/>
      <c r="H31" s="102"/>
      <c r="I31" s="102"/>
      <c r="J31" s="102"/>
      <c r="K31" s="102"/>
      <c r="L31" s="102"/>
      <c r="M31" s="102"/>
      <c r="N31" s="17">
        <v>1162</v>
      </c>
      <c r="O31" s="102"/>
      <c r="P31" s="102"/>
      <c r="Q31" s="102"/>
      <c r="R31" s="102"/>
      <c r="S31" s="17">
        <v>1956</v>
      </c>
      <c r="T31" s="249">
        <v>2172</v>
      </c>
      <c r="U31" s="238">
        <v>2388</v>
      </c>
      <c r="V31" s="6">
        <v>2484</v>
      </c>
      <c r="W31" s="6">
        <v>2628</v>
      </c>
      <c r="X31" s="6">
        <v>2820</v>
      </c>
      <c r="Y31" s="6">
        <v>2940</v>
      </c>
      <c r="Z31" s="6">
        <v>3084</v>
      </c>
      <c r="AA31" s="6">
        <v>3084</v>
      </c>
      <c r="AB31" s="6">
        <v>3144</v>
      </c>
      <c r="AC31" s="6">
        <v>3209</v>
      </c>
      <c r="AD31" s="118"/>
      <c r="AE31" s="102"/>
      <c r="AF31" s="102"/>
      <c r="AG31" s="102"/>
      <c r="AH31" s="102"/>
      <c r="AI31" s="102"/>
      <c r="AJ31" s="102"/>
      <c r="AK31" s="102"/>
      <c r="AL31" s="102"/>
      <c r="AM31" s="102"/>
      <c r="AN31" s="102"/>
      <c r="AO31" s="102"/>
      <c r="AP31" s="17">
        <v>5842</v>
      </c>
      <c r="AQ31" s="102"/>
      <c r="AR31" s="102"/>
      <c r="AS31" s="102"/>
      <c r="AT31" s="102"/>
      <c r="AU31" s="102">
        <v>6588</v>
      </c>
      <c r="AV31" s="17">
        <v>6804</v>
      </c>
      <c r="AW31" s="17">
        <v>7020</v>
      </c>
      <c r="AX31" s="17">
        <v>7164</v>
      </c>
      <c r="AY31" s="17">
        <v>7380</v>
      </c>
      <c r="AZ31" s="17">
        <v>7668</v>
      </c>
      <c r="BA31" s="17">
        <v>7932</v>
      </c>
      <c r="BB31" s="17">
        <v>8220</v>
      </c>
      <c r="BC31" s="17">
        <v>8220</v>
      </c>
      <c r="BD31" s="17">
        <v>8280</v>
      </c>
      <c r="BE31" s="17">
        <v>8345</v>
      </c>
      <c r="BF31" s="118"/>
      <c r="BG31" s="102"/>
      <c r="BH31" s="102"/>
      <c r="BI31" s="102"/>
      <c r="BJ31" s="102"/>
      <c r="BK31" s="102"/>
      <c r="BL31" s="102"/>
      <c r="BM31" s="102"/>
      <c r="BN31" s="102"/>
      <c r="BO31" s="102"/>
      <c r="BP31" s="102"/>
      <c r="BQ31" s="102"/>
      <c r="BR31" s="6"/>
      <c r="BS31" s="102"/>
      <c r="BT31" s="102"/>
      <c r="BU31" s="102"/>
      <c r="BV31" s="102"/>
      <c r="BW31" s="6"/>
      <c r="BX31" s="6"/>
      <c r="BY31" s="17"/>
      <c r="BZ31" s="17"/>
      <c r="CA31" s="17"/>
      <c r="CB31" s="17"/>
      <c r="CC31" s="6" t="s">
        <v>154</v>
      </c>
      <c r="CD31" s="6" t="s">
        <v>154</v>
      </c>
      <c r="CE31" s="17" t="s">
        <v>154</v>
      </c>
      <c r="CF31" s="17"/>
      <c r="CG31" s="17"/>
      <c r="CH31" s="118"/>
      <c r="CI31" s="102"/>
      <c r="CJ31" s="102"/>
      <c r="CK31" s="102"/>
      <c r="CL31" s="102"/>
      <c r="CM31" s="102"/>
      <c r="CN31" s="102"/>
      <c r="CO31" s="102"/>
      <c r="CP31" s="102"/>
      <c r="CQ31" s="102"/>
      <c r="CR31" s="102"/>
      <c r="CS31" s="102"/>
      <c r="CU31" s="102"/>
      <c r="CV31" s="102"/>
      <c r="CW31" s="102"/>
      <c r="CX31" s="102"/>
      <c r="DA31" s="17"/>
      <c r="DB31" s="17"/>
      <c r="DC31" s="17"/>
      <c r="DD31" s="17"/>
      <c r="DE31" s="10" t="s">
        <v>154</v>
      </c>
      <c r="DF31" s="6" t="s">
        <v>154</v>
      </c>
      <c r="DG31" s="6" t="s">
        <v>154</v>
      </c>
      <c r="DH31" s="6"/>
      <c r="DI31" s="6"/>
    </row>
    <row r="32" spans="1:113" ht="15">
      <c r="A32" s="102" t="s">
        <v>45</v>
      </c>
      <c r="B32" s="102"/>
      <c r="C32" s="102"/>
      <c r="D32" s="102"/>
      <c r="E32" s="102"/>
      <c r="F32" s="102"/>
      <c r="G32" s="102"/>
      <c r="H32" s="102"/>
      <c r="I32" s="102"/>
      <c r="J32" s="102"/>
      <c r="K32" s="102"/>
      <c r="L32" s="102"/>
      <c r="M32" s="102"/>
      <c r="N32" s="17">
        <v>2800</v>
      </c>
      <c r="O32" s="102"/>
      <c r="P32" s="102"/>
      <c r="Q32" s="102"/>
      <c r="R32" s="102"/>
      <c r="S32" s="256">
        <v>3400</v>
      </c>
      <c r="T32" s="249">
        <v>2589</v>
      </c>
      <c r="U32" s="238">
        <v>2702</v>
      </c>
      <c r="V32" s="6">
        <v>2743</v>
      </c>
      <c r="W32" s="6">
        <v>2974</v>
      </c>
      <c r="X32" s="6">
        <v>3022</v>
      </c>
      <c r="Y32" s="6">
        <v>3214</v>
      </c>
      <c r="Z32" s="6">
        <v>3204</v>
      </c>
      <c r="AA32" s="6">
        <v>3228</v>
      </c>
      <c r="AB32" s="6">
        <v>3348</v>
      </c>
      <c r="AC32" s="6">
        <v>3348</v>
      </c>
      <c r="AD32" s="118"/>
      <c r="AE32" s="102"/>
      <c r="AF32" s="102"/>
      <c r="AG32" s="102"/>
      <c r="AH32" s="102"/>
      <c r="AI32" s="102"/>
      <c r="AJ32" s="102"/>
      <c r="AK32" s="102"/>
      <c r="AL32" s="102"/>
      <c r="AM32" s="102"/>
      <c r="AN32" s="102"/>
      <c r="AO32" s="102"/>
      <c r="AP32" s="17">
        <v>5000</v>
      </c>
      <c r="AQ32" s="102"/>
      <c r="AR32" s="102"/>
      <c r="AS32" s="102"/>
      <c r="AT32" s="102"/>
      <c r="AU32" s="102">
        <v>6720</v>
      </c>
      <c r="AV32" s="17">
        <v>6720</v>
      </c>
      <c r="AW32" s="17">
        <v>7249</v>
      </c>
      <c r="AX32" s="17">
        <v>7367</v>
      </c>
      <c r="AY32" s="17">
        <v>7200</v>
      </c>
      <c r="AZ32" s="17">
        <v>7200</v>
      </c>
      <c r="BA32" s="17">
        <v>7200</v>
      </c>
      <c r="BB32" s="17">
        <v>7752</v>
      </c>
      <c r="BC32" s="17">
        <v>7885</v>
      </c>
      <c r="BD32" s="17">
        <v>7092</v>
      </c>
      <c r="BE32" s="17">
        <v>7092</v>
      </c>
      <c r="BF32" s="118"/>
      <c r="BG32" s="102"/>
      <c r="BH32" s="102"/>
      <c r="BI32" s="102"/>
      <c r="BJ32" s="102"/>
      <c r="BK32" s="102"/>
      <c r="BL32" s="102"/>
      <c r="BM32" s="102"/>
      <c r="BN32" s="102"/>
      <c r="BO32" s="102"/>
      <c r="BP32" s="102"/>
      <c r="BQ32" s="102"/>
      <c r="BR32" s="6"/>
      <c r="BS32" s="102"/>
      <c r="BT32" s="102"/>
      <c r="BU32" s="102"/>
      <c r="BV32" s="102"/>
      <c r="BW32" s="6"/>
      <c r="BX32" s="6"/>
      <c r="BY32" s="17"/>
      <c r="BZ32" s="17"/>
      <c r="CA32" s="17"/>
      <c r="CB32" s="17"/>
      <c r="CC32" s="17">
        <v>2574</v>
      </c>
      <c r="CD32" s="17" t="s">
        <v>154</v>
      </c>
      <c r="CE32" s="17" t="s">
        <v>154</v>
      </c>
      <c r="CF32" s="17"/>
      <c r="CG32" s="17"/>
      <c r="CH32" s="118"/>
      <c r="CI32" s="102"/>
      <c r="CJ32" s="102"/>
      <c r="CK32" s="102"/>
      <c r="CL32" s="102"/>
      <c r="CM32" s="102"/>
      <c r="CN32" s="102"/>
      <c r="CO32" s="102"/>
      <c r="CP32" s="102"/>
      <c r="CQ32" s="102"/>
      <c r="CR32" s="102"/>
      <c r="CS32" s="102"/>
      <c r="CU32" s="102"/>
      <c r="CV32" s="102"/>
      <c r="CW32" s="102"/>
      <c r="CX32" s="102"/>
      <c r="DA32" s="17"/>
      <c r="DB32" s="17"/>
      <c r="DC32" s="17"/>
      <c r="DD32" s="17"/>
      <c r="DE32" s="17">
        <v>8790</v>
      </c>
      <c r="DF32" s="256" t="s">
        <v>154</v>
      </c>
      <c r="DG32" s="6" t="s">
        <v>154</v>
      </c>
      <c r="DH32" s="6"/>
      <c r="DI32" s="6"/>
    </row>
    <row r="33" spans="1:113" ht="15">
      <c r="A33" s="102" t="s">
        <v>46</v>
      </c>
      <c r="B33" s="102"/>
      <c r="C33" s="102"/>
      <c r="D33" s="102"/>
      <c r="E33" s="102"/>
      <c r="F33" s="102"/>
      <c r="G33" s="102"/>
      <c r="H33" s="102"/>
      <c r="I33" s="102"/>
      <c r="J33" s="102"/>
      <c r="K33" s="102"/>
      <c r="L33" s="102"/>
      <c r="M33" s="102"/>
      <c r="N33" s="17">
        <v>2784</v>
      </c>
      <c r="O33" s="102"/>
      <c r="P33" s="102"/>
      <c r="Q33" s="102"/>
      <c r="R33" s="102"/>
      <c r="S33" s="17">
        <v>3073</v>
      </c>
      <c r="T33" s="249">
        <v>2940</v>
      </c>
      <c r="U33" s="238">
        <v>3030</v>
      </c>
      <c r="V33" s="6">
        <v>3061</v>
      </c>
      <c r="W33" s="6">
        <v>3085</v>
      </c>
      <c r="X33" s="6">
        <v>3094</v>
      </c>
      <c r="Y33" s="6">
        <v>3165</v>
      </c>
      <c r="Z33" s="6">
        <v>3130</v>
      </c>
      <c r="AA33" s="6">
        <v>3229</v>
      </c>
      <c r="AB33" s="6">
        <v>3359</v>
      </c>
      <c r="AC33" s="6">
        <v>3436.5</v>
      </c>
      <c r="AD33" s="118"/>
      <c r="AE33" s="102"/>
      <c r="AF33" s="102"/>
      <c r="AG33" s="102"/>
      <c r="AH33" s="102"/>
      <c r="AI33" s="102"/>
      <c r="AJ33" s="102"/>
      <c r="AK33" s="102"/>
      <c r="AL33" s="102"/>
      <c r="AM33" s="102"/>
      <c r="AN33" s="102"/>
      <c r="AO33" s="102"/>
      <c r="AP33" s="17">
        <v>6098</v>
      </c>
      <c r="AQ33" s="102"/>
      <c r="AR33" s="102"/>
      <c r="AS33" s="102"/>
      <c r="AT33" s="102"/>
      <c r="AU33" s="102">
        <v>7669</v>
      </c>
      <c r="AV33" s="17">
        <v>7311.5</v>
      </c>
      <c r="AW33" s="17">
        <v>7380</v>
      </c>
      <c r="AX33" s="17">
        <v>7500</v>
      </c>
      <c r="AY33" s="17">
        <v>8193</v>
      </c>
      <c r="AZ33" s="17">
        <v>8204</v>
      </c>
      <c r="BA33" s="17">
        <v>8233</v>
      </c>
      <c r="BB33" s="17">
        <v>7650</v>
      </c>
      <c r="BC33" s="17">
        <v>7770</v>
      </c>
      <c r="BD33" s="17">
        <v>7770</v>
      </c>
      <c r="BE33" s="17">
        <v>8587.5</v>
      </c>
      <c r="BF33" s="118"/>
      <c r="BG33" s="102"/>
      <c r="BH33" s="102"/>
      <c r="BI33" s="102"/>
      <c r="BJ33" s="102"/>
      <c r="BK33" s="102"/>
      <c r="BL33" s="102"/>
      <c r="BM33" s="102"/>
      <c r="BN33" s="102"/>
      <c r="BO33" s="102"/>
      <c r="BP33" s="102"/>
      <c r="BQ33" s="102"/>
      <c r="BR33" s="6"/>
      <c r="BS33" s="102"/>
      <c r="BT33" s="102"/>
      <c r="BU33" s="102"/>
      <c r="BV33" s="102"/>
      <c r="BW33" s="6"/>
      <c r="BX33" s="6"/>
      <c r="BY33" s="17"/>
      <c r="BZ33" s="17"/>
      <c r="CA33" s="17"/>
      <c r="CB33" s="17"/>
      <c r="CC33" s="6" t="s">
        <v>154</v>
      </c>
      <c r="CD33" s="6" t="s">
        <v>154</v>
      </c>
      <c r="CE33" s="17" t="s">
        <v>154</v>
      </c>
      <c r="CF33" s="17"/>
      <c r="CG33" s="17"/>
      <c r="CH33" s="118"/>
      <c r="CI33" s="102"/>
      <c r="CJ33" s="102"/>
      <c r="CK33" s="102"/>
      <c r="CL33" s="102"/>
      <c r="CM33" s="102"/>
      <c r="CN33" s="102"/>
      <c r="CO33" s="102"/>
      <c r="CP33" s="102"/>
      <c r="CQ33" s="102"/>
      <c r="CR33" s="102"/>
      <c r="CS33" s="102"/>
      <c r="CU33" s="102"/>
      <c r="CV33" s="102"/>
      <c r="CW33" s="102"/>
      <c r="CX33" s="102"/>
      <c r="DA33" s="17"/>
      <c r="DB33" s="17"/>
      <c r="DC33" s="17"/>
      <c r="DD33" s="17"/>
      <c r="DE33" s="10" t="s">
        <v>154</v>
      </c>
      <c r="DF33" s="6" t="s">
        <v>154</v>
      </c>
      <c r="DG33" s="6" t="s">
        <v>154</v>
      </c>
      <c r="DH33" s="6"/>
      <c r="DI33" s="6"/>
    </row>
    <row r="34" spans="1:113" ht="15">
      <c r="A34" s="102" t="s">
        <v>47</v>
      </c>
      <c r="B34" s="102"/>
      <c r="C34" s="102"/>
      <c r="D34" s="102"/>
      <c r="E34" s="102"/>
      <c r="F34" s="102"/>
      <c r="G34" s="102"/>
      <c r="H34" s="102"/>
      <c r="I34" s="102"/>
      <c r="J34" s="102"/>
      <c r="K34" s="102"/>
      <c r="L34" s="102"/>
      <c r="M34" s="102"/>
      <c r="N34" s="17">
        <v>1590</v>
      </c>
      <c r="O34" s="102"/>
      <c r="P34" s="102"/>
      <c r="Q34" s="102"/>
      <c r="R34" s="102"/>
      <c r="S34" s="17">
        <v>2010</v>
      </c>
      <c r="T34" s="249">
        <v>2243</v>
      </c>
      <c r="U34" s="238">
        <v>2513</v>
      </c>
      <c r="V34" s="6">
        <v>2700</v>
      </c>
      <c r="W34" s="6">
        <v>2700</v>
      </c>
      <c r="X34" s="6">
        <v>2700</v>
      </c>
      <c r="Y34" s="6">
        <v>2805</v>
      </c>
      <c r="Z34" s="6">
        <v>2910</v>
      </c>
      <c r="AA34" s="6">
        <v>3142.5</v>
      </c>
      <c r="AB34" s="6">
        <v>3143</v>
      </c>
      <c r="AC34" s="6">
        <v>3338</v>
      </c>
      <c r="AD34" s="118"/>
      <c r="AE34" s="102"/>
      <c r="AF34" s="102"/>
      <c r="AG34" s="102"/>
      <c r="AH34" s="102"/>
      <c r="AI34" s="102"/>
      <c r="AJ34" s="102"/>
      <c r="AK34" s="102"/>
      <c r="AL34" s="102"/>
      <c r="AM34" s="102"/>
      <c r="AN34" s="102"/>
      <c r="AO34" s="102"/>
      <c r="AP34" s="17">
        <v>6282</v>
      </c>
      <c r="AQ34" s="102"/>
      <c r="AR34" s="102"/>
      <c r="AS34" s="102"/>
      <c r="AT34" s="102"/>
      <c r="AU34" s="102">
        <v>8198</v>
      </c>
      <c r="AV34" s="17">
        <v>8590</v>
      </c>
      <c r="AW34" s="17">
        <v>9008</v>
      </c>
      <c r="AX34" s="17">
        <v>9345</v>
      </c>
      <c r="AY34" s="17">
        <v>9345</v>
      </c>
      <c r="AZ34" s="17">
        <v>9345</v>
      </c>
      <c r="BA34" s="17">
        <v>9450</v>
      </c>
      <c r="BB34" s="17">
        <v>9555</v>
      </c>
      <c r="BC34" s="17">
        <v>9920.5</v>
      </c>
      <c r="BD34" s="17">
        <v>9973.5</v>
      </c>
      <c r="BE34" s="17">
        <v>10610.5</v>
      </c>
      <c r="BF34" s="118"/>
      <c r="BG34" s="102"/>
      <c r="BH34" s="102"/>
      <c r="BI34" s="102"/>
      <c r="BJ34" s="102"/>
      <c r="BK34" s="102"/>
      <c r="BL34" s="102"/>
      <c r="BM34" s="102"/>
      <c r="BN34" s="102"/>
      <c r="BO34" s="102"/>
      <c r="BP34" s="102"/>
      <c r="BQ34" s="102"/>
      <c r="BR34" s="6"/>
      <c r="BS34" s="102"/>
      <c r="BT34" s="102"/>
      <c r="BU34" s="102"/>
      <c r="BV34" s="102"/>
      <c r="BW34" s="6"/>
      <c r="BX34" s="6"/>
      <c r="BY34" s="17"/>
      <c r="BZ34" s="17"/>
      <c r="CA34" s="17"/>
      <c r="CB34" s="17"/>
      <c r="CC34" s="6" t="s">
        <v>154</v>
      </c>
      <c r="CD34" s="6" t="s">
        <v>154</v>
      </c>
      <c r="CE34" s="6" t="s">
        <v>154</v>
      </c>
      <c r="CF34" s="6" t="s">
        <v>154</v>
      </c>
      <c r="CG34" s="6"/>
      <c r="CH34" s="118"/>
      <c r="CI34" s="102"/>
      <c r="CJ34" s="102"/>
      <c r="CK34" s="102"/>
      <c r="CL34" s="102"/>
      <c r="CM34" s="102"/>
      <c r="CN34" s="102"/>
      <c r="CO34" s="102"/>
      <c r="CP34" s="102"/>
      <c r="CQ34" s="102"/>
      <c r="CR34" s="102"/>
      <c r="CS34" s="102"/>
      <c r="CU34" s="102"/>
      <c r="CV34" s="102"/>
      <c r="CW34" s="102"/>
      <c r="CX34" s="102"/>
      <c r="DA34" s="17"/>
      <c r="DB34" s="17"/>
      <c r="DC34" s="17"/>
      <c r="DD34" s="17"/>
      <c r="DE34" s="10" t="s">
        <v>154</v>
      </c>
      <c r="DF34" s="6" t="s">
        <v>154</v>
      </c>
      <c r="DG34" s="6" t="s">
        <v>154</v>
      </c>
      <c r="DH34" s="6" t="s">
        <v>154</v>
      </c>
      <c r="DI34" s="6"/>
    </row>
    <row r="35" spans="1:113" ht="15">
      <c r="A35" s="102" t="s">
        <v>48</v>
      </c>
      <c r="B35" s="102"/>
      <c r="C35" s="102"/>
      <c r="D35" s="102"/>
      <c r="E35" s="102"/>
      <c r="F35" s="102"/>
      <c r="G35" s="102"/>
      <c r="H35" s="102"/>
      <c r="I35" s="102"/>
      <c r="J35" s="102"/>
      <c r="K35" s="102"/>
      <c r="L35" s="102"/>
      <c r="M35" s="102"/>
      <c r="N35" s="17">
        <v>1044</v>
      </c>
      <c r="O35" s="102"/>
      <c r="P35" s="102"/>
      <c r="Q35" s="102"/>
      <c r="R35" s="102"/>
      <c r="S35" s="256">
        <v>1427</v>
      </c>
      <c r="T35" s="249">
        <v>1386</v>
      </c>
      <c r="U35" s="238">
        <v>1497.5</v>
      </c>
      <c r="V35" s="6">
        <v>1521.5</v>
      </c>
      <c r="W35" s="6">
        <v>1561</v>
      </c>
      <c r="X35" s="6">
        <v>1608</v>
      </c>
      <c r="Y35" s="6">
        <v>1758</v>
      </c>
      <c r="Z35" s="6">
        <v>1740</v>
      </c>
      <c r="AA35" s="6">
        <v>1758</v>
      </c>
      <c r="AB35" s="6">
        <v>1812</v>
      </c>
      <c r="AC35" s="6">
        <v>1878</v>
      </c>
      <c r="AD35" s="118"/>
      <c r="AE35" s="102"/>
      <c r="AF35" s="102"/>
      <c r="AG35" s="102"/>
      <c r="AH35" s="102"/>
      <c r="AI35" s="102"/>
      <c r="AJ35" s="102"/>
      <c r="AK35" s="102"/>
      <c r="AL35" s="102"/>
      <c r="AM35" s="102"/>
      <c r="AN35" s="102"/>
      <c r="AO35" s="102"/>
      <c r="AP35" s="17">
        <v>2352</v>
      </c>
      <c r="AQ35" s="102"/>
      <c r="AR35" s="102"/>
      <c r="AS35" s="102"/>
      <c r="AT35" s="102"/>
      <c r="AU35" s="102">
        <v>2894</v>
      </c>
      <c r="AV35" s="17">
        <v>3017.5</v>
      </c>
      <c r="AW35" s="17">
        <v>3458</v>
      </c>
      <c r="AX35" s="17">
        <v>3743</v>
      </c>
      <c r="AY35" s="17">
        <v>3700</v>
      </c>
      <c r="AZ35" s="17">
        <v>3800</v>
      </c>
      <c r="BA35" s="17">
        <v>4114</v>
      </c>
      <c r="BB35" s="17">
        <v>4114</v>
      </c>
      <c r="BC35" s="17">
        <v>4605</v>
      </c>
      <c r="BD35" s="17">
        <v>4605</v>
      </c>
      <c r="BE35" s="17">
        <v>4605</v>
      </c>
      <c r="BF35" s="118"/>
      <c r="BG35" s="102"/>
      <c r="BH35" s="102"/>
      <c r="BI35" s="102"/>
      <c r="BJ35" s="102"/>
      <c r="BK35" s="102"/>
      <c r="BL35" s="102"/>
      <c r="BM35" s="102"/>
      <c r="BN35" s="102"/>
      <c r="BO35" s="102"/>
      <c r="BP35" s="102"/>
      <c r="BQ35" s="102"/>
      <c r="BR35" s="102"/>
      <c r="BS35" s="102"/>
      <c r="BT35" s="102"/>
      <c r="BU35" s="102"/>
      <c r="BV35" s="102"/>
      <c r="BW35" s="6"/>
      <c r="BX35" s="17"/>
      <c r="BY35" s="17"/>
      <c r="BZ35" s="17"/>
      <c r="CA35" s="17"/>
      <c r="CB35" s="17"/>
      <c r="CC35" s="17">
        <v>1528</v>
      </c>
      <c r="CD35" s="17" t="s">
        <v>154</v>
      </c>
      <c r="CE35" s="6" t="s">
        <v>154</v>
      </c>
      <c r="CF35" s="6"/>
      <c r="CG35" s="6"/>
      <c r="CH35" s="118"/>
      <c r="CI35" s="102"/>
      <c r="CJ35" s="102"/>
      <c r="CK35" s="102"/>
      <c r="CL35" s="102"/>
      <c r="CM35" s="102"/>
      <c r="CN35" s="102"/>
      <c r="CO35" s="102"/>
      <c r="CP35" s="102"/>
      <c r="CQ35" s="102"/>
      <c r="CR35" s="102"/>
      <c r="CS35" s="102"/>
      <c r="CT35" s="102"/>
      <c r="CU35" s="102"/>
      <c r="CV35" s="102"/>
      <c r="CW35" s="102"/>
      <c r="CX35" s="102"/>
      <c r="DA35" s="17"/>
      <c r="DB35" s="17"/>
      <c r="DC35" s="17"/>
      <c r="DD35" s="17"/>
      <c r="DE35" s="17">
        <v>4070</v>
      </c>
      <c r="DF35" s="256" t="s">
        <v>154</v>
      </c>
      <c r="DG35" s="6" t="s">
        <v>154</v>
      </c>
      <c r="DH35" s="6"/>
      <c r="DI35" s="6"/>
    </row>
    <row r="36" spans="1:113" ht="15">
      <c r="A36" s="102" t="s">
        <v>49</v>
      </c>
      <c r="B36" s="102"/>
      <c r="C36" s="102"/>
      <c r="D36" s="102"/>
      <c r="E36" s="102"/>
      <c r="F36" s="102"/>
      <c r="G36" s="102"/>
      <c r="H36" s="102"/>
      <c r="I36" s="102"/>
      <c r="J36" s="102"/>
      <c r="K36" s="102"/>
      <c r="L36" s="102"/>
      <c r="M36" s="102"/>
      <c r="N36" s="17">
        <v>2490</v>
      </c>
      <c r="O36" s="102"/>
      <c r="P36" s="102"/>
      <c r="Q36" s="102"/>
      <c r="R36" s="102"/>
      <c r="S36" s="17">
        <v>3346</v>
      </c>
      <c r="T36" s="249">
        <v>3234</v>
      </c>
      <c r="U36" s="238">
        <v>3816</v>
      </c>
      <c r="V36" s="6">
        <v>4032</v>
      </c>
      <c r="W36" s="6">
        <v>4135</v>
      </c>
      <c r="X36" s="6">
        <v>4135</v>
      </c>
      <c r="Y36" s="6">
        <v>4267</v>
      </c>
      <c r="Z36" s="6">
        <v>4197</v>
      </c>
      <c r="AA36" s="6">
        <v>4557</v>
      </c>
      <c r="AB36" s="6">
        <v>4768.5</v>
      </c>
      <c r="AC36" s="6">
        <v>5017.5</v>
      </c>
      <c r="AD36" s="118"/>
      <c r="AE36" s="102"/>
      <c r="AF36" s="102"/>
      <c r="AG36" s="102"/>
      <c r="AH36" s="102"/>
      <c r="AI36" s="102"/>
      <c r="AJ36" s="102"/>
      <c r="AK36" s="102"/>
      <c r="AL36" s="102"/>
      <c r="AM36" s="102"/>
      <c r="AN36" s="102"/>
      <c r="AO36" s="102"/>
      <c r="AP36" s="17">
        <v>6375</v>
      </c>
      <c r="AQ36" s="102"/>
      <c r="AR36" s="102"/>
      <c r="AS36" s="102"/>
      <c r="AT36" s="102"/>
      <c r="AU36" s="102">
        <v>7351</v>
      </c>
      <c r="AV36" s="17">
        <v>7476</v>
      </c>
      <c r="AW36" s="17">
        <v>7660</v>
      </c>
      <c r="AX36" s="17">
        <v>8163</v>
      </c>
      <c r="AY36" s="17">
        <v>8527.5</v>
      </c>
      <c r="AZ36" s="17">
        <v>8655</v>
      </c>
      <c r="BA36" s="17">
        <v>9018</v>
      </c>
      <c r="BB36" s="17">
        <v>8828</v>
      </c>
      <c r="BC36" s="17">
        <v>9177.5</v>
      </c>
      <c r="BD36" s="17">
        <v>9064</v>
      </c>
      <c r="BE36" s="412">
        <v>8970.5</v>
      </c>
      <c r="BF36" s="118"/>
      <c r="BG36" s="102"/>
      <c r="BH36" s="102"/>
      <c r="BI36" s="102"/>
      <c r="BJ36" s="102"/>
      <c r="BK36" s="102"/>
      <c r="BL36" s="102"/>
      <c r="BM36" s="102"/>
      <c r="BN36" s="102"/>
      <c r="BO36" s="102"/>
      <c r="BP36" s="102"/>
      <c r="BQ36" s="102"/>
      <c r="BR36" s="6"/>
      <c r="BS36" s="102"/>
      <c r="BT36" s="102"/>
      <c r="BU36" s="102"/>
      <c r="BV36" s="102"/>
      <c r="BW36" s="6"/>
      <c r="BX36" s="6"/>
      <c r="BY36" s="17"/>
      <c r="BZ36" s="17"/>
      <c r="CA36" s="17"/>
      <c r="CB36" s="17"/>
      <c r="CC36" s="17">
        <v>3915</v>
      </c>
      <c r="CD36" s="17" t="s">
        <v>154</v>
      </c>
      <c r="CE36" s="17" t="s">
        <v>154</v>
      </c>
      <c r="CF36" s="17"/>
      <c r="CG36" s="17"/>
      <c r="CH36" s="118"/>
      <c r="CI36" s="102"/>
      <c r="CJ36" s="102"/>
      <c r="CK36" s="102"/>
      <c r="CL36" s="102"/>
      <c r="CM36" s="102"/>
      <c r="CN36" s="102"/>
      <c r="CO36" s="102"/>
      <c r="CP36" s="102"/>
      <c r="CQ36" s="102"/>
      <c r="CR36" s="102"/>
      <c r="CS36" s="102"/>
      <c r="CU36" s="102"/>
      <c r="CV36" s="102"/>
      <c r="CW36" s="102"/>
      <c r="CX36" s="102"/>
      <c r="DA36" s="17"/>
      <c r="DB36" s="17"/>
      <c r="DC36" s="17"/>
      <c r="DD36" s="17"/>
      <c r="DE36" s="17">
        <v>7767</v>
      </c>
      <c r="DF36" s="256" t="s">
        <v>154</v>
      </c>
      <c r="DG36" s="6" t="s">
        <v>154</v>
      </c>
      <c r="DH36" s="6"/>
      <c r="DI36" s="6"/>
    </row>
    <row r="37" spans="1:113" ht="15">
      <c r="A37" s="102" t="s">
        <v>50</v>
      </c>
      <c r="B37" s="102"/>
      <c r="C37" s="102"/>
      <c r="D37" s="102"/>
      <c r="E37" s="102"/>
      <c r="F37" s="102"/>
      <c r="G37" s="102"/>
      <c r="H37" s="102"/>
      <c r="I37" s="102"/>
      <c r="J37" s="102"/>
      <c r="K37" s="102"/>
      <c r="L37" s="102"/>
      <c r="M37" s="102"/>
      <c r="N37" s="17">
        <v>1862</v>
      </c>
      <c r="O37" s="102"/>
      <c r="P37" s="102"/>
      <c r="Q37" s="102"/>
      <c r="R37" s="102"/>
      <c r="S37" s="17">
        <v>2542</v>
      </c>
      <c r="T37" s="249">
        <v>2932</v>
      </c>
      <c r="U37" s="238">
        <v>2922</v>
      </c>
      <c r="V37" s="6">
        <v>3128</v>
      </c>
      <c r="W37" s="6">
        <v>3342</v>
      </c>
      <c r="X37" s="6">
        <v>3469</v>
      </c>
      <c r="Y37" s="6">
        <v>3569</v>
      </c>
      <c r="Z37" s="6">
        <v>3641</v>
      </c>
      <c r="AA37" s="6">
        <v>3736.5</v>
      </c>
      <c r="AB37" s="6">
        <v>3792.5</v>
      </c>
      <c r="AC37" s="6">
        <v>3882.5</v>
      </c>
      <c r="AD37" s="118"/>
      <c r="AE37" s="102"/>
      <c r="AF37" s="102"/>
      <c r="AG37" s="102"/>
      <c r="AH37" s="102"/>
      <c r="AI37" s="102"/>
      <c r="AJ37" s="102"/>
      <c r="AK37" s="102"/>
      <c r="AL37" s="102"/>
      <c r="AM37" s="102"/>
      <c r="AN37" s="102"/>
      <c r="AO37" s="102"/>
      <c r="AP37" s="17">
        <v>6666</v>
      </c>
      <c r="AQ37" s="102"/>
      <c r="AR37" s="102"/>
      <c r="AS37" s="102"/>
      <c r="AT37" s="102"/>
      <c r="AU37" s="102">
        <v>8238</v>
      </c>
      <c r="AV37" s="17">
        <v>8238</v>
      </c>
      <c r="AW37" s="17">
        <v>9586</v>
      </c>
      <c r="AX37" s="17">
        <v>10121</v>
      </c>
      <c r="AY37" s="17">
        <v>10722</v>
      </c>
      <c r="AZ37" s="17">
        <v>11342</v>
      </c>
      <c r="BA37" s="17">
        <v>11676</v>
      </c>
      <c r="BB37" s="17">
        <v>11899</v>
      </c>
      <c r="BC37" s="17">
        <v>12201</v>
      </c>
      <c r="BD37" s="17">
        <v>12384</v>
      </c>
      <c r="BE37" s="17">
        <v>12668</v>
      </c>
      <c r="BF37" s="118"/>
      <c r="BG37" s="102"/>
      <c r="BH37" s="102"/>
      <c r="BI37" s="102"/>
      <c r="BJ37" s="102"/>
      <c r="BK37" s="102"/>
      <c r="BL37" s="102"/>
      <c r="BM37" s="102"/>
      <c r="BN37" s="102"/>
      <c r="BO37" s="102"/>
      <c r="BP37" s="102"/>
      <c r="BQ37" s="102"/>
      <c r="BR37" s="6"/>
      <c r="BS37" s="102"/>
      <c r="BT37" s="102"/>
      <c r="BU37" s="102"/>
      <c r="BV37" s="102"/>
      <c r="BW37" s="6"/>
      <c r="BX37" s="6"/>
      <c r="BY37" s="17"/>
      <c r="BZ37" s="17"/>
      <c r="CA37" s="17"/>
      <c r="CB37" s="17"/>
      <c r="CC37" s="6" t="s">
        <v>154</v>
      </c>
      <c r="CD37" s="6" t="s">
        <v>154</v>
      </c>
      <c r="CE37" s="6" t="s">
        <v>154</v>
      </c>
      <c r="CF37" s="6"/>
      <c r="CG37" s="6"/>
      <c r="CH37" s="118"/>
      <c r="CI37" s="102"/>
      <c r="CJ37" s="102"/>
      <c r="CK37" s="102"/>
      <c r="CL37" s="102"/>
      <c r="CM37" s="102"/>
      <c r="CN37" s="102"/>
      <c r="CO37" s="102"/>
      <c r="CP37" s="102"/>
      <c r="CQ37" s="102"/>
      <c r="CR37" s="102"/>
      <c r="CS37" s="102"/>
      <c r="CU37" s="102"/>
      <c r="CV37" s="102"/>
      <c r="CW37" s="102"/>
      <c r="CX37" s="102"/>
      <c r="DA37" s="17"/>
      <c r="DB37" s="17"/>
      <c r="DC37" s="17"/>
      <c r="DD37" s="17"/>
      <c r="DE37" s="10" t="s">
        <v>154</v>
      </c>
      <c r="DF37" s="6" t="s">
        <v>154</v>
      </c>
      <c r="DG37" s="6" t="s">
        <v>154</v>
      </c>
      <c r="DH37" s="6"/>
      <c r="DI37" s="6"/>
    </row>
    <row r="38" spans="1:113" ht="15">
      <c r="A38" s="102" t="s">
        <v>52</v>
      </c>
      <c r="B38" s="102"/>
      <c r="C38" s="102"/>
      <c r="D38" s="102"/>
      <c r="E38" s="102"/>
      <c r="F38" s="102"/>
      <c r="G38" s="102"/>
      <c r="H38" s="102"/>
      <c r="I38" s="102"/>
      <c r="J38" s="102"/>
      <c r="K38" s="102"/>
      <c r="L38" s="102"/>
      <c r="M38" s="102"/>
      <c r="N38" s="17">
        <v>2381</v>
      </c>
      <c r="O38" s="102"/>
      <c r="P38" s="102"/>
      <c r="Q38" s="102"/>
      <c r="R38" s="102"/>
      <c r="S38" s="17">
        <v>3021</v>
      </c>
      <c r="T38" s="249">
        <v>3207</v>
      </c>
      <c r="U38" s="238">
        <v>3585</v>
      </c>
      <c r="V38" s="6">
        <v>3900</v>
      </c>
      <c r="W38" s="6">
        <v>3834</v>
      </c>
      <c r="X38" s="6">
        <v>3862</v>
      </c>
      <c r="Y38" s="6">
        <v>3846</v>
      </c>
      <c r="Z38" s="6">
        <v>3853</v>
      </c>
      <c r="AA38" s="6">
        <v>4065</v>
      </c>
      <c r="AB38" s="6">
        <v>4180.5</v>
      </c>
      <c r="AC38" s="6">
        <v>4148</v>
      </c>
      <c r="AD38" s="118"/>
      <c r="AE38" s="102"/>
      <c r="AF38" s="102"/>
      <c r="AG38" s="102"/>
      <c r="AH38" s="102"/>
      <c r="AI38" s="102"/>
      <c r="AJ38" s="102"/>
      <c r="AK38" s="102"/>
      <c r="AL38" s="102"/>
      <c r="AM38" s="102"/>
      <c r="AN38" s="102"/>
      <c r="AO38" s="102"/>
      <c r="AP38" s="17">
        <v>5202</v>
      </c>
      <c r="AQ38" s="102"/>
      <c r="AR38" s="102"/>
      <c r="AS38" s="102"/>
      <c r="AT38" s="102"/>
      <c r="AU38" s="102">
        <v>7590</v>
      </c>
      <c r="AV38" s="17">
        <v>7770</v>
      </c>
      <c r="AW38" s="17">
        <v>6260</v>
      </c>
      <c r="AX38" s="17">
        <v>8657</v>
      </c>
      <c r="AY38" s="17">
        <v>8808</v>
      </c>
      <c r="AZ38" s="17">
        <v>8709</v>
      </c>
      <c r="BA38" s="17">
        <v>8728</v>
      </c>
      <c r="BB38" s="17">
        <v>5338.5</v>
      </c>
      <c r="BC38" s="17">
        <v>5558.5</v>
      </c>
      <c r="BD38" s="17">
        <v>5821</v>
      </c>
      <c r="BE38" s="17">
        <v>4991</v>
      </c>
      <c r="BF38" s="118"/>
      <c r="BG38" s="102"/>
      <c r="BH38" s="102"/>
      <c r="BI38" s="102"/>
      <c r="BJ38" s="102"/>
      <c r="BK38" s="102"/>
      <c r="BL38" s="102"/>
      <c r="BM38" s="102"/>
      <c r="BN38" s="102"/>
      <c r="BO38" s="102"/>
      <c r="BP38" s="102"/>
      <c r="BQ38" s="102"/>
      <c r="BR38" s="6"/>
      <c r="BS38" s="102"/>
      <c r="BT38" s="102"/>
      <c r="BU38" s="102"/>
      <c r="BV38" s="102"/>
      <c r="BW38" s="102"/>
      <c r="BX38" s="17"/>
      <c r="BY38" s="17"/>
      <c r="BZ38" s="17"/>
      <c r="CA38" s="17"/>
      <c r="CB38" s="17"/>
      <c r="CC38" s="17">
        <v>4131</v>
      </c>
      <c r="CD38" s="17">
        <v>4150</v>
      </c>
      <c r="CE38" s="6" t="s">
        <v>154</v>
      </c>
      <c r="CF38" s="6"/>
      <c r="CG38" s="6"/>
      <c r="CH38" s="118"/>
      <c r="CI38" s="102"/>
      <c r="CJ38" s="102"/>
      <c r="CK38" s="102"/>
      <c r="CL38" s="102"/>
      <c r="CM38" s="102"/>
      <c r="CN38" s="102"/>
      <c r="CO38" s="102"/>
      <c r="CP38" s="102"/>
      <c r="CQ38" s="102"/>
      <c r="CR38" s="102"/>
      <c r="CS38" s="102"/>
      <c r="CU38" s="102"/>
      <c r="CV38" s="102"/>
      <c r="CW38" s="102"/>
      <c r="CX38" s="102"/>
      <c r="CY38" s="102"/>
      <c r="CZ38" s="17"/>
      <c r="DA38" s="17"/>
      <c r="DB38" s="17"/>
      <c r="DC38" s="17"/>
      <c r="DD38" s="17"/>
      <c r="DE38" s="17">
        <v>5670</v>
      </c>
      <c r="DF38" s="17">
        <v>4150</v>
      </c>
      <c r="DG38" s="6" t="s">
        <v>154</v>
      </c>
      <c r="DH38" s="6"/>
      <c r="DI38" s="6"/>
    </row>
    <row r="39" spans="1:113" ht="15">
      <c r="A39" s="104" t="s">
        <v>53</v>
      </c>
      <c r="B39" s="104"/>
      <c r="C39" s="104"/>
      <c r="D39" s="104"/>
      <c r="E39" s="104"/>
      <c r="F39" s="104"/>
      <c r="G39" s="104"/>
      <c r="H39" s="104"/>
      <c r="I39" s="104"/>
      <c r="J39" s="104"/>
      <c r="K39" s="104"/>
      <c r="L39" s="104"/>
      <c r="M39" s="104"/>
      <c r="N39" s="116">
        <v>1740</v>
      </c>
      <c r="O39" s="104"/>
      <c r="P39" s="104"/>
      <c r="Q39" s="104"/>
      <c r="R39" s="104"/>
      <c r="S39" s="116">
        <v>2136</v>
      </c>
      <c r="T39" s="250">
        <v>2136</v>
      </c>
      <c r="U39" s="239">
        <v>2280</v>
      </c>
      <c r="V39" s="104">
        <v>2437</v>
      </c>
      <c r="W39" s="104">
        <v>2568</v>
      </c>
      <c r="X39" s="104">
        <v>2712</v>
      </c>
      <c r="Y39" s="104">
        <v>2712</v>
      </c>
      <c r="Z39" s="104">
        <v>2856</v>
      </c>
      <c r="AA39" s="104">
        <v>3024</v>
      </c>
      <c r="AB39" s="104">
        <v>3120</v>
      </c>
      <c r="AC39" s="74">
        <v>4170</v>
      </c>
      <c r="AD39" s="120"/>
      <c r="AE39" s="104"/>
      <c r="AF39" s="104"/>
      <c r="AG39" s="104"/>
      <c r="AH39" s="104"/>
      <c r="AI39" s="104"/>
      <c r="AJ39" s="104"/>
      <c r="AK39" s="104"/>
      <c r="AL39" s="104"/>
      <c r="AM39" s="104"/>
      <c r="AN39" s="104"/>
      <c r="AO39" s="104"/>
      <c r="AP39" s="116">
        <v>4380</v>
      </c>
      <c r="AQ39" s="104"/>
      <c r="AR39" s="104"/>
      <c r="AS39" s="104"/>
      <c r="AT39" s="104"/>
      <c r="AU39" s="104">
        <v>5400</v>
      </c>
      <c r="AV39" s="116">
        <v>5400</v>
      </c>
      <c r="AW39" s="116">
        <v>5688</v>
      </c>
      <c r="AX39" s="116">
        <v>6037</v>
      </c>
      <c r="AY39" s="116">
        <v>6360</v>
      </c>
      <c r="AZ39" s="116">
        <v>6696</v>
      </c>
      <c r="BA39" s="116">
        <v>6696</v>
      </c>
      <c r="BB39" s="116">
        <v>7128</v>
      </c>
      <c r="BC39" s="116">
        <v>7536</v>
      </c>
      <c r="BD39" s="116">
        <v>7632</v>
      </c>
      <c r="BE39" s="116">
        <v>10110</v>
      </c>
      <c r="BF39" s="120"/>
      <c r="BG39" s="104"/>
      <c r="BH39" s="104"/>
      <c r="BI39" s="104"/>
      <c r="BJ39" s="104"/>
      <c r="BK39" s="104"/>
      <c r="BL39" s="104"/>
      <c r="BM39" s="104"/>
      <c r="BN39" s="104"/>
      <c r="BO39" s="104"/>
      <c r="BP39" s="104"/>
      <c r="BQ39" s="104"/>
      <c r="BR39" s="7"/>
      <c r="BS39" s="104"/>
      <c r="BT39" s="104"/>
      <c r="BU39" s="104"/>
      <c r="BV39" s="104"/>
      <c r="BW39" s="7"/>
      <c r="BX39" s="7"/>
      <c r="BY39" s="116"/>
      <c r="BZ39" s="116"/>
      <c r="CA39" s="116"/>
      <c r="CB39" s="116"/>
      <c r="CC39" s="74" t="s">
        <v>154</v>
      </c>
      <c r="CD39" s="7" t="s">
        <v>154</v>
      </c>
      <c r="CE39" s="7" t="s">
        <v>154</v>
      </c>
      <c r="CF39" s="7"/>
      <c r="CG39" s="7"/>
      <c r="CH39" s="120"/>
      <c r="CI39" s="104"/>
      <c r="CJ39" s="104"/>
      <c r="CK39" s="104"/>
      <c r="CL39" s="104"/>
      <c r="CM39" s="104"/>
      <c r="CN39" s="104"/>
      <c r="CO39" s="104"/>
      <c r="CP39" s="104"/>
      <c r="CQ39" s="104"/>
      <c r="CR39" s="104"/>
      <c r="CS39" s="104"/>
      <c r="CT39" s="26"/>
      <c r="CU39" s="104"/>
      <c r="CV39" s="104"/>
      <c r="CW39" s="104"/>
      <c r="CX39" s="104"/>
      <c r="CY39" s="116"/>
      <c r="CZ39" s="116"/>
      <c r="DA39" s="116"/>
      <c r="DB39" s="116"/>
      <c r="DC39" s="116"/>
      <c r="DD39" s="116"/>
      <c r="DE39" s="26" t="s">
        <v>154</v>
      </c>
      <c r="DF39" s="7" t="s">
        <v>154</v>
      </c>
      <c r="DG39" s="7" t="s">
        <v>154</v>
      </c>
      <c r="DH39" s="7"/>
      <c r="DI39" s="7"/>
    </row>
    <row r="40" spans="1:113">
      <c r="A40" s="102" t="s">
        <v>54</v>
      </c>
      <c r="B40" s="102"/>
      <c r="C40" s="102"/>
      <c r="D40" s="102"/>
      <c r="E40" s="102"/>
      <c r="F40" s="102"/>
      <c r="G40" s="102"/>
      <c r="H40" s="102"/>
      <c r="I40" s="102"/>
      <c r="J40" s="102"/>
      <c r="K40" s="102"/>
      <c r="L40" s="102"/>
      <c r="M40" s="102"/>
      <c r="N40" s="102">
        <v>3026</v>
      </c>
      <c r="O40" s="102"/>
      <c r="P40" s="102"/>
      <c r="Q40" s="102"/>
      <c r="R40" s="102"/>
      <c r="S40" s="253">
        <v>3840</v>
      </c>
      <c r="T40" s="248">
        <v>3257</v>
      </c>
      <c r="U40" s="102">
        <v>3354</v>
      </c>
      <c r="V40" s="102">
        <v>3671.5</v>
      </c>
      <c r="W40" s="102">
        <v>3890</v>
      </c>
      <c r="X40" s="102">
        <v>4027.5</v>
      </c>
      <c r="Y40" s="102">
        <v>4127</v>
      </c>
      <c r="Z40" s="102">
        <v>4219</v>
      </c>
      <c r="AA40" s="102">
        <v>4328.5</v>
      </c>
      <c r="AB40" s="102">
        <v>4403</v>
      </c>
      <c r="AC40" s="102">
        <v>4491</v>
      </c>
      <c r="AD40" s="118"/>
      <c r="AE40" s="102"/>
      <c r="AF40" s="102"/>
      <c r="AG40" s="102"/>
      <c r="AH40" s="102"/>
      <c r="AI40" s="102"/>
      <c r="AJ40" s="102"/>
      <c r="AK40" s="102"/>
      <c r="AL40" s="102"/>
      <c r="AM40" s="102"/>
      <c r="AN40" s="102"/>
      <c r="AO40" s="102"/>
      <c r="AP40" s="102">
        <v>5076</v>
      </c>
      <c r="AQ40" s="102"/>
      <c r="AR40" s="102"/>
      <c r="AS40" s="102"/>
      <c r="AT40" s="102"/>
      <c r="AU40" s="102">
        <v>5426.5</v>
      </c>
      <c r="AV40" s="102">
        <v>5656.5</v>
      </c>
      <c r="AW40" s="102">
        <v>6074</v>
      </c>
      <c r="AX40" s="102">
        <v>5970</v>
      </c>
      <c r="AY40" s="102">
        <v>6250.5</v>
      </c>
      <c r="AZ40" s="102">
        <v>6505</v>
      </c>
      <c r="BA40" s="102">
        <v>6633</v>
      </c>
      <c r="BB40" s="102">
        <v>6493</v>
      </c>
      <c r="BC40" s="102">
        <v>6718</v>
      </c>
      <c r="BD40" s="102">
        <v>6750</v>
      </c>
      <c r="BE40" s="102">
        <v>6908.5</v>
      </c>
      <c r="BF40" s="118"/>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v>4064</v>
      </c>
      <c r="CD40" s="102">
        <v>6816</v>
      </c>
      <c r="CE40" s="102">
        <v>7036</v>
      </c>
      <c r="CF40" s="102">
        <v>7632</v>
      </c>
      <c r="CG40" s="102">
        <v>8212</v>
      </c>
      <c r="CH40" s="118"/>
      <c r="CI40" s="102"/>
      <c r="CJ40" s="102"/>
      <c r="CK40" s="102"/>
      <c r="CL40" s="102"/>
      <c r="CM40" s="102"/>
      <c r="CN40" s="102"/>
      <c r="CO40" s="102"/>
      <c r="CP40" s="102"/>
      <c r="CQ40" s="102"/>
      <c r="CR40" s="102"/>
      <c r="CS40" s="102"/>
      <c r="CT40" s="102"/>
      <c r="CU40" s="102"/>
      <c r="CV40" s="102"/>
      <c r="CW40" s="102"/>
      <c r="CX40" s="102"/>
      <c r="CY40" s="102"/>
      <c r="CZ40" s="17"/>
      <c r="DA40" s="102"/>
      <c r="DB40" s="102"/>
      <c r="DC40" s="102"/>
      <c r="DD40" s="102"/>
      <c r="DE40" s="17">
        <v>6206</v>
      </c>
      <c r="DF40" s="102">
        <v>8600</v>
      </c>
      <c r="DG40" s="102">
        <v>7756</v>
      </c>
      <c r="DH40" s="102">
        <v>8600</v>
      </c>
      <c r="DI40" s="102">
        <v>9704</v>
      </c>
    </row>
    <row r="41" spans="1:113">
      <c r="A41" s="102"/>
      <c r="B41" s="156"/>
      <c r="C41" s="156"/>
      <c r="D41" s="156"/>
      <c r="E41" s="156"/>
      <c r="F41" s="156"/>
      <c r="G41" s="156"/>
      <c r="H41" s="156"/>
      <c r="I41" s="156"/>
      <c r="J41" s="156"/>
      <c r="K41" s="156"/>
      <c r="L41" s="156"/>
      <c r="M41" s="156"/>
      <c r="N41" s="156"/>
      <c r="O41" s="156"/>
      <c r="P41" s="156"/>
      <c r="Q41" s="156"/>
      <c r="R41" s="156"/>
      <c r="S41" s="156"/>
      <c r="T41" s="245"/>
      <c r="U41" s="237"/>
      <c r="V41" s="156"/>
      <c r="W41" s="156"/>
      <c r="X41" s="156"/>
      <c r="Y41" s="156"/>
      <c r="Z41" s="156"/>
      <c r="AA41" s="156"/>
      <c r="AB41" s="411"/>
      <c r="AC41" s="411"/>
      <c r="AD41" s="157"/>
      <c r="AE41" s="156"/>
      <c r="AF41" s="156"/>
      <c r="AG41" s="156"/>
      <c r="AH41" s="156"/>
      <c r="AI41" s="156"/>
      <c r="AJ41" s="156"/>
      <c r="AK41" s="156"/>
      <c r="AL41" s="156"/>
      <c r="AM41" s="156"/>
      <c r="AN41" s="156"/>
      <c r="AO41" s="156"/>
      <c r="AP41" s="156"/>
      <c r="AQ41" s="156"/>
      <c r="AR41" s="156"/>
      <c r="AS41" s="156"/>
      <c r="AT41" s="156"/>
      <c r="AU41" s="156"/>
      <c r="AV41" s="156"/>
      <c r="AW41" s="237"/>
      <c r="AX41" s="237"/>
      <c r="AY41" s="237"/>
      <c r="AZ41" s="237"/>
      <c r="BA41" s="237"/>
      <c r="BB41" s="237"/>
      <c r="BC41" s="237"/>
      <c r="BD41" s="237"/>
      <c r="BE41" s="237"/>
      <c r="BF41" s="178"/>
      <c r="BG41" s="156"/>
      <c r="BH41" s="156"/>
      <c r="BI41" s="156"/>
      <c r="BJ41" s="156"/>
      <c r="BK41" s="156"/>
      <c r="BL41" s="156"/>
      <c r="BM41" s="156"/>
      <c r="BN41" s="156"/>
      <c r="BO41" s="156"/>
      <c r="BP41" s="156"/>
      <c r="BQ41" s="156"/>
      <c r="BR41" s="156"/>
      <c r="BS41" s="156"/>
      <c r="BT41" s="156"/>
      <c r="BU41" s="156"/>
      <c r="BV41" s="156"/>
      <c r="BW41" s="156"/>
      <c r="BX41" s="156"/>
      <c r="BY41" s="147"/>
      <c r="BZ41" s="147"/>
      <c r="CA41" s="147"/>
      <c r="CB41" s="147"/>
      <c r="CC41" s="147"/>
      <c r="CD41" s="147"/>
      <c r="CE41" s="147"/>
      <c r="CF41" s="147"/>
      <c r="CG41" s="147"/>
      <c r="CH41" s="157"/>
      <c r="CI41" s="156"/>
      <c r="CJ41" s="156"/>
      <c r="CK41" s="158"/>
      <c r="CL41" s="156"/>
      <c r="CM41" s="156"/>
      <c r="CN41" s="156"/>
      <c r="CO41" s="156"/>
      <c r="CP41" s="156"/>
      <c r="CQ41" s="156"/>
      <c r="CR41" s="156"/>
      <c r="CS41" s="156"/>
      <c r="CT41" s="156"/>
      <c r="CU41" s="156"/>
      <c r="CV41" s="156"/>
      <c r="CW41" s="156"/>
      <c r="CX41" s="156"/>
      <c r="CY41" s="156"/>
      <c r="CZ41" s="156"/>
      <c r="DA41" s="147"/>
      <c r="DB41" s="147"/>
      <c r="DC41" s="147"/>
      <c r="DD41" s="147"/>
      <c r="DE41" s="237"/>
      <c r="DF41" s="147"/>
      <c r="DG41" s="147"/>
      <c r="DH41" s="147"/>
      <c r="DI41" s="147"/>
    </row>
    <row r="42" spans="1:113" ht="15">
      <c r="A42" s="102" t="s">
        <v>55</v>
      </c>
      <c r="B42" s="102"/>
      <c r="C42" s="102"/>
      <c r="D42" s="102"/>
      <c r="E42" s="102"/>
      <c r="F42" s="102"/>
      <c r="G42" s="102"/>
      <c r="H42" s="102"/>
      <c r="I42" s="102"/>
      <c r="J42" s="102"/>
      <c r="K42" s="102"/>
      <c r="L42" s="102"/>
      <c r="M42" s="102"/>
      <c r="N42" s="102">
        <v>6038.5</v>
      </c>
      <c r="O42" s="102"/>
      <c r="P42" s="102"/>
      <c r="Q42" s="102"/>
      <c r="R42" s="102"/>
      <c r="S42" s="102">
        <v>2635</v>
      </c>
      <c r="T42" s="248">
        <v>2827.5</v>
      </c>
      <c r="U42" s="238">
        <v>3056</v>
      </c>
      <c r="V42" s="102">
        <v>3070</v>
      </c>
      <c r="W42" s="102">
        <v>3375</v>
      </c>
      <c r="X42" s="102">
        <v>3479</v>
      </c>
      <c r="Y42" s="102">
        <v>3587</v>
      </c>
      <c r="Z42" s="102">
        <v>3642</v>
      </c>
      <c r="AA42" s="102">
        <v>3887</v>
      </c>
      <c r="AB42" s="102">
        <v>3977.5</v>
      </c>
      <c r="AC42" s="6">
        <v>4098</v>
      </c>
      <c r="AD42" s="118"/>
      <c r="AE42" s="102"/>
      <c r="AF42" s="102"/>
      <c r="AG42" s="102"/>
      <c r="AH42" s="102"/>
      <c r="AI42" s="102"/>
      <c r="AJ42" s="102"/>
      <c r="AK42" s="102"/>
      <c r="AL42" s="102"/>
      <c r="AM42" s="102"/>
      <c r="AN42" s="102"/>
      <c r="AO42" s="102"/>
      <c r="AP42" s="102">
        <v>7765</v>
      </c>
      <c r="AQ42" s="102"/>
      <c r="AR42" s="102"/>
      <c r="AS42" s="102"/>
      <c r="AT42" s="102"/>
      <c r="AU42" s="102">
        <v>8599.5</v>
      </c>
      <c r="AV42" s="102">
        <v>8938</v>
      </c>
      <c r="AW42" s="102">
        <v>8975.5</v>
      </c>
      <c r="AX42" s="102">
        <v>9401.5</v>
      </c>
      <c r="AY42" s="102">
        <v>9391</v>
      </c>
      <c r="AZ42" s="102">
        <v>9863</v>
      </c>
      <c r="BA42" s="102">
        <v>11070</v>
      </c>
      <c r="BB42" s="102">
        <v>11395</v>
      </c>
      <c r="BC42" s="102">
        <v>11906</v>
      </c>
      <c r="BD42" s="102">
        <v>11604</v>
      </c>
      <c r="BE42" s="6">
        <v>11712</v>
      </c>
      <c r="BF42" s="118"/>
      <c r="BG42" s="102"/>
      <c r="BH42" s="102"/>
      <c r="BI42" s="102"/>
      <c r="BJ42" s="102"/>
      <c r="BK42" s="102"/>
      <c r="BL42" s="102"/>
      <c r="BM42" s="102"/>
      <c r="BN42" s="102"/>
      <c r="BO42" s="102"/>
      <c r="BP42" s="102"/>
      <c r="BQ42" s="102"/>
      <c r="BR42" s="6"/>
      <c r="BS42" s="102"/>
      <c r="BT42" s="102"/>
      <c r="BU42" s="102"/>
      <c r="BV42" s="102"/>
      <c r="BW42" s="6"/>
      <c r="BX42" s="6"/>
      <c r="BY42" s="102"/>
      <c r="BZ42" s="102"/>
      <c r="CA42" s="102"/>
      <c r="CB42" s="102">
        <v>3086</v>
      </c>
      <c r="CC42" s="102">
        <v>3483</v>
      </c>
      <c r="CD42" s="6" t="s">
        <v>154</v>
      </c>
      <c r="CE42" s="6" t="s">
        <v>154</v>
      </c>
      <c r="CF42" s="6" t="s">
        <v>154</v>
      </c>
      <c r="CG42" s="6"/>
      <c r="CH42" s="118"/>
      <c r="CI42" s="102"/>
      <c r="CJ42" s="102"/>
      <c r="CK42" s="102"/>
      <c r="CL42" s="102"/>
      <c r="CM42" s="102"/>
      <c r="CN42" s="102"/>
      <c r="CO42" s="102"/>
      <c r="CP42" s="102"/>
      <c r="CQ42" s="102"/>
      <c r="CR42" s="102"/>
      <c r="CS42" s="102"/>
      <c r="CU42" s="102"/>
      <c r="CV42" s="102"/>
      <c r="CW42" s="102"/>
      <c r="CX42" s="102"/>
      <c r="DA42" s="102"/>
      <c r="DB42" s="102"/>
      <c r="DC42" s="102"/>
      <c r="DD42" s="102"/>
      <c r="DE42" s="17">
        <v>11564</v>
      </c>
      <c r="DF42" s="316" t="s">
        <v>154</v>
      </c>
      <c r="DG42" s="6" t="s">
        <v>154</v>
      </c>
      <c r="DH42" s="6" t="s">
        <v>154</v>
      </c>
      <c r="DI42" s="6"/>
    </row>
    <row r="43" spans="1:113" ht="15">
      <c r="A43" s="102" t="s">
        <v>56</v>
      </c>
      <c r="B43" s="102"/>
      <c r="C43" s="102"/>
      <c r="D43" s="102"/>
      <c r="E43" s="102"/>
      <c r="F43" s="102"/>
      <c r="G43" s="102"/>
      <c r="H43" s="102"/>
      <c r="I43" s="102"/>
      <c r="J43" s="102"/>
      <c r="K43" s="102"/>
      <c r="L43" s="102"/>
      <c r="M43" s="102"/>
      <c r="N43" s="102">
        <v>2459</v>
      </c>
      <c r="O43" s="102"/>
      <c r="P43" s="102"/>
      <c r="Q43" s="102"/>
      <c r="R43" s="102"/>
      <c r="S43" s="102">
        <v>3090</v>
      </c>
      <c r="T43" s="248">
        <v>3257</v>
      </c>
      <c r="U43" s="238">
        <v>3354</v>
      </c>
      <c r="V43" s="102">
        <v>3455</v>
      </c>
      <c r="W43" s="102">
        <v>4312</v>
      </c>
      <c r="X43" s="102">
        <v>4614.5</v>
      </c>
      <c r="Y43" s="102">
        <v>4745</v>
      </c>
      <c r="Z43" s="102">
        <v>4175</v>
      </c>
      <c r="AA43" s="102">
        <v>4255</v>
      </c>
      <c r="AB43" s="102">
        <v>4368</v>
      </c>
      <c r="AC43" s="102">
        <v>5287</v>
      </c>
      <c r="AD43" s="118"/>
      <c r="AE43" s="102"/>
      <c r="AF43" s="102"/>
      <c r="AG43" s="102"/>
      <c r="AH43" s="102"/>
      <c r="AI43" s="102"/>
      <c r="AJ43" s="102"/>
      <c r="AK43" s="102"/>
      <c r="AL43" s="102"/>
      <c r="AM43" s="102"/>
      <c r="AN43" s="102"/>
      <c r="AO43" s="102"/>
      <c r="AP43" s="102">
        <v>4921</v>
      </c>
      <c r="AQ43" s="102"/>
      <c r="AR43" s="102"/>
      <c r="AS43" s="102"/>
      <c r="AT43" s="102"/>
      <c r="AU43" s="102">
        <v>6306</v>
      </c>
      <c r="AV43" s="102">
        <v>6761</v>
      </c>
      <c r="AW43" s="102">
        <v>7026</v>
      </c>
      <c r="AX43" s="102">
        <v>7302</v>
      </c>
      <c r="AY43" s="102">
        <v>9749.5</v>
      </c>
      <c r="AZ43" s="102">
        <v>10083</v>
      </c>
      <c r="BA43" s="102">
        <v>10351</v>
      </c>
      <c r="BB43" s="102">
        <v>8052</v>
      </c>
      <c r="BC43" s="102">
        <v>8211</v>
      </c>
      <c r="BD43" s="102">
        <v>8402</v>
      </c>
      <c r="BE43" s="102">
        <v>11512.5</v>
      </c>
      <c r="BF43" s="118"/>
      <c r="BG43" s="102"/>
      <c r="BH43" s="102"/>
      <c r="BI43" s="102"/>
      <c r="BJ43" s="102"/>
      <c r="BK43" s="102"/>
      <c r="BL43" s="102"/>
      <c r="BM43" s="102"/>
      <c r="BN43" s="102"/>
      <c r="BO43" s="102"/>
      <c r="BP43" s="102"/>
      <c r="BQ43" s="102"/>
      <c r="BR43" s="6"/>
      <c r="BS43" s="102"/>
      <c r="BT43" s="102"/>
      <c r="BU43" s="102"/>
      <c r="BV43" s="102"/>
      <c r="BW43" s="102"/>
      <c r="BX43" s="102"/>
      <c r="BY43" s="240"/>
      <c r="BZ43" s="240"/>
      <c r="CA43" s="240"/>
      <c r="CB43" s="102">
        <v>4614.5</v>
      </c>
      <c r="CC43" s="289" t="s">
        <v>157</v>
      </c>
      <c r="CD43" s="6" t="s">
        <v>154</v>
      </c>
      <c r="CE43" s="6" t="s">
        <v>154</v>
      </c>
      <c r="CF43" s="6" t="s">
        <v>154</v>
      </c>
      <c r="CG43" s="6"/>
      <c r="CH43" s="118"/>
      <c r="CI43" s="102"/>
      <c r="CJ43" s="102"/>
      <c r="CK43" s="102"/>
      <c r="CL43" s="102"/>
      <c r="CM43" s="102"/>
      <c r="CN43" s="102"/>
      <c r="CO43" s="102"/>
      <c r="CP43" s="102"/>
      <c r="CQ43" s="102"/>
      <c r="CR43" s="102"/>
      <c r="CS43" s="102"/>
      <c r="CU43" s="102"/>
      <c r="CV43" s="102"/>
      <c r="CW43" s="102"/>
      <c r="CX43" s="102"/>
      <c r="CY43" s="102"/>
      <c r="CZ43" s="17"/>
      <c r="DA43" s="240"/>
      <c r="DB43" s="240"/>
      <c r="DC43" s="240"/>
      <c r="DD43" s="240"/>
      <c r="DE43" s="10" t="s">
        <v>154</v>
      </c>
      <c r="DF43" s="6" t="s">
        <v>154</v>
      </c>
      <c r="DG43" s="6" t="s">
        <v>154</v>
      </c>
      <c r="DH43" s="6" t="s">
        <v>154</v>
      </c>
      <c r="DI43" s="6"/>
    </row>
    <row r="44" spans="1:113" ht="15">
      <c r="A44" s="102" t="s">
        <v>57</v>
      </c>
      <c r="B44" s="102"/>
      <c r="C44" s="102"/>
      <c r="D44" s="102"/>
      <c r="E44" s="102"/>
      <c r="F44" s="102"/>
      <c r="G44" s="102"/>
      <c r="H44" s="102"/>
      <c r="I44" s="102"/>
      <c r="J44" s="102"/>
      <c r="K44" s="102"/>
      <c r="L44" s="102"/>
      <c r="M44" s="102"/>
      <c r="N44" s="102">
        <v>2947.5</v>
      </c>
      <c r="O44" s="102"/>
      <c r="P44" s="102"/>
      <c r="Q44" s="102"/>
      <c r="R44" s="102"/>
      <c r="S44" s="102">
        <v>3672</v>
      </c>
      <c r="T44" s="248">
        <v>3816</v>
      </c>
      <c r="U44" s="238">
        <v>4005</v>
      </c>
      <c r="V44" s="102">
        <v>4170</v>
      </c>
      <c r="W44" s="102">
        <v>4350</v>
      </c>
      <c r="X44" s="102">
        <v>4560</v>
      </c>
      <c r="Y44" s="102">
        <v>4676</v>
      </c>
      <c r="Z44" s="102">
        <v>4894.5</v>
      </c>
      <c r="AA44" s="102">
        <v>5111</v>
      </c>
      <c r="AB44" s="102">
        <v>5359.5</v>
      </c>
      <c r="AC44" s="6">
        <v>5613.5</v>
      </c>
      <c r="AD44" s="118"/>
      <c r="AE44" s="102"/>
      <c r="AF44" s="102"/>
      <c r="AG44" s="102"/>
      <c r="AH44" s="102"/>
      <c r="AI44" s="102"/>
      <c r="AJ44" s="102"/>
      <c r="AK44" s="102"/>
      <c r="AL44" s="102"/>
      <c r="AM44" s="102"/>
      <c r="AN44" s="102"/>
      <c r="AO44" s="102"/>
      <c r="AP44" s="102">
        <v>4204</v>
      </c>
      <c r="AQ44" s="102"/>
      <c r="AR44" s="102"/>
      <c r="AS44" s="102"/>
      <c r="AT44" s="102"/>
      <c r="AU44" s="102">
        <v>4520</v>
      </c>
      <c r="AV44" s="102">
        <v>4657.5</v>
      </c>
      <c r="AW44" s="102">
        <v>4836</v>
      </c>
      <c r="AX44" s="102">
        <v>5016</v>
      </c>
      <c r="AY44" s="102">
        <v>5216</v>
      </c>
      <c r="AZ44" s="102">
        <v>5370</v>
      </c>
      <c r="BA44" s="102">
        <v>5490</v>
      </c>
      <c r="BB44" s="102">
        <v>5651</v>
      </c>
      <c r="BC44" s="102">
        <v>5792</v>
      </c>
      <c r="BD44" s="102">
        <v>6266</v>
      </c>
      <c r="BE44" s="6">
        <v>6470</v>
      </c>
      <c r="BF44" s="118"/>
      <c r="BG44" s="102"/>
      <c r="BH44" s="102"/>
      <c r="BI44" s="102"/>
      <c r="BJ44" s="102"/>
      <c r="BK44" s="102"/>
      <c r="BL44" s="102"/>
      <c r="BM44" s="102"/>
      <c r="BN44" s="102"/>
      <c r="BO44" s="102"/>
      <c r="BP44" s="102"/>
      <c r="BQ44" s="102"/>
      <c r="BR44" s="6"/>
      <c r="BS44" s="102"/>
      <c r="BT44" s="102"/>
      <c r="BU44" s="102"/>
      <c r="BV44" s="102"/>
      <c r="BW44" s="6"/>
      <c r="BX44" s="6"/>
      <c r="BY44" s="102"/>
      <c r="BZ44" s="102"/>
      <c r="CA44" s="102"/>
      <c r="CB44" s="102">
        <v>3624</v>
      </c>
      <c r="CC44" s="102">
        <v>4140</v>
      </c>
      <c r="CD44" s="6" t="s">
        <v>154</v>
      </c>
      <c r="CE44" s="6" t="s">
        <v>154</v>
      </c>
      <c r="CF44" s="6" t="s">
        <v>154</v>
      </c>
      <c r="CG44" s="6"/>
      <c r="CH44" s="118"/>
      <c r="CI44" s="102"/>
      <c r="CJ44" s="102"/>
      <c r="CK44" s="102"/>
      <c r="CL44" s="102"/>
      <c r="CM44" s="102"/>
      <c r="CN44" s="102"/>
      <c r="CO44" s="102"/>
      <c r="CP44" s="102"/>
      <c r="CQ44" s="102"/>
      <c r="CR44" s="102"/>
      <c r="CS44" s="102"/>
      <c r="CU44" s="102"/>
      <c r="CV44" s="102"/>
      <c r="CW44" s="102"/>
      <c r="CX44" s="102"/>
      <c r="DA44" s="102"/>
      <c r="DB44" s="102"/>
      <c r="DC44" s="102"/>
      <c r="DD44" s="102"/>
      <c r="DE44" s="17">
        <v>4128</v>
      </c>
      <c r="DF44" s="6" t="s">
        <v>154</v>
      </c>
      <c r="DG44" s="6" t="s">
        <v>154</v>
      </c>
      <c r="DH44" s="6" t="s">
        <v>154</v>
      </c>
      <c r="DI44" s="6"/>
    </row>
    <row r="45" spans="1:113" ht="15">
      <c r="A45" s="102" t="s">
        <v>58</v>
      </c>
      <c r="B45" s="102"/>
      <c r="C45" s="102"/>
      <c r="D45" s="102"/>
      <c r="E45" s="102"/>
      <c r="F45" s="102"/>
      <c r="G45" s="102"/>
      <c r="H45" s="102"/>
      <c r="I45" s="102"/>
      <c r="J45" s="102"/>
      <c r="K45" s="102"/>
      <c r="L45" s="102"/>
      <c r="M45" s="102"/>
      <c r="N45" s="102">
        <v>1952</v>
      </c>
      <c r="O45" s="102"/>
      <c r="P45" s="102"/>
      <c r="Q45" s="102"/>
      <c r="R45" s="102"/>
      <c r="S45" s="102">
        <v>2425</v>
      </c>
      <c r="T45" s="248">
        <v>2310</v>
      </c>
      <c r="U45" s="238">
        <v>2512</v>
      </c>
      <c r="V45" s="102">
        <v>2688</v>
      </c>
      <c r="W45" s="102">
        <v>2555</v>
      </c>
      <c r="X45" s="102">
        <v>2670</v>
      </c>
      <c r="Y45" s="102">
        <v>2773</v>
      </c>
      <c r="Z45" s="102">
        <v>2991.5</v>
      </c>
      <c r="AA45" s="102">
        <v>3160</v>
      </c>
      <c r="AB45" s="102">
        <v>3252</v>
      </c>
      <c r="AC45" s="6">
        <v>3390</v>
      </c>
      <c r="AD45" s="118"/>
      <c r="AE45" s="102"/>
      <c r="AF45" s="102"/>
      <c r="AG45" s="102"/>
      <c r="AH45" s="102"/>
      <c r="AI45" s="102"/>
      <c r="AJ45" s="102"/>
      <c r="AK45" s="102"/>
      <c r="AL45" s="102"/>
      <c r="AM45" s="102"/>
      <c r="AN45" s="102"/>
      <c r="AO45" s="102"/>
      <c r="AP45" s="102">
        <v>2960</v>
      </c>
      <c r="AQ45" s="102"/>
      <c r="AR45" s="102"/>
      <c r="AS45" s="102"/>
      <c r="AT45" s="102"/>
      <c r="AU45" s="102">
        <v>3476</v>
      </c>
      <c r="AV45" s="102">
        <v>3680</v>
      </c>
      <c r="AW45" s="102">
        <v>3383</v>
      </c>
      <c r="AX45" s="102">
        <v>3520</v>
      </c>
      <c r="AY45" s="102">
        <v>3872</v>
      </c>
      <c r="AZ45" s="102">
        <v>4016</v>
      </c>
      <c r="BA45" s="102">
        <v>4176</v>
      </c>
      <c r="BB45" s="102">
        <v>4423</v>
      </c>
      <c r="BC45" s="102">
        <v>4352</v>
      </c>
      <c r="BD45" s="102">
        <v>4277</v>
      </c>
      <c r="BE45" s="6">
        <v>4495</v>
      </c>
      <c r="BF45" s="118"/>
      <c r="BG45" s="102"/>
      <c r="BH45" s="102"/>
      <c r="BI45" s="102"/>
      <c r="BJ45" s="102"/>
      <c r="BK45" s="102"/>
      <c r="BL45" s="102"/>
      <c r="BM45" s="102"/>
      <c r="BN45" s="102"/>
      <c r="BO45" s="102"/>
      <c r="BP45" s="102"/>
      <c r="BQ45" s="102"/>
      <c r="BR45" s="102"/>
      <c r="BS45" s="102"/>
      <c r="BT45" s="102"/>
      <c r="BU45" s="102"/>
      <c r="BV45" s="102"/>
      <c r="BW45" s="6"/>
      <c r="BX45" s="6"/>
      <c r="BY45" s="240"/>
      <c r="BZ45" s="240"/>
      <c r="CA45" s="240"/>
      <c r="CB45" s="102">
        <v>3152</v>
      </c>
      <c r="CC45" s="102">
        <v>3400</v>
      </c>
      <c r="CD45" s="6">
        <v>6192</v>
      </c>
      <c r="CE45" s="6">
        <v>6912</v>
      </c>
      <c r="CF45" s="6">
        <v>7632</v>
      </c>
      <c r="CG45" s="6">
        <v>7824</v>
      </c>
      <c r="CH45" s="118"/>
      <c r="CI45" s="102"/>
      <c r="CJ45" s="102"/>
      <c r="CK45" s="102"/>
      <c r="CL45" s="102"/>
      <c r="CM45" s="102"/>
      <c r="CN45" s="102"/>
      <c r="CO45" s="102"/>
      <c r="CP45" s="102"/>
      <c r="CQ45" s="102"/>
      <c r="CR45" s="102"/>
      <c r="CS45" s="102"/>
      <c r="CT45" s="102"/>
      <c r="CU45" s="102"/>
      <c r="CV45" s="102"/>
      <c r="CW45" s="102"/>
      <c r="CX45" s="102"/>
      <c r="DA45" s="240"/>
      <c r="DB45" s="240"/>
      <c r="DC45" s="240"/>
      <c r="DD45" s="240"/>
      <c r="DE45" s="292">
        <v>4767</v>
      </c>
      <c r="DF45" s="6">
        <v>6192</v>
      </c>
      <c r="DG45" s="6">
        <v>6912</v>
      </c>
      <c r="DH45" s="6">
        <v>7632</v>
      </c>
      <c r="DI45" s="6">
        <v>7824</v>
      </c>
    </row>
    <row r="46" spans="1:113" ht="15">
      <c r="A46" s="102" t="s">
        <v>59</v>
      </c>
      <c r="B46" s="102"/>
      <c r="C46" s="102"/>
      <c r="D46" s="102"/>
      <c r="E46" s="102"/>
      <c r="F46" s="102"/>
      <c r="G46" s="102"/>
      <c r="H46" s="102"/>
      <c r="I46" s="102"/>
      <c r="J46" s="102"/>
      <c r="K46" s="102"/>
      <c r="L46" s="102"/>
      <c r="M46" s="102"/>
      <c r="N46" s="102">
        <v>2955</v>
      </c>
      <c r="O46" s="102"/>
      <c r="P46" s="102"/>
      <c r="Q46" s="102"/>
      <c r="R46" s="102"/>
      <c r="S46" s="102">
        <v>3758.5</v>
      </c>
      <c r="T46" s="248">
        <v>2610</v>
      </c>
      <c r="U46" s="238">
        <v>2708.5</v>
      </c>
      <c r="V46" s="102">
        <v>2811</v>
      </c>
      <c r="W46" s="102">
        <v>3117.5</v>
      </c>
      <c r="X46" s="102">
        <v>3334</v>
      </c>
      <c r="Y46" s="102">
        <v>3552</v>
      </c>
      <c r="Z46" s="102">
        <v>3786</v>
      </c>
      <c r="AA46" s="102">
        <v>3952</v>
      </c>
      <c r="AB46" s="102">
        <v>4010</v>
      </c>
      <c r="AC46" s="102">
        <v>4130</v>
      </c>
      <c r="AD46" s="118"/>
      <c r="AE46" s="102"/>
      <c r="AF46" s="102"/>
      <c r="AG46" s="102"/>
      <c r="AH46" s="102"/>
      <c r="AI46" s="102"/>
      <c r="AJ46" s="102"/>
      <c r="AK46" s="102"/>
      <c r="AL46" s="102"/>
      <c r="AM46" s="102"/>
      <c r="AN46" s="102"/>
      <c r="AO46" s="102"/>
      <c r="AP46" s="102">
        <v>3735</v>
      </c>
      <c r="AQ46" s="102"/>
      <c r="AR46" s="102"/>
      <c r="AS46" s="102"/>
      <c r="AT46" s="102"/>
      <c r="AU46" s="102">
        <v>5230</v>
      </c>
      <c r="AV46" s="102">
        <v>5304</v>
      </c>
      <c r="AW46" s="102">
        <v>5574.5</v>
      </c>
      <c r="AX46" s="102">
        <v>5781</v>
      </c>
      <c r="AY46" s="102">
        <v>6271.5</v>
      </c>
      <c r="AZ46" s="102">
        <v>6616</v>
      </c>
      <c r="BA46" s="102">
        <v>6873</v>
      </c>
      <c r="BB46" s="102">
        <v>7150</v>
      </c>
      <c r="BC46" s="102">
        <v>7188</v>
      </c>
      <c r="BD46" s="102">
        <v>7373</v>
      </c>
      <c r="BE46" s="102">
        <v>7552</v>
      </c>
      <c r="BF46" s="118"/>
      <c r="BG46" s="102"/>
      <c r="BH46" s="102"/>
      <c r="BI46" s="102"/>
      <c r="BJ46" s="102"/>
      <c r="BK46" s="102"/>
      <c r="BL46" s="102"/>
      <c r="BM46" s="102"/>
      <c r="BN46" s="102"/>
      <c r="BO46" s="102"/>
      <c r="BP46" s="102"/>
      <c r="BQ46" s="102"/>
      <c r="BR46" s="6"/>
      <c r="BS46" s="102"/>
      <c r="BT46" s="102"/>
      <c r="BU46" s="102"/>
      <c r="BV46" s="102"/>
      <c r="BW46" s="6"/>
      <c r="BX46" s="6"/>
      <c r="BY46" s="240"/>
      <c r="BZ46" s="240"/>
      <c r="CA46" s="240"/>
      <c r="CB46" s="102">
        <v>3240.5</v>
      </c>
      <c r="CC46" s="102">
        <v>3447</v>
      </c>
      <c r="CD46" s="6">
        <v>6816</v>
      </c>
      <c r="CE46" s="6">
        <v>7160</v>
      </c>
      <c r="CF46" s="6">
        <v>7300</v>
      </c>
      <c r="CG46" s="6">
        <v>7448</v>
      </c>
      <c r="CH46" s="118"/>
      <c r="CI46" s="102"/>
      <c r="CJ46" s="102"/>
      <c r="CK46" s="102"/>
      <c r="CL46" s="102"/>
      <c r="CM46" s="102"/>
      <c r="CN46" s="102"/>
      <c r="CO46" s="102"/>
      <c r="CP46" s="102"/>
      <c r="CQ46" s="102"/>
      <c r="CR46" s="102"/>
      <c r="CS46" s="102"/>
      <c r="CU46" s="102"/>
      <c r="CV46" s="102"/>
      <c r="CW46" s="102"/>
      <c r="CX46" s="102"/>
      <c r="DA46" s="240"/>
      <c r="DB46" s="240"/>
      <c r="DC46" s="240"/>
      <c r="DD46" s="240"/>
      <c r="DE46" s="292">
        <v>6561</v>
      </c>
      <c r="DF46" s="6">
        <v>9892</v>
      </c>
      <c r="DG46" s="6">
        <v>10388</v>
      </c>
      <c r="DH46" s="6">
        <v>10596</v>
      </c>
      <c r="DI46" s="6">
        <v>10808</v>
      </c>
    </row>
    <row r="47" spans="1:113" ht="15">
      <c r="A47" s="102" t="s">
        <v>60</v>
      </c>
      <c r="B47" s="102"/>
      <c r="C47" s="102"/>
      <c r="D47" s="102"/>
      <c r="E47" s="102"/>
      <c r="F47" s="102"/>
      <c r="G47" s="102"/>
      <c r="H47" s="102"/>
      <c r="I47" s="102"/>
      <c r="J47" s="102"/>
      <c r="K47" s="102"/>
      <c r="L47" s="102"/>
      <c r="M47" s="102"/>
      <c r="N47" s="102">
        <v>3924</v>
      </c>
      <c r="O47" s="102"/>
      <c r="P47" s="102"/>
      <c r="Q47" s="102"/>
      <c r="R47" s="102"/>
      <c r="S47" s="102">
        <v>4885</v>
      </c>
      <c r="T47" s="248">
        <v>4964</v>
      </c>
      <c r="U47" s="238">
        <v>5169</v>
      </c>
      <c r="V47" s="102">
        <v>5338</v>
      </c>
      <c r="W47" s="102">
        <v>5350</v>
      </c>
      <c r="X47" s="102">
        <v>5338</v>
      </c>
      <c r="Y47" s="102">
        <v>5338</v>
      </c>
      <c r="Z47" s="102">
        <v>5349</v>
      </c>
      <c r="AA47" s="102">
        <v>5396</v>
      </c>
      <c r="AB47" s="102">
        <v>5396</v>
      </c>
      <c r="AC47" s="6">
        <v>5545</v>
      </c>
      <c r="AD47" s="118"/>
      <c r="AE47" s="102"/>
      <c r="AF47" s="102"/>
      <c r="AG47" s="102"/>
      <c r="AH47" s="102"/>
      <c r="AI47" s="102"/>
      <c r="AJ47" s="102"/>
      <c r="AK47" s="102"/>
      <c r="AL47" s="102"/>
      <c r="AM47" s="102"/>
      <c r="AN47" s="102"/>
      <c r="AO47" s="102"/>
      <c r="AP47" s="102">
        <v>7002</v>
      </c>
      <c r="AQ47" s="102"/>
      <c r="AR47" s="102"/>
      <c r="AS47" s="102"/>
      <c r="AT47" s="102"/>
      <c r="AU47" s="102">
        <v>5019</v>
      </c>
      <c r="AV47" s="102">
        <v>5082</v>
      </c>
      <c r="AW47" s="102">
        <v>5332</v>
      </c>
      <c r="AX47" s="102">
        <v>5482</v>
      </c>
      <c r="AY47" s="102">
        <v>5393</v>
      </c>
      <c r="AZ47" s="102">
        <v>5397</v>
      </c>
      <c r="BA47" s="102">
        <v>5400</v>
      </c>
      <c r="BB47" s="102">
        <v>5458</v>
      </c>
      <c r="BC47" s="102">
        <v>5560</v>
      </c>
      <c r="BD47" s="102">
        <v>5549</v>
      </c>
      <c r="BE47" s="6">
        <v>5686</v>
      </c>
      <c r="BF47" s="118"/>
      <c r="BG47" s="102"/>
      <c r="BH47" s="102"/>
      <c r="BI47" s="102"/>
      <c r="BJ47" s="102"/>
      <c r="BK47" s="102"/>
      <c r="BL47" s="102"/>
      <c r="BM47" s="102"/>
      <c r="BN47" s="102"/>
      <c r="BO47" s="102"/>
      <c r="BP47" s="102"/>
      <c r="BQ47" s="102"/>
      <c r="BR47" s="102"/>
      <c r="BS47" s="102"/>
      <c r="BT47" s="102"/>
      <c r="BU47" s="102"/>
      <c r="BV47" s="102"/>
      <c r="BW47" s="6"/>
      <c r="BX47" s="6"/>
      <c r="BY47" s="102"/>
      <c r="BZ47" s="102"/>
      <c r="CA47" s="102"/>
      <c r="CB47" s="102">
        <v>5499.5</v>
      </c>
      <c r="CC47" s="102">
        <v>5507</v>
      </c>
      <c r="CD47" s="6" t="s">
        <v>154</v>
      </c>
      <c r="CE47" s="6" t="s">
        <v>154</v>
      </c>
      <c r="CF47" s="6" t="s">
        <v>154</v>
      </c>
      <c r="CG47" s="6"/>
      <c r="CH47" s="118"/>
      <c r="CI47" s="102"/>
      <c r="CJ47" s="102"/>
      <c r="CK47" s="102"/>
      <c r="CL47" s="102"/>
      <c r="CM47" s="102"/>
      <c r="CN47" s="102"/>
      <c r="CO47" s="102"/>
      <c r="CP47" s="102"/>
      <c r="CQ47" s="102"/>
      <c r="CR47" s="102"/>
      <c r="CS47" s="102"/>
      <c r="CT47" s="102"/>
      <c r="CU47" s="102"/>
      <c r="CV47" s="102"/>
      <c r="CW47" s="102"/>
      <c r="CX47" s="102"/>
      <c r="DA47" s="102"/>
      <c r="DB47" s="102"/>
      <c r="DC47" s="102"/>
      <c r="DD47" s="102"/>
      <c r="DE47" s="17">
        <v>5536</v>
      </c>
      <c r="DF47" s="6" t="s">
        <v>154</v>
      </c>
      <c r="DG47" s="6" t="s">
        <v>154</v>
      </c>
      <c r="DH47" s="6" t="s">
        <v>154</v>
      </c>
      <c r="DI47" s="6"/>
    </row>
    <row r="48" spans="1:113" ht="15">
      <c r="A48" s="102" t="s">
        <v>61</v>
      </c>
      <c r="B48" s="102"/>
      <c r="C48" s="102"/>
      <c r="D48" s="102"/>
      <c r="E48" s="102"/>
      <c r="F48" s="102"/>
      <c r="G48" s="102"/>
      <c r="H48" s="102"/>
      <c r="I48" s="102"/>
      <c r="J48" s="102"/>
      <c r="K48" s="102"/>
      <c r="L48" s="102"/>
      <c r="M48" s="102"/>
      <c r="N48" s="102">
        <v>2850</v>
      </c>
      <c r="O48" s="102"/>
      <c r="P48" s="102"/>
      <c r="Q48" s="102"/>
      <c r="R48" s="102"/>
      <c r="S48" s="253">
        <v>3690</v>
      </c>
      <c r="T48" s="248">
        <v>2460</v>
      </c>
      <c r="U48" s="238">
        <v>2640</v>
      </c>
      <c r="V48" s="102">
        <v>2732</v>
      </c>
      <c r="W48" s="102">
        <v>2822</v>
      </c>
      <c r="X48" s="102">
        <v>2897</v>
      </c>
      <c r="Y48" s="102">
        <v>3070</v>
      </c>
      <c r="Z48" s="102">
        <v>3100</v>
      </c>
      <c r="AA48" s="102">
        <v>3300</v>
      </c>
      <c r="AB48" s="102">
        <v>3360</v>
      </c>
      <c r="AC48" s="6">
        <v>3523</v>
      </c>
      <c r="AD48" s="118"/>
      <c r="AE48" s="102"/>
      <c r="AF48" s="102"/>
      <c r="AG48" s="102"/>
      <c r="AH48" s="102"/>
      <c r="AI48" s="102"/>
      <c r="AJ48" s="102"/>
      <c r="AK48" s="102"/>
      <c r="AL48" s="102"/>
      <c r="AM48" s="102"/>
      <c r="AN48" s="102"/>
      <c r="AO48" s="102"/>
      <c r="AP48" s="102">
        <v>4020</v>
      </c>
      <c r="AQ48" s="102"/>
      <c r="AR48" s="102"/>
      <c r="AS48" s="102"/>
      <c r="AT48" s="102"/>
      <c r="AU48" s="102">
        <v>4740</v>
      </c>
      <c r="AV48" s="102">
        <v>4740</v>
      </c>
      <c r="AW48" s="102">
        <v>5370</v>
      </c>
      <c r="AX48" s="102">
        <v>5460</v>
      </c>
      <c r="AY48" s="102">
        <v>5730</v>
      </c>
      <c r="AZ48" s="102">
        <v>5537</v>
      </c>
      <c r="BA48" s="102">
        <v>5730</v>
      </c>
      <c r="BB48" s="102">
        <v>5980</v>
      </c>
      <c r="BC48" s="102">
        <v>6412.5</v>
      </c>
      <c r="BD48" s="102">
        <v>6487.5</v>
      </c>
      <c r="BE48" s="6">
        <v>6607.5</v>
      </c>
      <c r="BF48" s="118"/>
      <c r="BG48" s="102"/>
      <c r="BH48" s="102"/>
      <c r="BI48" s="102"/>
      <c r="BJ48" s="102"/>
      <c r="BK48" s="102"/>
      <c r="BL48" s="102"/>
      <c r="BM48" s="102"/>
      <c r="BN48" s="102"/>
      <c r="BO48" s="102"/>
      <c r="BP48" s="102"/>
      <c r="BQ48" s="102"/>
      <c r="BR48" s="6"/>
      <c r="BS48" s="102"/>
      <c r="BT48" s="102"/>
      <c r="BU48" s="102"/>
      <c r="BV48" s="102"/>
      <c r="BW48" s="102"/>
      <c r="BX48" s="102"/>
      <c r="BY48" s="102"/>
      <c r="BZ48" s="102"/>
      <c r="CA48" s="102"/>
      <c r="CB48" s="102">
        <v>4500</v>
      </c>
      <c r="CC48" s="102">
        <v>4500</v>
      </c>
      <c r="CD48" s="6">
        <v>9970.5</v>
      </c>
      <c r="CE48" s="6">
        <v>9470.5</v>
      </c>
      <c r="CF48" s="6">
        <v>10100</v>
      </c>
      <c r="CG48" s="6">
        <v>10297.5</v>
      </c>
      <c r="CH48" s="118"/>
      <c r="CI48" s="102"/>
      <c r="CJ48" s="102"/>
      <c r="CK48" s="102"/>
      <c r="CL48" s="102"/>
      <c r="CM48" s="102"/>
      <c r="CN48" s="102"/>
      <c r="CO48" s="102"/>
      <c r="CP48" s="102"/>
      <c r="CQ48" s="102"/>
      <c r="CR48" s="102"/>
      <c r="CS48" s="102"/>
      <c r="CU48" s="102"/>
      <c r="CV48" s="102"/>
      <c r="CW48" s="102"/>
      <c r="CX48" s="102"/>
      <c r="CY48" s="102"/>
      <c r="CZ48" s="17"/>
      <c r="DA48" s="102"/>
      <c r="DB48" s="102"/>
      <c r="DC48" s="102"/>
      <c r="DD48" s="102"/>
      <c r="DE48" s="17">
        <v>4500</v>
      </c>
      <c r="DF48" s="6">
        <v>9970.5</v>
      </c>
      <c r="DG48" s="6">
        <v>9470.5</v>
      </c>
      <c r="DH48" s="6">
        <v>10100</v>
      </c>
      <c r="DI48" s="6">
        <v>10297.5</v>
      </c>
    </row>
    <row r="49" spans="1:113" ht="15">
      <c r="A49" s="102" t="s">
        <v>62</v>
      </c>
      <c r="B49" s="102"/>
      <c r="C49" s="102"/>
      <c r="D49" s="102"/>
      <c r="E49" s="102"/>
      <c r="F49" s="102"/>
      <c r="G49" s="102"/>
      <c r="H49" s="102"/>
      <c r="I49" s="102"/>
      <c r="J49" s="102"/>
      <c r="K49" s="102"/>
      <c r="L49" s="102"/>
      <c r="M49" s="102"/>
      <c r="N49" s="102">
        <v>1755</v>
      </c>
      <c r="O49" s="102"/>
      <c r="P49" s="102"/>
      <c r="Q49" s="102"/>
      <c r="R49" s="102"/>
      <c r="S49" s="102">
        <v>2310</v>
      </c>
      <c r="T49" s="248">
        <v>2490</v>
      </c>
      <c r="U49" s="238">
        <v>2615</v>
      </c>
      <c r="V49" s="102">
        <v>2700</v>
      </c>
      <c r="W49" s="102">
        <v>2685</v>
      </c>
      <c r="X49" s="102">
        <v>2754.5</v>
      </c>
      <c r="Y49" s="102">
        <v>2820</v>
      </c>
      <c r="Z49" s="102">
        <v>2997</v>
      </c>
      <c r="AA49" s="102">
        <v>3262.5</v>
      </c>
      <c r="AB49" s="102">
        <v>3169</v>
      </c>
      <c r="AC49" s="6">
        <v>3300</v>
      </c>
      <c r="AD49" s="118"/>
      <c r="AE49" s="102"/>
      <c r="AF49" s="102"/>
      <c r="AG49" s="102"/>
      <c r="AH49" s="102"/>
      <c r="AI49" s="102"/>
      <c r="AJ49" s="102"/>
      <c r="AK49" s="102"/>
      <c r="AL49" s="102"/>
      <c r="AM49" s="102"/>
      <c r="AN49" s="102"/>
      <c r="AO49" s="102"/>
      <c r="AP49" s="102">
        <v>2287.5</v>
      </c>
      <c r="AQ49" s="102"/>
      <c r="AR49" s="102"/>
      <c r="AS49" s="102"/>
      <c r="AT49" s="102"/>
      <c r="AU49" s="102">
        <v>3030</v>
      </c>
      <c r="AV49" s="102">
        <v>3311.5</v>
      </c>
      <c r="AW49" s="102">
        <v>3386.5</v>
      </c>
      <c r="AX49" s="102">
        <v>3559</v>
      </c>
      <c r="AY49" s="102">
        <v>3626.5</v>
      </c>
      <c r="AZ49" s="102">
        <v>3671.5</v>
      </c>
      <c r="BA49" s="102">
        <v>4050</v>
      </c>
      <c r="BB49" s="102">
        <v>4110</v>
      </c>
      <c r="BC49" s="102">
        <v>4251</v>
      </c>
      <c r="BD49" s="102">
        <v>4200</v>
      </c>
      <c r="BE49" s="6">
        <v>4500</v>
      </c>
      <c r="BF49" s="118"/>
      <c r="BG49" s="102"/>
      <c r="BH49" s="102"/>
      <c r="BI49" s="102"/>
      <c r="BJ49" s="102"/>
      <c r="BK49" s="102"/>
      <c r="BL49" s="102"/>
      <c r="BM49" s="102"/>
      <c r="BN49" s="102"/>
      <c r="BO49" s="102"/>
      <c r="BP49" s="102"/>
      <c r="BQ49" s="102"/>
      <c r="BR49" s="6"/>
      <c r="BS49" s="102"/>
      <c r="BT49" s="102"/>
      <c r="BU49" s="102"/>
      <c r="BV49" s="102"/>
      <c r="BW49" s="6"/>
      <c r="BX49" s="6"/>
      <c r="BY49" s="102"/>
      <c r="BZ49" s="102"/>
      <c r="CA49" s="102"/>
      <c r="CB49" s="102">
        <v>2760</v>
      </c>
      <c r="CC49" s="289" t="s">
        <v>157</v>
      </c>
      <c r="CD49" s="6" t="s">
        <v>154</v>
      </c>
      <c r="CE49" s="6">
        <v>5140</v>
      </c>
      <c r="CF49" s="6">
        <v>5140</v>
      </c>
      <c r="CG49" s="6"/>
      <c r="CH49" s="118"/>
      <c r="CI49" s="102"/>
      <c r="CJ49" s="102"/>
      <c r="CK49" s="102"/>
      <c r="CL49" s="102"/>
      <c r="CM49" s="102"/>
      <c r="CN49" s="102"/>
      <c r="CO49" s="102"/>
      <c r="CP49" s="102"/>
      <c r="CQ49" s="102"/>
      <c r="CR49" s="102"/>
      <c r="CS49" s="102"/>
      <c r="CU49" s="102"/>
      <c r="CV49" s="102"/>
      <c r="CW49" s="102"/>
      <c r="CX49" s="102"/>
      <c r="DA49" s="102"/>
      <c r="DB49" s="102"/>
      <c r="DC49" s="102"/>
      <c r="DD49" s="102"/>
      <c r="DE49" s="10" t="s">
        <v>154</v>
      </c>
      <c r="DF49" s="6" t="s">
        <v>154</v>
      </c>
      <c r="DG49" s="6">
        <v>5140</v>
      </c>
      <c r="DH49" s="6">
        <v>5140</v>
      </c>
      <c r="DI49" s="6"/>
    </row>
    <row r="50" spans="1:113" ht="15">
      <c r="A50" s="102" t="s">
        <v>63</v>
      </c>
      <c r="B50" s="102"/>
      <c r="C50" s="102"/>
      <c r="D50" s="102"/>
      <c r="E50" s="102"/>
      <c r="F50" s="102"/>
      <c r="G50" s="102"/>
      <c r="H50" s="102"/>
      <c r="I50" s="102"/>
      <c r="J50" s="102"/>
      <c r="K50" s="102"/>
      <c r="L50" s="102"/>
      <c r="M50" s="102"/>
      <c r="N50" s="102">
        <v>2796</v>
      </c>
      <c r="O50" s="102"/>
      <c r="P50" s="102"/>
      <c r="Q50" s="102"/>
      <c r="R50" s="102"/>
      <c r="S50" s="102">
        <v>3823</v>
      </c>
      <c r="T50" s="248">
        <v>3833</v>
      </c>
      <c r="U50" s="238">
        <v>3879</v>
      </c>
      <c r="V50" s="102">
        <v>3896.5</v>
      </c>
      <c r="W50" s="102">
        <v>3969.5</v>
      </c>
      <c r="X50" s="102">
        <v>4086</v>
      </c>
      <c r="Y50" s="102">
        <v>4160</v>
      </c>
      <c r="Z50" s="102">
        <v>4056.5</v>
      </c>
      <c r="AA50" s="102">
        <v>4123</v>
      </c>
      <c r="AB50" s="102">
        <v>4242.5</v>
      </c>
      <c r="AC50" s="102">
        <v>4407.5</v>
      </c>
      <c r="AD50" s="118"/>
      <c r="AE50" s="102"/>
      <c r="AF50" s="102"/>
      <c r="AG50" s="102"/>
      <c r="AH50" s="102"/>
      <c r="AI50" s="102"/>
      <c r="AJ50" s="102"/>
      <c r="AK50" s="102"/>
      <c r="AL50" s="102"/>
      <c r="AM50" s="102"/>
      <c r="AN50" s="102"/>
      <c r="AO50" s="102"/>
      <c r="AP50" s="102">
        <v>3467.5</v>
      </c>
      <c r="AQ50" s="102"/>
      <c r="AR50" s="102"/>
      <c r="AS50" s="102"/>
      <c r="AT50" s="102"/>
      <c r="AU50" s="102">
        <v>4304.5</v>
      </c>
      <c r="AV50" s="102">
        <v>4059</v>
      </c>
      <c r="AW50" s="102">
        <v>4059</v>
      </c>
      <c r="AX50" s="102">
        <v>4196</v>
      </c>
      <c r="AY50" s="102">
        <v>4576.5</v>
      </c>
      <c r="AZ50" s="102">
        <v>4521.5</v>
      </c>
      <c r="BA50" s="102">
        <v>4921</v>
      </c>
      <c r="BB50" s="102">
        <v>4615</v>
      </c>
      <c r="BC50" s="102">
        <v>4749.5</v>
      </c>
      <c r="BD50" s="102">
        <v>4889.5</v>
      </c>
      <c r="BE50" s="102">
        <v>5016.5</v>
      </c>
      <c r="BF50" s="118"/>
      <c r="BG50" s="102"/>
      <c r="BH50" s="102"/>
      <c r="BI50" s="102"/>
      <c r="BJ50" s="102"/>
      <c r="BK50" s="102"/>
      <c r="BL50" s="102"/>
      <c r="BM50" s="102"/>
      <c r="BN50" s="102"/>
      <c r="BO50" s="102"/>
      <c r="BP50" s="102"/>
      <c r="BQ50" s="102"/>
      <c r="BR50" s="6"/>
      <c r="BS50" s="102"/>
      <c r="BT50" s="102"/>
      <c r="BU50" s="102"/>
      <c r="BV50" s="102"/>
      <c r="BW50" s="6"/>
      <c r="BX50" s="6"/>
      <c r="BY50" s="102"/>
      <c r="BZ50" s="102"/>
      <c r="CA50" s="102"/>
      <c r="CB50" s="102"/>
      <c r="CC50" s="6" t="s">
        <v>154</v>
      </c>
      <c r="CD50" s="6" t="s">
        <v>154</v>
      </c>
      <c r="CE50" s="6" t="s">
        <v>154</v>
      </c>
      <c r="CF50" s="6" t="s">
        <v>154</v>
      </c>
      <c r="CG50" s="6"/>
      <c r="CH50" s="118"/>
      <c r="CI50" s="102"/>
      <c r="CJ50" s="102"/>
      <c r="CK50" s="102"/>
      <c r="CL50" s="102"/>
      <c r="CM50" s="102"/>
      <c r="CN50" s="102"/>
      <c r="CO50" s="102"/>
      <c r="CP50" s="102"/>
      <c r="CQ50" s="102"/>
      <c r="CR50" s="102"/>
      <c r="CS50" s="102"/>
      <c r="CU50" s="102"/>
      <c r="CV50" s="102"/>
      <c r="CW50" s="102"/>
      <c r="CX50" s="102"/>
      <c r="DA50" s="102"/>
      <c r="DB50" s="102"/>
      <c r="DC50" s="102"/>
      <c r="DD50" s="102"/>
      <c r="DE50" s="17">
        <v>8430</v>
      </c>
      <c r="DF50" s="6" t="s">
        <v>154</v>
      </c>
      <c r="DG50" s="6" t="s">
        <v>154</v>
      </c>
      <c r="DH50" s="6" t="s">
        <v>154</v>
      </c>
      <c r="DI50" s="6"/>
    </row>
    <row r="51" spans="1:113" ht="15">
      <c r="A51" s="102" t="s">
        <v>64</v>
      </c>
      <c r="B51" s="102"/>
      <c r="C51" s="102"/>
      <c r="D51" s="102"/>
      <c r="E51" s="102"/>
      <c r="F51" s="102"/>
      <c r="G51" s="102"/>
      <c r="H51" s="102"/>
      <c r="I51" s="102"/>
      <c r="J51" s="102"/>
      <c r="K51" s="102"/>
      <c r="L51" s="102"/>
      <c r="M51" s="102"/>
      <c r="N51" s="102">
        <v>3442</v>
      </c>
      <c r="O51" s="102"/>
      <c r="P51" s="102"/>
      <c r="Q51" s="102"/>
      <c r="R51" s="102"/>
      <c r="S51" s="102">
        <v>4146</v>
      </c>
      <c r="T51" s="248">
        <v>4470</v>
      </c>
      <c r="U51" s="238">
        <v>4263</v>
      </c>
      <c r="V51" s="102">
        <v>4485.5</v>
      </c>
      <c r="W51" s="102">
        <v>4862</v>
      </c>
      <c r="X51" s="102">
        <v>4909</v>
      </c>
      <c r="Y51" s="102">
        <v>4909</v>
      </c>
      <c r="Z51" s="102">
        <v>4759</v>
      </c>
      <c r="AA51" s="102">
        <v>4682</v>
      </c>
      <c r="AB51" s="102">
        <v>5150</v>
      </c>
      <c r="AC51" s="102">
        <v>5228</v>
      </c>
      <c r="AD51" s="118"/>
      <c r="AE51" s="102"/>
      <c r="AF51" s="102"/>
      <c r="AG51" s="102"/>
      <c r="AH51" s="102"/>
      <c r="AI51" s="102"/>
      <c r="AJ51" s="102"/>
      <c r="AK51" s="102"/>
      <c r="AL51" s="102"/>
      <c r="AM51" s="102"/>
      <c r="AN51" s="102"/>
      <c r="AO51" s="102"/>
      <c r="AP51" s="102">
        <v>6336</v>
      </c>
      <c r="AQ51" s="102"/>
      <c r="AR51" s="102"/>
      <c r="AS51" s="102"/>
      <c r="AT51" s="102"/>
      <c r="AU51" s="102">
        <v>7340</v>
      </c>
      <c r="AV51" s="102">
        <v>7607</v>
      </c>
      <c r="AW51" s="102">
        <v>7953.5</v>
      </c>
      <c r="AX51" s="102">
        <v>7846</v>
      </c>
      <c r="AY51" s="102">
        <v>9268</v>
      </c>
      <c r="AZ51" s="102">
        <v>9401</v>
      </c>
      <c r="BA51" s="102">
        <v>9401</v>
      </c>
      <c r="BB51" s="102">
        <v>8725</v>
      </c>
      <c r="BC51" s="102">
        <v>8780</v>
      </c>
      <c r="BD51" s="102">
        <v>8936</v>
      </c>
      <c r="BE51" s="102">
        <v>9452</v>
      </c>
      <c r="BF51" s="118"/>
      <c r="BG51" s="102"/>
      <c r="BH51" s="102"/>
      <c r="BI51" s="102"/>
      <c r="BJ51" s="102"/>
      <c r="BK51" s="102"/>
      <c r="BL51" s="102"/>
      <c r="BM51" s="102"/>
      <c r="BN51" s="102"/>
      <c r="BO51" s="102"/>
      <c r="BP51" s="102"/>
      <c r="BQ51" s="102"/>
      <c r="BR51" s="6"/>
      <c r="BS51" s="102"/>
      <c r="BT51" s="102"/>
      <c r="BU51" s="102"/>
      <c r="BV51" s="102"/>
      <c r="BW51" s="102"/>
      <c r="BX51" s="102"/>
      <c r="BY51" s="102"/>
      <c r="BZ51" s="102"/>
      <c r="CA51" s="102"/>
      <c r="CB51" s="102">
        <v>6300</v>
      </c>
      <c r="CC51" s="102">
        <v>6800</v>
      </c>
      <c r="CD51" s="102">
        <v>8600</v>
      </c>
      <c r="CE51" s="102">
        <v>8600</v>
      </c>
      <c r="CF51" s="102">
        <v>10975</v>
      </c>
      <c r="CG51" s="102">
        <v>11150</v>
      </c>
      <c r="CH51" s="118"/>
      <c r="CI51" s="102"/>
      <c r="CJ51" s="102"/>
      <c r="CK51" s="102"/>
      <c r="CL51" s="102"/>
      <c r="CM51" s="102"/>
      <c r="CN51" s="102"/>
      <c r="CO51" s="102"/>
      <c r="CP51" s="102"/>
      <c r="CQ51" s="102"/>
      <c r="CR51" s="102"/>
      <c r="CS51" s="102"/>
      <c r="CU51" s="102"/>
      <c r="CV51" s="102"/>
      <c r="CW51" s="102"/>
      <c r="CX51" s="102"/>
      <c r="CY51" s="102"/>
      <c r="CZ51" s="17"/>
      <c r="DA51" s="102"/>
      <c r="DB51" s="102"/>
      <c r="DC51" s="102"/>
      <c r="DD51" s="102"/>
      <c r="DE51" s="10" t="s">
        <v>154</v>
      </c>
      <c r="DF51" s="6">
        <v>8600</v>
      </c>
      <c r="DG51" s="6">
        <v>8600</v>
      </c>
      <c r="DH51" s="6">
        <v>10975</v>
      </c>
      <c r="DI51" s="6">
        <v>11150</v>
      </c>
    </row>
    <row r="52" spans="1:113" ht="15">
      <c r="A52" s="102" t="s">
        <v>65</v>
      </c>
      <c r="B52" s="102"/>
      <c r="C52" s="102"/>
      <c r="D52" s="102"/>
      <c r="E52" s="102"/>
      <c r="F52" s="102"/>
      <c r="G52" s="102"/>
      <c r="H52" s="102"/>
      <c r="I52" s="102"/>
      <c r="J52" s="102"/>
      <c r="K52" s="102"/>
      <c r="L52" s="102"/>
      <c r="M52" s="102"/>
      <c r="N52" s="102">
        <v>3204</v>
      </c>
      <c r="O52" s="102"/>
      <c r="P52" s="102"/>
      <c r="Q52" s="102"/>
      <c r="R52" s="102"/>
      <c r="S52" s="102">
        <v>4438</v>
      </c>
      <c r="T52" s="248">
        <v>4505.5</v>
      </c>
      <c r="U52" s="238">
        <v>5320</v>
      </c>
      <c r="V52" s="102">
        <v>5160</v>
      </c>
      <c r="W52" s="102">
        <v>4521</v>
      </c>
      <c r="X52" s="102">
        <v>4829</v>
      </c>
      <c r="Y52" s="102">
        <v>5168</v>
      </c>
      <c r="Z52" s="102">
        <v>5528</v>
      </c>
      <c r="AA52" s="102">
        <v>5687</v>
      </c>
      <c r="AB52" s="102">
        <v>5786</v>
      </c>
      <c r="AC52" s="102">
        <v>5514</v>
      </c>
      <c r="AD52" s="118"/>
      <c r="AE52" s="102"/>
      <c r="AF52" s="102"/>
      <c r="AG52" s="102"/>
      <c r="AH52" s="102"/>
      <c r="AI52" s="102"/>
      <c r="AJ52" s="102"/>
      <c r="AK52" s="102"/>
      <c r="AL52" s="102"/>
      <c r="AM52" s="102"/>
      <c r="AN52" s="102"/>
      <c r="AO52" s="102"/>
      <c r="AP52" s="102">
        <v>3204</v>
      </c>
      <c r="AQ52" s="102"/>
      <c r="AR52" s="102"/>
      <c r="AS52" s="102"/>
      <c r="AT52" s="102"/>
      <c r="AU52" s="102">
        <v>4438</v>
      </c>
      <c r="AV52" s="102">
        <v>4505.5</v>
      </c>
      <c r="AW52" s="102">
        <v>5320</v>
      </c>
      <c r="AX52" s="102">
        <v>5160</v>
      </c>
      <c r="AY52" s="102">
        <v>4521</v>
      </c>
      <c r="AZ52" s="102">
        <v>4829</v>
      </c>
      <c r="BA52" s="102">
        <v>5168</v>
      </c>
      <c r="BB52" s="102">
        <v>5528</v>
      </c>
      <c r="BC52" s="102">
        <v>5687</v>
      </c>
      <c r="BD52" s="102">
        <v>5786</v>
      </c>
      <c r="BE52" s="102">
        <v>5514</v>
      </c>
      <c r="BF52" s="118"/>
      <c r="BG52" s="102"/>
      <c r="BH52" s="102"/>
      <c r="BI52" s="102"/>
      <c r="BJ52" s="102"/>
      <c r="BK52" s="102"/>
      <c r="BL52" s="102"/>
      <c r="BM52" s="102"/>
      <c r="BN52" s="102"/>
      <c r="BO52" s="102"/>
      <c r="BP52" s="102"/>
      <c r="BQ52" s="102"/>
      <c r="BR52" s="6"/>
      <c r="BS52" s="102"/>
      <c r="BT52" s="102"/>
      <c r="BU52" s="102"/>
      <c r="BV52" s="102"/>
      <c r="BW52" s="6"/>
      <c r="BX52" s="6"/>
      <c r="BY52" s="102"/>
      <c r="BZ52" s="102"/>
      <c r="CA52" s="102"/>
      <c r="CB52" s="102"/>
      <c r="CC52" s="6" t="s">
        <v>154</v>
      </c>
      <c r="CD52" s="6" t="s">
        <v>154</v>
      </c>
      <c r="CE52" s="6" t="s">
        <v>154</v>
      </c>
      <c r="CF52" s="6" t="s">
        <v>154</v>
      </c>
      <c r="CG52" s="6"/>
      <c r="CH52" s="118"/>
      <c r="CI52" s="102"/>
      <c r="CJ52" s="102"/>
      <c r="CK52" s="102"/>
      <c r="CL52" s="102"/>
      <c r="CM52" s="102"/>
      <c r="CN52" s="102"/>
      <c r="CO52" s="102"/>
      <c r="CP52" s="102"/>
      <c r="CQ52" s="102"/>
      <c r="CR52" s="102"/>
      <c r="CS52" s="102"/>
      <c r="CU52" s="102"/>
      <c r="CV52" s="102"/>
      <c r="CW52" s="102"/>
      <c r="CX52" s="102"/>
      <c r="DA52" s="102"/>
      <c r="DB52" s="102"/>
      <c r="DC52" s="102"/>
      <c r="DD52" s="102"/>
      <c r="DE52" s="10" t="s">
        <v>154</v>
      </c>
      <c r="DF52" s="6" t="s">
        <v>154</v>
      </c>
      <c r="DG52" s="6" t="s">
        <v>154</v>
      </c>
      <c r="DH52" s="6" t="s">
        <v>154</v>
      </c>
      <c r="DI52" s="6"/>
    </row>
    <row r="53" spans="1:113" ht="15">
      <c r="A53" s="104" t="s">
        <v>66</v>
      </c>
      <c r="B53" s="104"/>
      <c r="C53" s="104"/>
      <c r="D53" s="104"/>
      <c r="E53" s="104"/>
      <c r="F53" s="104"/>
      <c r="G53" s="104"/>
      <c r="H53" s="104"/>
      <c r="I53" s="104"/>
      <c r="J53" s="104"/>
      <c r="K53" s="104"/>
      <c r="L53" s="104"/>
      <c r="M53" s="104"/>
      <c r="N53" s="104">
        <v>2514</v>
      </c>
      <c r="O53" s="104"/>
      <c r="P53" s="104"/>
      <c r="Q53" s="104"/>
      <c r="R53" s="104"/>
      <c r="S53" s="104">
        <v>3331</v>
      </c>
      <c r="T53" s="251">
        <v>3492.5</v>
      </c>
      <c r="U53" s="238">
        <v>3661.5</v>
      </c>
      <c r="V53" s="104">
        <v>3823</v>
      </c>
      <c r="W53" s="104">
        <v>4371.5</v>
      </c>
      <c r="X53" s="104">
        <v>4436.5</v>
      </c>
      <c r="Y53" s="104">
        <v>4475</v>
      </c>
      <c r="Z53" s="104">
        <v>4330.5</v>
      </c>
      <c r="AA53" s="104">
        <v>4371</v>
      </c>
      <c r="AB53" s="104">
        <v>4407</v>
      </c>
      <c r="AC53" s="104">
        <v>4440</v>
      </c>
      <c r="AD53" s="120"/>
      <c r="AE53" s="104"/>
      <c r="AF53" s="104"/>
      <c r="AG53" s="104"/>
      <c r="AH53" s="104"/>
      <c r="AI53" s="104"/>
      <c r="AJ53" s="104"/>
      <c r="AK53" s="104"/>
      <c r="AL53" s="104"/>
      <c r="AM53" s="104"/>
      <c r="AN53" s="104"/>
      <c r="AO53" s="104"/>
      <c r="AP53" s="104">
        <v>14877</v>
      </c>
      <c r="AQ53" s="104"/>
      <c r="AR53" s="104"/>
      <c r="AS53" s="104"/>
      <c r="AT53" s="104"/>
      <c r="AU53" s="104">
        <v>4852</v>
      </c>
      <c r="AV53" s="104">
        <v>5068</v>
      </c>
      <c r="AW53" s="104">
        <v>5319</v>
      </c>
      <c r="AX53" s="104">
        <v>5572.5</v>
      </c>
      <c r="AY53" s="104">
        <v>5288</v>
      </c>
      <c r="AZ53" s="104">
        <v>5380.5</v>
      </c>
      <c r="BA53" s="104">
        <v>5438</v>
      </c>
      <c r="BB53" s="104">
        <v>6227</v>
      </c>
      <c r="BC53" s="104">
        <v>6352</v>
      </c>
      <c r="BD53" s="104">
        <v>6467</v>
      </c>
      <c r="BE53" s="104">
        <v>10585</v>
      </c>
      <c r="BF53" s="120"/>
      <c r="BG53" s="104"/>
      <c r="BH53" s="104"/>
      <c r="BI53" s="104"/>
      <c r="BJ53" s="104"/>
      <c r="BK53" s="104"/>
      <c r="BL53" s="104"/>
      <c r="BM53" s="104"/>
      <c r="BN53" s="104"/>
      <c r="BO53" s="104"/>
      <c r="BP53" s="104"/>
      <c r="BQ53" s="104"/>
      <c r="BR53" s="7"/>
      <c r="BS53" s="104"/>
      <c r="BT53" s="104"/>
      <c r="BU53" s="104"/>
      <c r="BV53" s="104"/>
      <c r="BW53" s="7"/>
      <c r="BX53" s="7"/>
      <c r="BY53" s="104"/>
      <c r="BZ53" s="104"/>
      <c r="CA53" s="104"/>
      <c r="CB53" s="104">
        <v>4116</v>
      </c>
      <c r="CC53" s="104">
        <v>4211</v>
      </c>
      <c r="CD53" s="7" t="s">
        <v>154</v>
      </c>
      <c r="CE53" s="7" t="s">
        <v>154</v>
      </c>
      <c r="CF53" s="7" t="s">
        <v>154</v>
      </c>
      <c r="CG53" s="7"/>
      <c r="CH53" s="120"/>
      <c r="CI53" s="104"/>
      <c r="CJ53" s="104"/>
      <c r="CK53" s="104"/>
      <c r="CL53" s="104"/>
      <c r="CM53" s="104"/>
      <c r="CN53" s="104"/>
      <c r="CO53" s="104"/>
      <c r="CP53" s="104"/>
      <c r="CQ53" s="104"/>
      <c r="CR53" s="104"/>
      <c r="CS53" s="104"/>
      <c r="CT53" s="26"/>
      <c r="CU53" s="104"/>
      <c r="CV53" s="104"/>
      <c r="CW53" s="104"/>
      <c r="CX53" s="104"/>
      <c r="CY53" s="26"/>
      <c r="CZ53" s="26"/>
      <c r="DA53" s="104"/>
      <c r="DB53" s="104"/>
      <c r="DC53" s="104"/>
      <c r="DD53" s="104"/>
      <c r="DE53" s="116">
        <v>6137</v>
      </c>
      <c r="DF53" s="7" t="s">
        <v>154</v>
      </c>
      <c r="DG53" s="7" t="s">
        <v>154</v>
      </c>
      <c r="DH53" s="7" t="s">
        <v>154</v>
      </c>
      <c r="DI53" s="7"/>
    </row>
    <row r="54" spans="1:113">
      <c r="A54" s="102" t="s">
        <v>67</v>
      </c>
      <c r="B54" s="102"/>
      <c r="C54" s="102"/>
      <c r="D54" s="102"/>
      <c r="E54" s="102"/>
      <c r="F54" s="102"/>
      <c r="G54" s="102"/>
      <c r="H54" s="102"/>
      <c r="I54" s="102"/>
      <c r="J54" s="102"/>
      <c r="K54" s="102"/>
      <c r="L54" s="102"/>
      <c r="M54" s="102"/>
      <c r="N54" s="102">
        <v>3080</v>
      </c>
      <c r="O54" s="102"/>
      <c r="P54" s="102"/>
      <c r="Q54" s="102"/>
      <c r="R54" s="102"/>
      <c r="S54" s="253">
        <v>3886</v>
      </c>
      <c r="T54" s="248">
        <v>3786</v>
      </c>
      <c r="U54" s="493">
        <v>3941</v>
      </c>
      <c r="V54" s="102">
        <v>4113</v>
      </c>
      <c r="W54" s="102">
        <v>4397</v>
      </c>
      <c r="X54" s="102">
        <v>4530</v>
      </c>
      <c r="Y54" s="102">
        <v>4721</v>
      </c>
      <c r="Z54" s="102">
        <v>4860</v>
      </c>
      <c r="AA54" s="102">
        <v>5096</v>
      </c>
      <c r="AB54" s="102">
        <v>5183</v>
      </c>
      <c r="AC54" s="102">
        <v>5288.5</v>
      </c>
      <c r="AD54" s="118"/>
      <c r="AE54" s="102"/>
      <c r="AF54" s="102"/>
      <c r="AG54" s="102"/>
      <c r="AH54" s="102"/>
      <c r="AI54" s="102"/>
      <c r="AJ54" s="102"/>
      <c r="AK54" s="102"/>
      <c r="AL54" s="102"/>
      <c r="AM54" s="102"/>
      <c r="AN54" s="102"/>
      <c r="AO54" s="102"/>
      <c r="AP54" s="102">
        <v>6403</v>
      </c>
      <c r="AQ54" s="102"/>
      <c r="AR54" s="102"/>
      <c r="AS54" s="102"/>
      <c r="AT54" s="102"/>
      <c r="AU54" s="102">
        <v>8301</v>
      </c>
      <c r="AV54" s="102">
        <v>8648</v>
      </c>
      <c r="AW54" s="102">
        <v>8566</v>
      </c>
      <c r="AX54" s="102">
        <v>8920</v>
      </c>
      <c r="AY54" s="102">
        <v>9406</v>
      </c>
      <c r="AZ54" s="102">
        <v>9570</v>
      </c>
      <c r="BA54" s="102">
        <v>10104</v>
      </c>
      <c r="BB54" s="102">
        <v>10108</v>
      </c>
      <c r="BC54" s="102">
        <v>10350</v>
      </c>
      <c r="BD54" s="102">
        <v>10517</v>
      </c>
      <c r="BE54" s="102">
        <v>10585</v>
      </c>
      <c r="BF54" s="118"/>
      <c r="BG54" s="102"/>
      <c r="BH54" s="102"/>
      <c r="BI54" s="102"/>
      <c r="BJ54" s="102"/>
      <c r="BK54" s="102"/>
      <c r="BL54" s="102"/>
      <c r="BM54" s="102"/>
      <c r="BN54" s="102"/>
      <c r="BO54" s="102"/>
      <c r="BP54" s="102"/>
      <c r="BQ54" s="102"/>
      <c r="BR54" s="102"/>
      <c r="BS54" s="102"/>
      <c r="BT54" s="102"/>
      <c r="BU54" s="102"/>
      <c r="BV54" s="102"/>
      <c r="BW54" s="102"/>
      <c r="BX54" s="6"/>
      <c r="BY54" s="6"/>
      <c r="BZ54" s="6"/>
      <c r="CA54" s="6"/>
      <c r="CB54" s="6"/>
      <c r="CC54" s="6">
        <v>4072</v>
      </c>
      <c r="CD54" s="6">
        <v>9946.5</v>
      </c>
      <c r="CE54" s="6">
        <v>11792</v>
      </c>
      <c r="CF54" s="6">
        <v>11792</v>
      </c>
      <c r="CG54" s="6">
        <v>18561</v>
      </c>
      <c r="CH54" s="118"/>
      <c r="CI54" s="102"/>
      <c r="CJ54" s="102"/>
      <c r="CK54" s="102"/>
      <c r="CL54" s="102"/>
      <c r="CM54" s="102"/>
      <c r="CN54" s="102"/>
      <c r="CO54" s="102"/>
      <c r="CP54" s="102"/>
      <c r="CQ54" s="102"/>
      <c r="CR54" s="102"/>
      <c r="CS54" s="102"/>
      <c r="CU54" s="102"/>
      <c r="CV54" s="102"/>
      <c r="CW54" s="102"/>
      <c r="CX54" s="102"/>
      <c r="CY54" s="102"/>
      <c r="CZ54" s="17"/>
      <c r="DA54" s="6"/>
      <c r="DB54" s="6"/>
      <c r="DC54" s="6"/>
      <c r="DD54" s="6"/>
      <c r="DE54" s="6">
        <v>12136</v>
      </c>
      <c r="DF54" s="314">
        <v>9946.5</v>
      </c>
      <c r="DG54" s="6">
        <v>11792</v>
      </c>
      <c r="DH54" s="6">
        <v>11792</v>
      </c>
      <c r="DI54" s="6">
        <v>18561</v>
      </c>
    </row>
    <row r="55" spans="1:113">
      <c r="A55" s="102"/>
      <c r="B55" s="156"/>
      <c r="C55" s="156"/>
      <c r="D55" s="156"/>
      <c r="E55" s="156"/>
      <c r="F55" s="156"/>
      <c r="G55" s="156"/>
      <c r="H55" s="156"/>
      <c r="I55" s="156"/>
      <c r="J55" s="156"/>
      <c r="K55" s="156"/>
      <c r="L55" s="156"/>
      <c r="M55" s="156"/>
      <c r="N55" s="156"/>
      <c r="O55" s="156"/>
      <c r="P55" s="156"/>
      <c r="Q55" s="156"/>
      <c r="R55" s="156"/>
      <c r="S55" s="156"/>
      <c r="T55" s="245"/>
      <c r="U55" s="237"/>
      <c r="V55" s="156"/>
      <c r="W55" s="156"/>
      <c r="X55" s="156"/>
      <c r="Y55" s="156"/>
      <c r="Z55" s="156"/>
      <c r="AA55" s="156"/>
      <c r="AB55" s="411"/>
      <c r="AC55" s="411"/>
      <c r="AD55" s="157"/>
      <c r="AE55" s="156"/>
      <c r="AF55" s="156"/>
      <c r="AG55" s="156"/>
      <c r="AH55" s="156"/>
      <c r="AI55" s="156"/>
      <c r="AJ55" s="156"/>
      <c r="AK55" s="156"/>
      <c r="AL55" s="156"/>
      <c r="AM55" s="156"/>
      <c r="AN55" s="156"/>
      <c r="AO55" s="156"/>
      <c r="AP55" s="156"/>
      <c r="AQ55" s="156"/>
      <c r="AR55" s="156"/>
      <c r="AS55" s="156"/>
      <c r="AT55" s="156"/>
      <c r="AU55" s="156"/>
      <c r="AV55" s="156"/>
      <c r="AW55" s="237"/>
      <c r="AX55" s="237"/>
      <c r="AY55" s="237"/>
      <c r="AZ55" s="237"/>
      <c r="BA55" s="237"/>
      <c r="BB55" s="237"/>
      <c r="BC55" s="237"/>
      <c r="BD55" s="237"/>
      <c r="BE55" s="237"/>
      <c r="BF55" s="178"/>
      <c r="BG55" s="156"/>
      <c r="BH55" s="156"/>
      <c r="BI55" s="156"/>
      <c r="BJ55" s="156"/>
      <c r="BK55" s="156"/>
      <c r="BL55" s="156"/>
      <c r="BM55" s="156"/>
      <c r="BN55" s="156"/>
      <c r="BO55" s="156"/>
      <c r="BP55" s="156"/>
      <c r="BQ55" s="156"/>
      <c r="BR55" s="156"/>
      <c r="BS55" s="156"/>
      <c r="BT55" s="156"/>
      <c r="BU55" s="156"/>
      <c r="BV55" s="156"/>
      <c r="BW55" s="156"/>
      <c r="BX55" s="156"/>
      <c r="BY55" s="156"/>
      <c r="BZ55" s="156"/>
      <c r="CA55" s="156"/>
      <c r="CB55" s="156"/>
      <c r="CC55" s="156"/>
      <c r="CD55" s="156"/>
      <c r="CE55" s="156"/>
      <c r="CF55" s="156"/>
      <c r="CG55" s="156"/>
      <c r="CH55" s="157"/>
      <c r="CI55" s="156"/>
      <c r="CJ55" s="156"/>
      <c r="CK55" s="158"/>
      <c r="CL55" s="156"/>
      <c r="CM55" s="156"/>
      <c r="CN55" s="156"/>
      <c r="CO55" s="156"/>
      <c r="CP55" s="156"/>
      <c r="CQ55" s="156"/>
      <c r="CR55" s="156"/>
      <c r="CS55" s="156"/>
      <c r="CT55" s="156"/>
      <c r="CU55" s="156"/>
      <c r="CV55" s="156"/>
      <c r="CW55" s="156"/>
      <c r="CX55" s="156"/>
      <c r="CY55" s="156"/>
      <c r="CZ55" s="156"/>
      <c r="DA55" s="156"/>
      <c r="DB55" s="156"/>
      <c r="DC55" s="156"/>
      <c r="DD55" s="156"/>
      <c r="DE55" s="290"/>
      <c r="DF55" s="156"/>
      <c r="DG55" s="156"/>
      <c r="DH55" s="156"/>
      <c r="DI55" s="156"/>
    </row>
    <row r="56" spans="1:113" ht="15">
      <c r="A56" s="102" t="s">
        <v>68</v>
      </c>
      <c r="B56" s="102"/>
      <c r="C56" s="102"/>
      <c r="D56" s="102"/>
      <c r="E56" s="102"/>
      <c r="F56" s="102"/>
      <c r="G56" s="102"/>
      <c r="H56" s="102"/>
      <c r="I56" s="102"/>
      <c r="J56" s="102"/>
      <c r="K56" s="102"/>
      <c r="L56" s="102"/>
      <c r="M56" s="102"/>
      <c r="N56" s="102">
        <v>2406</v>
      </c>
      <c r="O56" s="102"/>
      <c r="P56" s="102"/>
      <c r="Q56" s="102"/>
      <c r="R56" s="102"/>
      <c r="S56" s="102">
        <v>3200</v>
      </c>
      <c r="T56" s="248">
        <v>3406</v>
      </c>
      <c r="U56" s="238">
        <v>3490</v>
      </c>
      <c r="V56" s="102">
        <v>3598</v>
      </c>
      <c r="W56" s="102">
        <v>3786</v>
      </c>
      <c r="X56" s="102">
        <v>3866</v>
      </c>
      <c r="Y56" s="102">
        <v>4062</v>
      </c>
      <c r="Z56" s="102">
        <v>4193</v>
      </c>
      <c r="AA56" s="102">
        <v>4311</v>
      </c>
      <c r="AB56" s="102">
        <v>4424</v>
      </c>
      <c r="AC56" s="6">
        <v>4511</v>
      </c>
      <c r="AD56" s="118"/>
      <c r="AE56" s="102"/>
      <c r="AF56" s="102"/>
      <c r="AG56" s="102"/>
      <c r="AH56" s="102"/>
      <c r="AI56" s="102"/>
      <c r="AJ56" s="102"/>
      <c r="AK56" s="102"/>
      <c r="AL56" s="102"/>
      <c r="AM56" s="102"/>
      <c r="AN56" s="102"/>
      <c r="AO56" s="102"/>
      <c r="AP56" s="102">
        <v>7178</v>
      </c>
      <c r="AQ56" s="102"/>
      <c r="AR56" s="102"/>
      <c r="AS56" s="102"/>
      <c r="AT56" s="102"/>
      <c r="AU56" s="102">
        <v>9560</v>
      </c>
      <c r="AV56" s="102">
        <v>10178</v>
      </c>
      <c r="AW56" s="102">
        <v>10430</v>
      </c>
      <c r="AX56" s="102">
        <v>10754</v>
      </c>
      <c r="AY56" s="102">
        <v>11318</v>
      </c>
      <c r="AZ56" s="102">
        <v>11558</v>
      </c>
      <c r="BA56" s="102">
        <v>12116</v>
      </c>
      <c r="BB56" s="102">
        <v>12529</v>
      </c>
      <c r="BC56" s="102">
        <v>12863</v>
      </c>
      <c r="BD56" s="102">
        <v>13192</v>
      </c>
      <c r="BE56" s="6">
        <v>13463</v>
      </c>
      <c r="BF56" s="118"/>
      <c r="BG56" s="102"/>
      <c r="BH56" s="102"/>
      <c r="BI56" s="102"/>
      <c r="BJ56" s="102"/>
      <c r="BK56" s="102"/>
      <c r="BL56" s="102"/>
      <c r="BM56" s="102"/>
      <c r="BN56" s="102"/>
      <c r="BO56" s="102"/>
      <c r="BP56" s="102"/>
      <c r="BQ56" s="102"/>
      <c r="BR56" s="6"/>
      <c r="BS56" s="102"/>
      <c r="BT56" s="102"/>
      <c r="BU56" s="102"/>
      <c r="BV56" s="102"/>
      <c r="BW56" s="6"/>
      <c r="BX56" s="6"/>
      <c r="BY56" s="6"/>
      <c r="BZ56" s="6"/>
      <c r="CA56" s="6"/>
      <c r="CB56" s="6"/>
      <c r="CC56" s="6">
        <v>4072</v>
      </c>
      <c r="CD56" s="6">
        <v>3760</v>
      </c>
      <c r="CE56" s="6" t="s">
        <v>154</v>
      </c>
      <c r="CF56" s="6" t="s">
        <v>154</v>
      </c>
      <c r="CG56" s="6"/>
      <c r="CH56" s="118"/>
      <c r="CI56" s="102"/>
      <c r="CJ56" s="102"/>
      <c r="CK56" s="102"/>
      <c r="CL56" s="102"/>
      <c r="CM56" s="102"/>
      <c r="CN56" s="102"/>
      <c r="CO56" s="102"/>
      <c r="CP56" s="102"/>
      <c r="CQ56" s="102"/>
      <c r="CR56" s="102"/>
      <c r="CS56" s="102"/>
      <c r="CU56" s="102"/>
      <c r="CV56" s="102"/>
      <c r="CW56" s="102"/>
      <c r="CX56" s="102"/>
      <c r="DA56" s="6"/>
      <c r="DB56" s="6"/>
      <c r="DC56" s="6"/>
      <c r="DD56" s="6"/>
      <c r="DE56" s="6">
        <v>12136</v>
      </c>
      <c r="DF56" s="314">
        <v>3760</v>
      </c>
      <c r="DG56" s="6" t="s">
        <v>154</v>
      </c>
      <c r="DH56" s="6" t="s">
        <v>154</v>
      </c>
      <c r="DI56" s="6"/>
    </row>
    <row r="57" spans="1:113" ht="15">
      <c r="A57" s="102" t="s">
        <v>69</v>
      </c>
      <c r="B57" s="102"/>
      <c r="C57" s="102"/>
      <c r="D57" s="102"/>
      <c r="E57" s="102"/>
      <c r="F57" s="102"/>
      <c r="G57" s="102"/>
      <c r="H57" s="102"/>
      <c r="I57" s="102"/>
      <c r="J57" s="102"/>
      <c r="K57" s="102"/>
      <c r="L57" s="102"/>
      <c r="M57" s="102"/>
      <c r="N57" s="102">
        <v>2750</v>
      </c>
      <c r="O57" s="102"/>
      <c r="P57" s="102"/>
      <c r="Q57" s="102"/>
      <c r="R57" s="102"/>
      <c r="S57" s="102">
        <v>3220</v>
      </c>
      <c r="T57" s="248">
        <v>3309</v>
      </c>
      <c r="U57" s="238">
        <v>3360</v>
      </c>
      <c r="V57" s="102">
        <v>3360</v>
      </c>
      <c r="W57" s="102">
        <v>3580</v>
      </c>
      <c r="X57" s="102">
        <v>3749</v>
      </c>
      <c r="Y57" s="102">
        <v>3694</v>
      </c>
      <c r="Z57" s="102">
        <v>3676</v>
      </c>
      <c r="AA57" s="102">
        <v>3681</v>
      </c>
      <c r="AB57" s="102">
        <v>3741</v>
      </c>
      <c r="AC57" s="6">
        <v>3784</v>
      </c>
      <c r="AD57" s="118"/>
      <c r="AE57" s="102"/>
      <c r="AF57" s="102"/>
      <c r="AG57" s="102"/>
      <c r="AH57" s="102"/>
      <c r="AI57" s="102"/>
      <c r="AJ57" s="102"/>
      <c r="AK57" s="102"/>
      <c r="AL57" s="102"/>
      <c r="AM57" s="102"/>
      <c r="AN57" s="102"/>
      <c r="AO57" s="102"/>
      <c r="AP57" s="102">
        <v>5224</v>
      </c>
      <c r="AQ57" s="102"/>
      <c r="AR57" s="102"/>
      <c r="AS57" s="102"/>
      <c r="AT57" s="102"/>
      <c r="AU57" s="102">
        <v>5740</v>
      </c>
      <c r="AV57" s="102">
        <v>5829</v>
      </c>
      <c r="AW57" s="102">
        <v>5940</v>
      </c>
      <c r="AX57" s="102">
        <v>5940</v>
      </c>
      <c r="AY57" s="102">
        <v>6220</v>
      </c>
      <c r="AZ57" s="102">
        <v>6450</v>
      </c>
      <c r="BA57" s="102">
        <v>6394</v>
      </c>
      <c r="BB57" s="102">
        <v>6436</v>
      </c>
      <c r="BC57" s="102">
        <v>6470</v>
      </c>
      <c r="BD57" s="102">
        <v>6590</v>
      </c>
      <c r="BE57" s="6">
        <v>6604</v>
      </c>
      <c r="BF57" s="118"/>
      <c r="BG57" s="102"/>
      <c r="BH57" s="102"/>
      <c r="BI57" s="102"/>
      <c r="BJ57" s="102"/>
      <c r="BK57" s="102"/>
      <c r="BL57" s="102"/>
      <c r="BM57" s="102"/>
      <c r="BN57" s="102"/>
      <c r="BO57" s="102"/>
      <c r="BP57" s="102"/>
      <c r="BQ57" s="102"/>
      <c r="BR57" s="6"/>
      <c r="BS57" s="102"/>
      <c r="BT57" s="102"/>
      <c r="BU57" s="102"/>
      <c r="BV57" s="102"/>
      <c r="BW57" s="6"/>
      <c r="BX57" s="6"/>
      <c r="BY57" s="6"/>
      <c r="BZ57" s="6"/>
      <c r="CA57" s="6"/>
      <c r="CB57" s="6"/>
      <c r="CC57" s="6">
        <v>3630</v>
      </c>
      <c r="CD57" s="6" t="s">
        <v>154</v>
      </c>
      <c r="CE57" s="6" t="s">
        <v>154</v>
      </c>
      <c r="CF57" s="6" t="s">
        <v>154</v>
      </c>
      <c r="CG57" s="6"/>
      <c r="CH57" s="118"/>
      <c r="CI57" s="102"/>
      <c r="CJ57" s="102"/>
      <c r="CK57" s="102"/>
      <c r="CL57" s="102"/>
      <c r="CM57" s="102"/>
      <c r="CN57" s="102"/>
      <c r="CO57" s="102"/>
      <c r="CP57" s="102"/>
      <c r="CQ57" s="102"/>
      <c r="CR57" s="102"/>
      <c r="CS57" s="102"/>
      <c r="CU57" s="102"/>
      <c r="CV57" s="102"/>
      <c r="CW57" s="102"/>
      <c r="CX57" s="102"/>
      <c r="DA57" s="6"/>
      <c r="DB57" s="6"/>
      <c r="DC57" s="6"/>
      <c r="DD57" s="6"/>
      <c r="DE57" s="6">
        <v>7058</v>
      </c>
      <c r="DF57" s="6" t="s">
        <v>154</v>
      </c>
      <c r="DG57" s="6" t="s">
        <v>154</v>
      </c>
      <c r="DH57" s="6" t="s">
        <v>154</v>
      </c>
      <c r="DI57" s="6"/>
    </row>
    <row r="58" spans="1:113" ht="15">
      <c r="A58" s="102" t="s">
        <v>70</v>
      </c>
      <c r="B58" s="102"/>
      <c r="C58" s="102"/>
      <c r="D58" s="102"/>
      <c r="E58" s="102"/>
      <c r="F58" s="102"/>
      <c r="G58" s="102"/>
      <c r="H58" s="102"/>
      <c r="I58" s="102"/>
      <c r="J58" s="102"/>
      <c r="K58" s="102"/>
      <c r="L58" s="102"/>
      <c r="M58" s="102"/>
      <c r="N58" s="102">
        <v>2859</v>
      </c>
      <c r="O58" s="102"/>
      <c r="P58" s="102"/>
      <c r="Q58" s="102"/>
      <c r="R58" s="102"/>
      <c r="S58" s="102">
        <v>3614</v>
      </c>
      <c r="T58" s="248">
        <v>3720</v>
      </c>
      <c r="U58" s="238">
        <v>4010</v>
      </c>
      <c r="V58" s="102">
        <v>4177</v>
      </c>
      <c r="W58" s="102">
        <v>4177</v>
      </c>
      <c r="X58" s="102">
        <v>4308</v>
      </c>
      <c r="Y58" s="102">
        <v>4525</v>
      </c>
      <c r="Z58" s="102">
        <v>4808</v>
      </c>
      <c r="AA58" s="102">
        <v>4992</v>
      </c>
      <c r="AB58" s="102">
        <v>5160</v>
      </c>
      <c r="AC58" s="6">
        <v>5304</v>
      </c>
      <c r="AD58" s="118"/>
      <c r="AE58" s="102"/>
      <c r="AF58" s="102"/>
      <c r="AG58" s="102"/>
      <c r="AH58" s="102"/>
      <c r="AI58" s="102"/>
      <c r="AJ58" s="102"/>
      <c r="AK58" s="102"/>
      <c r="AL58" s="102"/>
      <c r="AM58" s="102"/>
      <c r="AN58" s="102"/>
      <c r="AO58" s="102"/>
      <c r="AP58" s="102">
        <v>8010.5</v>
      </c>
      <c r="AQ58" s="102"/>
      <c r="AR58" s="102"/>
      <c r="AS58" s="102"/>
      <c r="AT58" s="102"/>
      <c r="AU58" s="102">
        <v>8621</v>
      </c>
      <c r="AV58" s="102">
        <v>8749</v>
      </c>
      <c r="AW58" s="102">
        <v>9170</v>
      </c>
      <c r="AX58" s="102">
        <v>9242</v>
      </c>
      <c r="AY58" s="102">
        <v>9242</v>
      </c>
      <c r="AZ58" s="102">
        <v>9302</v>
      </c>
      <c r="BA58" s="102">
        <v>9781</v>
      </c>
      <c r="BB58" s="102">
        <v>9752</v>
      </c>
      <c r="BC58" s="102">
        <v>10032</v>
      </c>
      <c r="BD58" s="102">
        <v>10382</v>
      </c>
      <c r="BE58" s="6">
        <v>10532</v>
      </c>
      <c r="BF58" s="118"/>
      <c r="BG58" s="102"/>
      <c r="BH58" s="102"/>
      <c r="BI58" s="102"/>
      <c r="BJ58" s="102"/>
      <c r="BK58" s="102"/>
      <c r="BL58" s="102"/>
      <c r="BM58" s="102"/>
      <c r="BN58" s="102"/>
      <c r="BO58" s="102"/>
      <c r="BP58" s="102"/>
      <c r="BQ58" s="102"/>
      <c r="BR58" s="6"/>
      <c r="BS58" s="102"/>
      <c r="BT58" s="102"/>
      <c r="BU58" s="102"/>
      <c r="BV58" s="102"/>
      <c r="BW58" s="102"/>
      <c r="BX58" s="6"/>
      <c r="BY58" s="6"/>
      <c r="BZ58" s="6"/>
      <c r="CA58" s="6"/>
      <c r="CB58" s="6"/>
      <c r="CC58" s="6" t="s">
        <v>154</v>
      </c>
      <c r="CD58" s="6" t="s">
        <v>154</v>
      </c>
      <c r="CE58" s="6" t="s">
        <v>154</v>
      </c>
      <c r="CF58" s="6" t="s">
        <v>154</v>
      </c>
      <c r="CG58" s="6"/>
      <c r="CH58" s="118"/>
      <c r="CI58" s="102"/>
      <c r="CJ58" s="102"/>
      <c r="CK58" s="102"/>
      <c r="CL58" s="102"/>
      <c r="CM58" s="102"/>
      <c r="CN58" s="102"/>
      <c r="CO58" s="102"/>
      <c r="CP58" s="102"/>
      <c r="CQ58" s="102"/>
      <c r="CR58" s="102"/>
      <c r="CS58" s="102"/>
      <c r="CU58" s="102"/>
      <c r="CV58" s="102"/>
      <c r="CW58" s="102"/>
      <c r="CX58" s="102"/>
      <c r="CY58" s="102"/>
      <c r="CZ58" s="17"/>
      <c r="DA58" s="6"/>
      <c r="DB58" s="6"/>
      <c r="DC58" s="6"/>
      <c r="DD58" s="6"/>
      <c r="DE58" s="10" t="s">
        <v>154</v>
      </c>
      <c r="DF58" s="6" t="s">
        <v>154</v>
      </c>
      <c r="DG58" s="6" t="s">
        <v>154</v>
      </c>
      <c r="DH58" s="6" t="s">
        <v>154</v>
      </c>
      <c r="DI58" s="6"/>
    </row>
    <row r="59" spans="1:113" ht="15">
      <c r="A59" s="102" t="s">
        <v>71</v>
      </c>
      <c r="B59" s="102"/>
      <c r="C59" s="102"/>
      <c r="D59" s="102"/>
      <c r="E59" s="102"/>
      <c r="F59" s="102"/>
      <c r="G59" s="102"/>
      <c r="H59" s="102"/>
      <c r="I59" s="102"/>
      <c r="J59" s="102"/>
      <c r="K59" s="102"/>
      <c r="L59" s="102"/>
      <c r="M59" s="102"/>
      <c r="N59" s="102">
        <v>5325</v>
      </c>
      <c r="O59" s="102"/>
      <c r="P59" s="102"/>
      <c r="Q59" s="102"/>
      <c r="R59" s="102"/>
      <c r="S59" s="102">
        <v>6136</v>
      </c>
      <c r="T59" s="248">
        <v>6520</v>
      </c>
      <c r="U59" s="238">
        <v>7008</v>
      </c>
      <c r="V59" s="102">
        <v>7168</v>
      </c>
      <c r="W59" s="102">
        <v>7200</v>
      </c>
      <c r="X59" s="102">
        <v>7008</v>
      </c>
      <c r="Y59" s="102">
        <v>7008</v>
      </c>
      <c r="Z59" s="102">
        <v>6912</v>
      </c>
      <c r="AA59" s="102">
        <v>7328</v>
      </c>
      <c r="AB59" s="102">
        <v>7616</v>
      </c>
      <c r="AC59" s="6">
        <v>7090</v>
      </c>
      <c r="AD59" s="118"/>
      <c r="AE59" s="102"/>
      <c r="AF59" s="102"/>
      <c r="AG59" s="102"/>
      <c r="AH59" s="102"/>
      <c r="AI59" s="102"/>
      <c r="AJ59" s="102"/>
      <c r="AK59" s="102"/>
      <c r="AL59" s="102"/>
      <c r="AM59" s="102"/>
      <c r="AN59" s="102"/>
      <c r="AO59" s="102"/>
      <c r="AP59" s="102">
        <v>11888</v>
      </c>
      <c r="AQ59" s="102"/>
      <c r="AR59" s="102"/>
      <c r="AS59" s="102"/>
      <c r="AT59" s="102"/>
      <c r="AU59" s="102">
        <v>13656</v>
      </c>
      <c r="AV59" s="102">
        <v>14520</v>
      </c>
      <c r="AW59" s="102">
        <v>15584</v>
      </c>
      <c r="AX59" s="102">
        <v>15744</v>
      </c>
      <c r="AY59" s="102">
        <v>15776</v>
      </c>
      <c r="AZ59" s="102">
        <v>15168</v>
      </c>
      <c r="BA59" s="102">
        <v>15168</v>
      </c>
      <c r="BB59" s="102">
        <v>15072</v>
      </c>
      <c r="BC59" s="102">
        <v>15904</v>
      </c>
      <c r="BD59" s="102">
        <v>16416</v>
      </c>
      <c r="BE59" s="6">
        <v>15340</v>
      </c>
      <c r="BF59" s="118"/>
      <c r="BG59" s="102"/>
      <c r="BH59" s="102"/>
      <c r="BI59" s="102"/>
      <c r="BJ59" s="102"/>
      <c r="BK59" s="102"/>
      <c r="BL59" s="102"/>
      <c r="BM59" s="102"/>
      <c r="BN59" s="102"/>
      <c r="BO59" s="102"/>
      <c r="BP59" s="102"/>
      <c r="BQ59" s="102"/>
      <c r="BR59" s="6"/>
      <c r="BS59" s="102"/>
      <c r="BT59" s="102"/>
      <c r="BU59" s="102"/>
      <c r="BV59" s="102"/>
      <c r="BW59" s="6"/>
      <c r="BX59" s="6"/>
      <c r="BY59" s="6"/>
      <c r="BZ59" s="6"/>
      <c r="CA59" s="6"/>
      <c r="CB59" s="6"/>
      <c r="CC59" s="6">
        <v>6855</v>
      </c>
      <c r="CD59" s="6" t="s">
        <v>154</v>
      </c>
      <c r="CE59" s="6" t="s">
        <v>154</v>
      </c>
      <c r="CF59" s="6" t="s">
        <v>154</v>
      </c>
      <c r="CG59" s="6"/>
      <c r="CH59" s="118"/>
      <c r="CI59" s="102"/>
      <c r="CJ59" s="102"/>
      <c r="CK59" s="102"/>
      <c r="CL59" s="102"/>
      <c r="CM59" s="102"/>
      <c r="CN59" s="102"/>
      <c r="CO59" s="102"/>
      <c r="CP59" s="102"/>
      <c r="CQ59" s="102"/>
      <c r="CR59" s="102"/>
      <c r="CS59" s="102"/>
      <c r="CU59" s="102"/>
      <c r="CV59" s="102"/>
      <c r="CW59" s="102"/>
      <c r="CX59" s="102"/>
      <c r="DA59" s="6"/>
      <c r="DB59" s="6"/>
      <c r="DC59" s="6"/>
      <c r="DD59" s="6"/>
      <c r="DE59" s="6">
        <v>15015</v>
      </c>
      <c r="DF59" s="6" t="s">
        <v>154</v>
      </c>
      <c r="DG59" s="6" t="s">
        <v>154</v>
      </c>
      <c r="DH59" s="6" t="s">
        <v>154</v>
      </c>
      <c r="DI59" s="6"/>
    </row>
    <row r="60" spans="1:113" ht="15">
      <c r="A60" s="102" t="s">
        <v>72</v>
      </c>
      <c r="B60" s="102"/>
      <c r="C60" s="102"/>
      <c r="D60" s="102"/>
      <c r="E60" s="102"/>
      <c r="F60" s="102"/>
      <c r="G60" s="102"/>
      <c r="H60" s="102"/>
      <c r="I60" s="102"/>
      <c r="J60" s="102"/>
      <c r="K60" s="102"/>
      <c r="L60" s="102"/>
      <c r="M60" s="102"/>
      <c r="N60" s="102">
        <v>3995</v>
      </c>
      <c r="O60" s="102"/>
      <c r="P60" s="102"/>
      <c r="Q60" s="102"/>
      <c r="R60" s="102"/>
      <c r="S60" s="253">
        <v>5454</v>
      </c>
      <c r="T60" s="248">
        <v>3615</v>
      </c>
      <c r="U60" s="238">
        <v>3615</v>
      </c>
      <c r="V60" s="102">
        <v>3770</v>
      </c>
      <c r="W60" s="102">
        <v>3995</v>
      </c>
      <c r="X60" s="102">
        <v>4152</v>
      </c>
      <c r="Y60" s="102">
        <v>4278</v>
      </c>
      <c r="Z60" s="102">
        <v>4407</v>
      </c>
      <c r="AA60" s="102">
        <v>4551</v>
      </c>
      <c r="AB60" s="102">
        <v>4818</v>
      </c>
      <c r="AC60" s="6">
        <v>4852</v>
      </c>
      <c r="AD60" s="118"/>
      <c r="AE60" s="102"/>
      <c r="AF60" s="102"/>
      <c r="AG60" s="102"/>
      <c r="AH60" s="102"/>
      <c r="AI60" s="102"/>
      <c r="AJ60" s="102"/>
      <c r="AK60" s="102"/>
      <c r="AL60" s="102"/>
      <c r="AM60" s="102"/>
      <c r="AN60" s="102"/>
      <c r="AO60" s="102"/>
      <c r="AP60" s="102">
        <v>4680</v>
      </c>
      <c r="AQ60" s="102"/>
      <c r="AR60" s="102"/>
      <c r="AS60" s="102"/>
      <c r="AT60" s="102"/>
      <c r="AU60" s="102">
        <v>6295</v>
      </c>
      <c r="AV60" s="102">
        <v>6108</v>
      </c>
      <c r="AW60" s="102">
        <v>6504</v>
      </c>
      <c r="AX60" s="102">
        <v>6552</v>
      </c>
      <c r="AY60" s="102">
        <v>6809</v>
      </c>
      <c r="AZ60" s="102">
        <v>6984</v>
      </c>
      <c r="BA60" s="102">
        <v>7536</v>
      </c>
      <c r="BB60" s="102">
        <v>7735</v>
      </c>
      <c r="BC60" s="102">
        <v>7911</v>
      </c>
      <c r="BD60" s="102">
        <v>8526</v>
      </c>
      <c r="BE60" s="6">
        <v>8659</v>
      </c>
      <c r="BF60" s="118"/>
      <c r="BG60" s="102"/>
      <c r="BH60" s="102"/>
      <c r="BI60" s="102"/>
      <c r="BJ60" s="102"/>
      <c r="BK60" s="102"/>
      <c r="BL60" s="102"/>
      <c r="BM60" s="102"/>
      <c r="BN60" s="102"/>
      <c r="BO60" s="102"/>
      <c r="BP60" s="102"/>
      <c r="BQ60" s="102"/>
      <c r="BR60" s="6"/>
      <c r="BS60" s="102"/>
      <c r="BT60" s="102"/>
      <c r="BU60" s="102"/>
      <c r="BV60" s="102"/>
      <c r="BW60" s="6"/>
      <c r="BX60" s="6"/>
      <c r="BY60" s="6"/>
      <c r="BZ60" s="6"/>
      <c r="CA60" s="6"/>
      <c r="CB60" s="6"/>
      <c r="CC60" s="6" t="s">
        <v>154</v>
      </c>
      <c r="CD60" s="6" t="s">
        <v>154</v>
      </c>
      <c r="CE60" s="6" t="s">
        <v>154</v>
      </c>
      <c r="CF60" s="6" t="s">
        <v>154</v>
      </c>
      <c r="CG60" s="6"/>
      <c r="CH60" s="118"/>
      <c r="CI60" s="102"/>
      <c r="CJ60" s="102"/>
      <c r="CK60" s="102"/>
      <c r="CL60" s="102"/>
      <c r="CM60" s="102"/>
      <c r="CN60" s="102"/>
      <c r="CO60" s="102"/>
      <c r="CP60" s="102"/>
      <c r="CQ60" s="102"/>
      <c r="CR60" s="102"/>
      <c r="CS60" s="102"/>
      <c r="CU60" s="102"/>
      <c r="CV60" s="102"/>
      <c r="CW60" s="102"/>
      <c r="CX60" s="102"/>
      <c r="DA60" s="6"/>
      <c r="DB60" s="6"/>
      <c r="DC60" s="6"/>
      <c r="DD60" s="6"/>
      <c r="DE60" s="10" t="s">
        <v>154</v>
      </c>
      <c r="DF60" s="6" t="s">
        <v>154</v>
      </c>
      <c r="DG60" s="6" t="s">
        <v>154</v>
      </c>
      <c r="DH60" s="6" t="s">
        <v>154</v>
      </c>
      <c r="DI60" s="6"/>
    </row>
    <row r="61" spans="1:113" ht="15">
      <c r="A61" s="102" t="s">
        <v>73</v>
      </c>
      <c r="B61" s="102"/>
      <c r="C61" s="102"/>
      <c r="D61" s="102"/>
      <c r="E61" s="102"/>
      <c r="F61" s="102"/>
      <c r="G61" s="102"/>
      <c r="H61" s="102"/>
      <c r="I61" s="102"/>
      <c r="J61" s="102"/>
      <c r="K61" s="102"/>
      <c r="L61" s="102"/>
      <c r="M61" s="102"/>
      <c r="N61" s="102">
        <v>3080</v>
      </c>
      <c r="O61" s="102"/>
      <c r="P61" s="102"/>
      <c r="Q61" s="102"/>
      <c r="R61" s="102"/>
      <c r="S61" s="102">
        <v>3744</v>
      </c>
      <c r="T61" s="248">
        <v>3909</v>
      </c>
      <c r="U61" s="238">
        <v>4084</v>
      </c>
      <c r="V61" s="102">
        <v>4254.5</v>
      </c>
      <c r="W61" s="102">
        <v>4554</v>
      </c>
      <c r="X61" s="102">
        <v>4754</v>
      </c>
      <c r="Y61" s="102">
        <v>5014</v>
      </c>
      <c r="Z61" s="102">
        <v>5155</v>
      </c>
      <c r="AA61" s="102">
        <v>5184.5</v>
      </c>
      <c r="AB61" s="102">
        <v>5313</v>
      </c>
      <c r="AC61" s="6">
        <v>5520</v>
      </c>
      <c r="AD61" s="118"/>
      <c r="AE61" s="102"/>
      <c r="AF61" s="102"/>
      <c r="AG61" s="102"/>
      <c r="AH61" s="102"/>
      <c r="AI61" s="102"/>
      <c r="AJ61" s="102"/>
      <c r="AK61" s="102"/>
      <c r="AL61" s="102"/>
      <c r="AM61" s="102"/>
      <c r="AN61" s="102"/>
      <c r="AO61" s="102"/>
      <c r="AP61" s="102">
        <v>5652</v>
      </c>
      <c r="AQ61" s="102"/>
      <c r="AR61" s="102"/>
      <c r="AS61" s="102"/>
      <c r="AT61" s="102"/>
      <c r="AU61" s="102">
        <v>6999.5</v>
      </c>
      <c r="AV61" s="102">
        <v>7293</v>
      </c>
      <c r="AW61" s="102">
        <v>7582</v>
      </c>
      <c r="AX61" s="102">
        <v>8017.5</v>
      </c>
      <c r="AY61" s="102">
        <v>8554</v>
      </c>
      <c r="AZ61" s="102">
        <v>8803</v>
      </c>
      <c r="BA61" s="102">
        <v>8953</v>
      </c>
      <c r="BB61" s="102">
        <v>9215.5</v>
      </c>
      <c r="BC61" s="102">
        <v>9619</v>
      </c>
      <c r="BD61" s="102">
        <v>9860</v>
      </c>
      <c r="BE61" s="6">
        <v>10186</v>
      </c>
      <c r="BF61" s="118"/>
      <c r="BG61" s="102"/>
      <c r="BH61" s="102"/>
      <c r="BI61" s="102"/>
      <c r="BJ61" s="102"/>
      <c r="BK61" s="102"/>
      <c r="BL61" s="102"/>
      <c r="BM61" s="102"/>
      <c r="BN61" s="102"/>
      <c r="BO61" s="102"/>
      <c r="BP61" s="102"/>
      <c r="BQ61" s="102"/>
      <c r="BR61" s="6"/>
      <c r="BS61" s="102"/>
      <c r="BT61" s="102"/>
      <c r="BU61" s="102"/>
      <c r="BV61" s="102"/>
      <c r="BW61" s="6"/>
      <c r="BX61" s="6"/>
      <c r="BY61" s="6"/>
      <c r="BZ61" s="6"/>
      <c r="CA61" s="6"/>
      <c r="CB61" s="6"/>
      <c r="CC61" s="6" t="s">
        <v>154</v>
      </c>
      <c r="CD61" s="6">
        <v>9975</v>
      </c>
      <c r="CE61" s="6">
        <v>11792</v>
      </c>
      <c r="CF61" s="6">
        <v>11792</v>
      </c>
      <c r="CG61" s="6">
        <v>18561</v>
      </c>
      <c r="CH61" s="118"/>
      <c r="CI61" s="102"/>
      <c r="CJ61" s="102"/>
      <c r="CK61" s="102"/>
      <c r="CL61" s="102"/>
      <c r="CM61" s="102"/>
      <c r="CN61" s="102"/>
      <c r="CO61" s="102"/>
      <c r="CP61" s="102"/>
      <c r="CQ61" s="102"/>
      <c r="CR61" s="102"/>
      <c r="CS61" s="102"/>
      <c r="CU61" s="102"/>
      <c r="CV61" s="102"/>
      <c r="CW61" s="102"/>
      <c r="CX61" s="102"/>
      <c r="DA61" s="6"/>
      <c r="DB61" s="6"/>
      <c r="DC61" s="6"/>
      <c r="DD61" s="6"/>
      <c r="DE61" s="10" t="s">
        <v>154</v>
      </c>
      <c r="DF61" s="6">
        <v>9975</v>
      </c>
      <c r="DG61" s="6">
        <v>11792</v>
      </c>
      <c r="DH61" s="6">
        <v>11792</v>
      </c>
      <c r="DI61" s="6">
        <v>18561</v>
      </c>
    </row>
    <row r="62" spans="1:113" ht="15">
      <c r="A62" s="102" t="s">
        <v>74</v>
      </c>
      <c r="B62" s="102"/>
      <c r="C62" s="102"/>
      <c r="D62" s="102"/>
      <c r="E62" s="102"/>
      <c r="F62" s="102"/>
      <c r="G62" s="102"/>
      <c r="H62" s="102"/>
      <c r="I62" s="102"/>
      <c r="J62" s="102"/>
      <c r="K62" s="102"/>
      <c r="L62" s="102"/>
      <c r="M62" s="102"/>
      <c r="N62" s="102">
        <v>4950</v>
      </c>
      <c r="O62" s="102"/>
      <c r="P62" s="102"/>
      <c r="Q62" s="102"/>
      <c r="R62" s="102"/>
      <c r="S62" s="253">
        <v>6540</v>
      </c>
      <c r="T62" s="248">
        <v>3445</v>
      </c>
      <c r="U62" s="255">
        <v>3886</v>
      </c>
      <c r="V62" s="102">
        <v>3910</v>
      </c>
      <c r="W62" s="102">
        <v>4785</v>
      </c>
      <c r="X62" s="102">
        <v>4935</v>
      </c>
      <c r="Y62" s="102">
        <v>5295</v>
      </c>
      <c r="Z62" s="102">
        <v>5610</v>
      </c>
      <c r="AA62" s="102">
        <v>5730</v>
      </c>
      <c r="AB62" s="102">
        <v>5820</v>
      </c>
      <c r="AC62" s="102">
        <v>6180</v>
      </c>
      <c r="AD62" s="118"/>
      <c r="AE62" s="102"/>
      <c r="AF62" s="102"/>
      <c r="AG62" s="102"/>
      <c r="AH62" s="102"/>
      <c r="AI62" s="102"/>
      <c r="AJ62" s="102"/>
      <c r="AK62" s="102"/>
      <c r="AL62" s="102"/>
      <c r="AM62" s="102"/>
      <c r="AN62" s="102"/>
      <c r="AO62" s="102"/>
      <c r="AP62" s="102">
        <v>7275</v>
      </c>
      <c r="AQ62" s="102"/>
      <c r="AR62" s="102"/>
      <c r="AS62" s="102"/>
      <c r="AT62" s="102"/>
      <c r="AU62" s="102">
        <v>9675</v>
      </c>
      <c r="AV62" s="102">
        <v>11452</v>
      </c>
      <c r="AW62" s="102">
        <v>9909</v>
      </c>
      <c r="AX62" s="102">
        <v>10185</v>
      </c>
      <c r="AY62" s="102">
        <v>12240</v>
      </c>
      <c r="AZ62" s="102">
        <v>12705</v>
      </c>
      <c r="BA62" s="102">
        <v>13200</v>
      </c>
      <c r="BB62" s="102">
        <v>13230</v>
      </c>
      <c r="BC62" s="102">
        <v>13620</v>
      </c>
      <c r="BD62" s="102">
        <v>14100</v>
      </c>
      <c r="BE62" s="102">
        <v>14370</v>
      </c>
      <c r="BF62" s="118"/>
      <c r="BG62" s="102"/>
      <c r="BH62" s="102"/>
      <c r="BI62" s="102"/>
      <c r="BJ62" s="102"/>
      <c r="BK62" s="102"/>
      <c r="BL62" s="102"/>
      <c r="BM62" s="102"/>
      <c r="BN62" s="102"/>
      <c r="BO62" s="102"/>
      <c r="BP62" s="102"/>
      <c r="BQ62" s="102"/>
      <c r="BR62" s="6"/>
      <c r="BS62" s="102"/>
      <c r="BT62" s="102"/>
      <c r="BU62" s="102"/>
      <c r="BV62" s="102"/>
      <c r="BW62" s="102"/>
      <c r="BX62" s="6"/>
      <c r="BY62" s="6"/>
      <c r="BZ62" s="6"/>
      <c r="CA62" s="6"/>
      <c r="CB62" s="6"/>
      <c r="CC62" s="6" t="s">
        <v>154</v>
      </c>
      <c r="CD62" s="6" t="s">
        <v>154</v>
      </c>
      <c r="CE62" s="6" t="s">
        <v>154</v>
      </c>
      <c r="CF62" s="6" t="s">
        <v>154</v>
      </c>
      <c r="CG62" s="6"/>
      <c r="CH62" s="118"/>
      <c r="CI62" s="102"/>
      <c r="CJ62" s="102"/>
      <c r="CK62" s="102"/>
      <c r="CL62" s="102"/>
      <c r="CM62" s="102"/>
      <c r="CN62" s="102"/>
      <c r="CO62" s="102"/>
      <c r="CP62" s="102"/>
      <c r="CQ62" s="102"/>
      <c r="CR62" s="102"/>
      <c r="CS62" s="102"/>
      <c r="CU62" s="102"/>
      <c r="CV62" s="102"/>
      <c r="CW62" s="102"/>
      <c r="CX62" s="102"/>
      <c r="CY62" s="102"/>
      <c r="CZ62" s="17"/>
      <c r="DA62" s="6"/>
      <c r="DB62" s="6"/>
      <c r="DC62" s="6"/>
      <c r="DD62" s="6"/>
      <c r="DE62" s="10" t="s">
        <v>154</v>
      </c>
      <c r="DF62" s="6" t="s">
        <v>154</v>
      </c>
      <c r="DG62" s="6" t="s">
        <v>154</v>
      </c>
      <c r="DH62" s="6" t="s">
        <v>154</v>
      </c>
      <c r="DI62" s="6"/>
    </row>
    <row r="63" spans="1:113" ht="15">
      <c r="A63" s="102" t="s">
        <v>75</v>
      </c>
      <c r="B63" s="102"/>
      <c r="C63" s="102"/>
      <c r="D63" s="102"/>
      <c r="E63" s="102"/>
      <c r="F63" s="102"/>
      <c r="G63" s="102"/>
      <c r="H63" s="102"/>
      <c r="I63" s="102"/>
      <c r="J63" s="102"/>
      <c r="K63" s="102"/>
      <c r="L63" s="102"/>
      <c r="M63" s="102"/>
      <c r="N63" s="102">
        <v>2310</v>
      </c>
      <c r="O63" s="102"/>
      <c r="P63" s="102"/>
      <c r="Q63" s="102"/>
      <c r="R63" s="102"/>
      <c r="S63" s="102">
        <v>3376</v>
      </c>
      <c r="T63" s="248">
        <v>3652</v>
      </c>
      <c r="U63" s="238">
        <v>3676</v>
      </c>
      <c r="V63" s="102">
        <v>3950</v>
      </c>
      <c r="W63" s="102">
        <v>3944</v>
      </c>
      <c r="X63" s="102">
        <v>3950</v>
      </c>
      <c r="Y63" s="102">
        <v>4266</v>
      </c>
      <c r="Z63" s="102">
        <v>4266</v>
      </c>
      <c r="AA63" s="102">
        <v>4564</v>
      </c>
      <c r="AB63" s="102">
        <v>4564</v>
      </c>
      <c r="AC63" s="6">
        <v>4700</v>
      </c>
      <c r="AD63" s="118"/>
      <c r="AE63" s="102"/>
      <c r="AF63" s="102"/>
      <c r="AG63" s="102"/>
      <c r="AH63" s="102"/>
      <c r="AI63" s="102"/>
      <c r="AJ63" s="102"/>
      <c r="AK63" s="102"/>
      <c r="AL63" s="102"/>
      <c r="AM63" s="102"/>
      <c r="AN63" s="102"/>
      <c r="AO63" s="102"/>
      <c r="AP63" s="102">
        <v>6262</v>
      </c>
      <c r="AQ63" s="102"/>
      <c r="AR63" s="102"/>
      <c r="AS63" s="102"/>
      <c r="AT63" s="102"/>
      <c r="AU63" s="102">
        <v>9008</v>
      </c>
      <c r="AV63" s="102">
        <v>9792</v>
      </c>
      <c r="AW63" s="102">
        <v>9816</v>
      </c>
      <c r="AX63" s="102">
        <v>10582</v>
      </c>
      <c r="AY63" s="102">
        <v>10576</v>
      </c>
      <c r="AZ63" s="102">
        <v>10582</v>
      </c>
      <c r="BA63" s="102">
        <v>11496</v>
      </c>
      <c r="BB63" s="102">
        <v>11496</v>
      </c>
      <c r="BC63" s="102">
        <v>12156</v>
      </c>
      <c r="BD63" s="102">
        <v>12156</v>
      </c>
      <c r="BE63" s="6">
        <v>12544</v>
      </c>
      <c r="BF63" s="118"/>
      <c r="BG63" s="102"/>
      <c r="BH63" s="102"/>
      <c r="BI63" s="102"/>
      <c r="BJ63" s="102"/>
      <c r="BK63" s="102"/>
      <c r="BL63" s="102"/>
      <c r="BM63" s="102"/>
      <c r="BN63" s="102"/>
      <c r="BO63" s="102"/>
      <c r="BP63" s="102"/>
      <c r="BQ63" s="102"/>
      <c r="BR63" s="6"/>
      <c r="BS63" s="102"/>
      <c r="BT63" s="102"/>
      <c r="BU63" s="102"/>
      <c r="BV63" s="102"/>
      <c r="BW63" s="6"/>
      <c r="BX63" s="6"/>
      <c r="BY63" s="180"/>
      <c r="BZ63" s="6"/>
      <c r="CA63" s="6"/>
      <c r="CB63" s="6"/>
      <c r="CC63" s="6" t="s">
        <v>154</v>
      </c>
      <c r="CD63" s="6" t="s">
        <v>154</v>
      </c>
      <c r="CE63" s="6" t="s">
        <v>154</v>
      </c>
      <c r="CF63" s="6" t="s">
        <v>154</v>
      </c>
      <c r="CG63" s="6"/>
      <c r="CH63" s="118"/>
      <c r="CI63" s="102"/>
      <c r="CJ63" s="102"/>
      <c r="CK63" s="102"/>
      <c r="CL63" s="102"/>
      <c r="CM63" s="102"/>
      <c r="CN63" s="102"/>
      <c r="CO63" s="102"/>
      <c r="CP63" s="102"/>
      <c r="CQ63" s="102"/>
      <c r="CR63" s="102"/>
      <c r="CS63" s="102"/>
      <c r="CU63" s="102"/>
      <c r="CV63" s="102"/>
      <c r="CW63" s="102"/>
      <c r="CX63" s="102"/>
      <c r="DA63" s="6"/>
      <c r="DB63" s="6"/>
      <c r="DC63" s="6"/>
      <c r="DD63" s="6"/>
      <c r="DE63" s="10" t="s">
        <v>154</v>
      </c>
      <c r="DF63" s="6" t="s">
        <v>154</v>
      </c>
      <c r="DG63" s="6" t="s">
        <v>154</v>
      </c>
      <c r="DH63" s="6" t="s">
        <v>154</v>
      </c>
      <c r="DI63" s="6"/>
    </row>
    <row r="64" spans="1:113" ht="15">
      <c r="A64" s="104" t="s">
        <v>76</v>
      </c>
      <c r="B64" s="104"/>
      <c r="C64" s="104"/>
      <c r="D64" s="104"/>
      <c r="E64" s="104"/>
      <c r="F64" s="104"/>
      <c r="G64" s="104"/>
      <c r="H64" s="104"/>
      <c r="I64" s="104"/>
      <c r="J64" s="104"/>
      <c r="K64" s="104"/>
      <c r="L64" s="104"/>
      <c r="M64" s="104"/>
      <c r="N64" s="104">
        <v>3796</v>
      </c>
      <c r="O64" s="104"/>
      <c r="P64" s="104"/>
      <c r="Q64" s="104"/>
      <c r="R64" s="104"/>
      <c r="S64" s="104">
        <v>7780</v>
      </c>
      <c r="T64" s="251">
        <v>5020</v>
      </c>
      <c r="U64" s="238">
        <v>5236</v>
      </c>
      <c r="V64" s="104">
        <v>5452</v>
      </c>
      <c r="W64" s="104">
        <v>9081</v>
      </c>
      <c r="X64" s="104">
        <v>9373</v>
      </c>
      <c r="Y64" s="104">
        <v>9772</v>
      </c>
      <c r="Z64" s="104">
        <v>6222</v>
      </c>
      <c r="AA64" s="104">
        <v>6414</v>
      </c>
      <c r="AB64" s="104">
        <v>7120</v>
      </c>
      <c r="AC64" s="6">
        <v>6654</v>
      </c>
      <c r="AD64" s="120"/>
      <c r="AE64" s="104"/>
      <c r="AF64" s="104"/>
      <c r="AG64" s="104"/>
      <c r="AH64" s="104"/>
      <c r="AI64" s="104"/>
      <c r="AJ64" s="104"/>
      <c r="AK64" s="104"/>
      <c r="AL64" s="104"/>
      <c r="AM64" s="104"/>
      <c r="AN64" s="104"/>
      <c r="AO64" s="104"/>
      <c r="AP64" s="104">
        <v>7492</v>
      </c>
      <c r="AQ64" s="104"/>
      <c r="AR64" s="104"/>
      <c r="AS64" s="104"/>
      <c r="AT64" s="104"/>
      <c r="AU64" s="104">
        <v>14692</v>
      </c>
      <c r="AV64" s="104">
        <v>15140.5</v>
      </c>
      <c r="AW64" s="104">
        <v>10372</v>
      </c>
      <c r="AX64" s="104">
        <v>10804</v>
      </c>
      <c r="AY64" s="104">
        <v>17121</v>
      </c>
      <c r="AZ64" s="104">
        <v>17665</v>
      </c>
      <c r="BA64" s="104">
        <v>18412</v>
      </c>
      <c r="BB64" s="104">
        <v>12294</v>
      </c>
      <c r="BC64" s="104">
        <v>12678</v>
      </c>
      <c r="BD64" s="104">
        <v>14090</v>
      </c>
      <c r="BE64" s="6">
        <v>13398</v>
      </c>
      <c r="BF64" s="120"/>
      <c r="BG64" s="104"/>
      <c r="BH64" s="104"/>
      <c r="BI64" s="104"/>
      <c r="BJ64" s="104"/>
      <c r="BK64" s="104"/>
      <c r="BL64" s="104"/>
      <c r="BM64" s="104"/>
      <c r="BN64" s="104"/>
      <c r="BO64" s="104"/>
      <c r="BP64" s="104"/>
      <c r="BQ64" s="104"/>
      <c r="BR64" s="7"/>
      <c r="BS64" s="104"/>
      <c r="BT64" s="104"/>
      <c r="BU64" s="104"/>
      <c r="BV64" s="104"/>
      <c r="BW64" s="7"/>
      <c r="BX64" s="7"/>
      <c r="BY64" s="74"/>
      <c r="BZ64" s="7"/>
      <c r="CA64" s="7"/>
      <c r="CB64" s="7"/>
      <c r="CC64" s="74" t="s">
        <v>154</v>
      </c>
      <c r="CD64" s="7" t="s">
        <v>154</v>
      </c>
      <c r="CE64" s="7" t="s">
        <v>154</v>
      </c>
      <c r="CF64" s="7" t="s">
        <v>154</v>
      </c>
      <c r="CG64" s="7"/>
      <c r="CH64" s="120"/>
      <c r="CI64" s="104"/>
      <c r="CJ64" s="104"/>
      <c r="CK64" s="104"/>
      <c r="CL64" s="104"/>
      <c r="CM64" s="104"/>
      <c r="CN64" s="104"/>
      <c r="CO64" s="104"/>
      <c r="CP64" s="104"/>
      <c r="CQ64" s="104"/>
      <c r="CR64" s="104"/>
      <c r="CS64" s="104"/>
      <c r="CT64" s="26"/>
      <c r="CU64" s="104"/>
      <c r="CV64" s="104"/>
      <c r="CW64" s="104"/>
      <c r="CX64" s="104"/>
      <c r="CY64" s="26"/>
      <c r="CZ64" s="26"/>
      <c r="DA64" s="7"/>
      <c r="DB64" s="7"/>
      <c r="DC64" s="7"/>
      <c r="DD64" s="7"/>
      <c r="DE64" s="26" t="s">
        <v>154</v>
      </c>
      <c r="DF64" s="7" t="s">
        <v>154</v>
      </c>
      <c r="DG64" s="7" t="s">
        <v>154</v>
      </c>
      <c r="DH64" s="7" t="s">
        <v>154</v>
      </c>
      <c r="DI64" s="7"/>
    </row>
    <row r="65" spans="1:113">
      <c r="A65" s="494" t="s">
        <v>77</v>
      </c>
      <c r="B65" s="494"/>
      <c r="C65" s="494"/>
      <c r="D65" s="494"/>
      <c r="E65" s="494"/>
      <c r="F65" s="494"/>
      <c r="G65" s="494"/>
      <c r="H65" s="494"/>
      <c r="I65" s="494"/>
      <c r="J65" s="494"/>
      <c r="K65" s="494"/>
      <c r="L65" s="494"/>
      <c r="M65" s="494"/>
      <c r="N65" s="494"/>
      <c r="O65" s="494"/>
      <c r="P65" s="494"/>
      <c r="Q65" s="494"/>
      <c r="R65" s="494"/>
      <c r="S65" s="495" t="s">
        <v>154</v>
      </c>
      <c r="T65" s="496" t="s">
        <v>154</v>
      </c>
      <c r="U65" s="495" t="s">
        <v>154</v>
      </c>
      <c r="V65" s="495" t="s">
        <v>154</v>
      </c>
      <c r="W65" s="495" t="s">
        <v>154</v>
      </c>
      <c r="X65" s="495" t="s">
        <v>154</v>
      </c>
      <c r="Y65" s="495" t="s">
        <v>154</v>
      </c>
      <c r="Z65" s="495" t="s">
        <v>154</v>
      </c>
      <c r="AA65" s="495" t="s">
        <v>154</v>
      </c>
      <c r="AB65" s="495" t="s">
        <v>154</v>
      </c>
      <c r="AC65" s="495" t="s">
        <v>154</v>
      </c>
      <c r="AD65" s="121"/>
      <c r="AE65" s="494"/>
      <c r="AF65" s="494"/>
      <c r="AG65" s="494"/>
      <c r="AH65" s="494"/>
      <c r="AI65" s="494"/>
      <c r="AJ65" s="494"/>
      <c r="AK65" s="494"/>
      <c r="AL65" s="494"/>
      <c r="AM65" s="494"/>
      <c r="AN65" s="494"/>
      <c r="AO65" s="494"/>
      <c r="AP65" s="494"/>
      <c r="AQ65" s="494"/>
      <c r="AR65" s="494"/>
      <c r="AS65" s="494"/>
      <c r="AT65" s="494"/>
      <c r="AU65" s="495" t="s">
        <v>154</v>
      </c>
      <c r="AV65" s="495" t="s">
        <v>154</v>
      </c>
      <c r="AW65" s="495" t="s">
        <v>154</v>
      </c>
      <c r="AX65" s="495" t="s">
        <v>154</v>
      </c>
      <c r="AY65" s="495" t="s">
        <v>154</v>
      </c>
      <c r="AZ65" s="495" t="s">
        <v>154</v>
      </c>
      <c r="BA65" s="495" t="s">
        <v>154</v>
      </c>
      <c r="BB65" s="495" t="s">
        <v>154</v>
      </c>
      <c r="BC65" s="495" t="s">
        <v>154</v>
      </c>
      <c r="BD65" s="495" t="s">
        <v>154</v>
      </c>
      <c r="BE65" s="495"/>
      <c r="BF65" s="121"/>
      <c r="BG65" s="494"/>
      <c r="BH65" s="494"/>
      <c r="BI65" s="494"/>
      <c r="BJ65" s="494"/>
      <c r="BK65" s="494"/>
      <c r="BL65" s="494"/>
      <c r="BM65" s="494"/>
      <c r="BN65" s="494"/>
      <c r="BO65" s="494"/>
      <c r="BP65" s="494"/>
      <c r="BQ65" s="494"/>
      <c r="BR65" s="7"/>
      <c r="BS65" s="494"/>
      <c r="BT65" s="494"/>
      <c r="BU65" s="494"/>
      <c r="BV65" s="494"/>
      <c r="BW65" s="497"/>
      <c r="BX65" s="497"/>
      <c r="BY65" s="122"/>
      <c r="BZ65" s="497"/>
      <c r="CA65" s="497"/>
      <c r="CB65" s="497"/>
      <c r="CC65" s="122" t="s">
        <v>154</v>
      </c>
      <c r="CD65" s="497" t="s">
        <v>154</v>
      </c>
      <c r="CE65" s="497" t="s">
        <v>154</v>
      </c>
      <c r="CF65" s="497" t="s">
        <v>154</v>
      </c>
      <c r="CG65" s="497"/>
      <c r="CH65" s="121"/>
      <c r="CI65" s="494"/>
      <c r="CJ65" s="494"/>
      <c r="CK65" s="494"/>
      <c r="CL65" s="494"/>
      <c r="CM65" s="494"/>
      <c r="CN65" s="494"/>
      <c r="CO65" s="494"/>
      <c r="CP65" s="494"/>
      <c r="CQ65" s="494"/>
      <c r="CR65" s="494"/>
      <c r="CS65" s="494"/>
      <c r="CT65" s="26"/>
      <c r="CU65" s="494"/>
      <c r="CV65" s="494"/>
      <c r="CW65" s="494"/>
      <c r="CX65" s="494"/>
      <c r="CY65" s="26"/>
      <c r="CZ65" s="26"/>
      <c r="DA65" s="497"/>
      <c r="DB65" s="497"/>
      <c r="DC65" s="497"/>
      <c r="DD65" s="497"/>
      <c r="DE65" s="132" t="s">
        <v>154</v>
      </c>
      <c r="DF65" s="497" t="s">
        <v>154</v>
      </c>
      <c r="DG65" s="497" t="s">
        <v>154</v>
      </c>
      <c r="DH65" s="497" t="s">
        <v>154</v>
      </c>
      <c r="DI65" s="497"/>
    </row>
    <row r="66" spans="1:113">
      <c r="A66" s="4"/>
      <c r="G66" s="33"/>
      <c r="H66" s="33"/>
      <c r="I66" s="33"/>
      <c r="J66" s="33"/>
      <c r="K66" s="6"/>
      <c r="L66" s="6"/>
      <c r="N66" s="6"/>
      <c r="O66" s="6"/>
      <c r="P66" s="6"/>
      <c r="Q66" s="6"/>
      <c r="R66" s="6"/>
      <c r="S66" s="6"/>
      <c r="T66" s="252"/>
      <c r="U66" s="6"/>
      <c r="V66" s="6"/>
      <c r="W66" s="6"/>
      <c r="X66" s="6"/>
      <c r="Y66" s="6"/>
      <c r="Z66" s="6"/>
      <c r="AA66" s="6"/>
      <c r="AB66" s="6"/>
      <c r="AC66" s="6"/>
      <c r="AD66" s="33"/>
      <c r="AG66" s="33"/>
      <c r="AH66" s="33"/>
      <c r="AI66" s="33"/>
      <c r="AJ66" s="33"/>
      <c r="AK66" s="33"/>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row>
    <row r="67" spans="1:113">
      <c r="A67" s="3" t="s">
        <v>158</v>
      </c>
      <c r="S67" s="10" t="s">
        <v>188</v>
      </c>
      <c r="T67" s="242" t="s">
        <v>189</v>
      </c>
      <c r="U67" s="10" t="s">
        <v>189</v>
      </c>
      <c r="V67" s="10" t="s">
        <v>189</v>
      </c>
      <c r="AU67" s="10" t="s">
        <v>190</v>
      </c>
      <c r="AV67" s="10" t="s">
        <v>191</v>
      </c>
      <c r="AW67" s="10" t="s">
        <v>191</v>
      </c>
      <c r="AX67" s="10" t="s">
        <v>191</v>
      </c>
      <c r="BW67" s="10" t="s">
        <v>188</v>
      </c>
      <c r="BX67" s="10" t="s">
        <v>192</v>
      </c>
      <c r="BY67" s="4"/>
      <c r="BZ67" s="4"/>
      <c r="CA67" s="4"/>
      <c r="CB67" s="4"/>
      <c r="CC67" s="4"/>
      <c r="CD67" s="4"/>
      <c r="CE67" s="4"/>
      <c r="CF67" s="4"/>
      <c r="CG67" s="4"/>
      <c r="CY67" s="10" t="s">
        <v>190</v>
      </c>
      <c r="CZ67" s="10" t="s">
        <v>193</v>
      </c>
      <c r="DA67" s="4"/>
      <c r="DB67" s="4"/>
      <c r="DC67" s="4"/>
      <c r="DD67" s="4"/>
      <c r="DF67" s="4"/>
      <c r="DG67" s="4"/>
      <c r="DH67" s="4"/>
      <c r="DI67" s="4"/>
    </row>
    <row r="68" spans="1:113">
      <c r="J68" s="44"/>
      <c r="K68" s="44"/>
      <c r="S68" s="10" t="s">
        <v>166</v>
      </c>
      <c r="T68" s="242" t="s">
        <v>166</v>
      </c>
      <c r="U68" s="10" t="s">
        <v>166</v>
      </c>
      <c r="V68" s="10" t="s">
        <v>166</v>
      </c>
      <c r="AU68" s="10" t="s">
        <v>166</v>
      </c>
      <c r="AV68" s="10" t="s">
        <v>166</v>
      </c>
      <c r="AW68" s="10" t="s">
        <v>166</v>
      </c>
      <c r="AX68" s="10" t="s">
        <v>166</v>
      </c>
      <c r="AY68" s="10" t="s">
        <v>166</v>
      </c>
      <c r="AZ68" s="10" t="s">
        <v>166</v>
      </c>
      <c r="BW68" s="10" t="s">
        <v>166</v>
      </c>
      <c r="BX68" s="10" t="s">
        <v>166</v>
      </c>
      <c r="BY68" s="4"/>
      <c r="BZ68" s="4"/>
      <c r="CA68" s="4"/>
      <c r="CB68" s="4" t="s">
        <v>166</v>
      </c>
      <c r="CC68" s="4"/>
      <c r="CD68" s="4"/>
      <c r="CE68" s="4"/>
      <c r="CF68" s="4"/>
      <c r="CG68" s="4"/>
      <c r="CY68" s="10" t="s">
        <v>166</v>
      </c>
      <c r="CZ68" s="10" t="s">
        <v>166</v>
      </c>
      <c r="DA68" s="4"/>
      <c r="DB68" s="4"/>
      <c r="DC68" s="4"/>
      <c r="DD68" s="4"/>
      <c r="DF68" s="4"/>
      <c r="DG68" s="4"/>
      <c r="DH68" s="4"/>
      <c r="DI68" s="4"/>
    </row>
    <row r="69" spans="1:113">
      <c r="A69" s="4" t="s">
        <v>194</v>
      </c>
      <c r="H69" s="4"/>
      <c r="J69" s="4"/>
      <c r="K69" s="44"/>
      <c r="L69" s="44"/>
      <c r="BZ69" s="269"/>
      <c r="CA69" s="269"/>
      <c r="CB69" s="269" t="s">
        <v>195</v>
      </c>
      <c r="CC69" s="269"/>
      <c r="CD69" s="269"/>
      <c r="CE69" s="269"/>
      <c r="CF69" s="269"/>
      <c r="CG69" s="269"/>
      <c r="DF69" s="269"/>
    </row>
    <row r="70" spans="1:113">
      <c r="H70" s="4"/>
      <c r="J70" s="4"/>
      <c r="K70" s="44"/>
      <c r="L70" s="44"/>
      <c r="S70" s="254" t="s">
        <v>196</v>
      </c>
      <c r="X70" s="10" t="s">
        <v>197</v>
      </c>
    </row>
    <row r="71" spans="1:113">
      <c r="H71" s="4"/>
      <c r="I71" s="33"/>
      <c r="J71" s="4"/>
      <c r="K71" s="44"/>
      <c r="L71" s="44"/>
    </row>
    <row r="72" spans="1:113">
      <c r="A72" s="4"/>
      <c r="H72" s="4"/>
      <c r="I72" s="33"/>
      <c r="J72" s="4"/>
      <c r="K72" s="44"/>
      <c r="L72" s="44"/>
    </row>
    <row r="73" spans="1:113">
      <c r="A73" s="4"/>
      <c r="H73" s="4"/>
      <c r="I73" s="38"/>
      <c r="J73" s="4"/>
      <c r="K73" s="44"/>
      <c r="L73" s="44"/>
    </row>
    <row r="74" spans="1:113">
      <c r="H74" s="4"/>
      <c r="I74" s="33"/>
      <c r="J74" s="4"/>
      <c r="K74" s="44"/>
      <c r="L74" s="44"/>
    </row>
    <row r="75" spans="1:113">
      <c r="H75" s="4"/>
      <c r="I75" s="33"/>
      <c r="J75" s="4"/>
      <c r="K75" s="44"/>
      <c r="L75" s="44"/>
    </row>
    <row r="76" spans="1:113">
      <c r="H76" s="4"/>
      <c r="I76" s="33"/>
      <c r="J76" s="4"/>
      <c r="K76" s="44"/>
      <c r="L76" s="44"/>
    </row>
    <row r="77" spans="1:113">
      <c r="H77" s="4"/>
      <c r="I77" s="33"/>
      <c r="J77" s="4"/>
      <c r="K77" s="44"/>
      <c r="L77" s="44"/>
    </row>
    <row r="78" spans="1:113">
      <c r="H78" s="4"/>
      <c r="I78" s="33"/>
      <c r="J78" s="4"/>
      <c r="K78" s="44"/>
      <c r="L78" s="44"/>
    </row>
    <row r="79" spans="1:113">
      <c r="H79" s="4"/>
      <c r="I79" s="33"/>
      <c r="J79" s="4"/>
      <c r="K79" s="44"/>
      <c r="L79" s="44"/>
    </row>
    <row r="80" spans="1:113">
      <c r="H80" s="4"/>
      <c r="I80" s="33"/>
      <c r="J80" s="4"/>
      <c r="K80" s="44"/>
      <c r="L80" s="44"/>
    </row>
    <row r="81" spans="8:39">
      <c r="H81" s="4"/>
      <c r="I81" s="33"/>
      <c r="J81" s="4"/>
      <c r="K81" s="44"/>
      <c r="L81" s="44"/>
    </row>
    <row r="82" spans="8:39">
      <c r="H82" s="4"/>
      <c r="J82" s="4"/>
      <c r="K82" s="44"/>
      <c r="L82" s="44"/>
    </row>
    <row r="83" spans="8:39">
      <c r="H83" s="4"/>
      <c r="I83" s="33"/>
      <c r="J83" s="4"/>
      <c r="K83" s="44"/>
      <c r="L83" s="44"/>
    </row>
    <row r="84" spans="8:39">
      <c r="H84" s="4"/>
      <c r="I84" s="33"/>
      <c r="J84" s="4"/>
      <c r="K84" s="44"/>
      <c r="L84" s="44"/>
    </row>
    <row r="85" spans="8:39">
      <c r="H85" s="4"/>
      <c r="I85" s="33"/>
    </row>
    <row r="86" spans="8:39">
      <c r="H86" s="4"/>
      <c r="I86" s="33"/>
      <c r="J86" s="4"/>
      <c r="K86" s="4"/>
      <c r="L86" s="4"/>
      <c r="M86" s="4"/>
      <c r="AD86" s="4"/>
      <c r="AE86" s="4"/>
      <c r="AF86" s="4"/>
      <c r="AG86" s="4"/>
      <c r="AH86" s="4"/>
      <c r="AI86" s="4"/>
      <c r="AJ86" s="4"/>
      <c r="AK86" s="4"/>
      <c r="AL86" s="4"/>
      <c r="AM86" s="4"/>
    </row>
    <row r="87" spans="8:39">
      <c r="J87" s="44"/>
      <c r="K87" s="44"/>
      <c r="L87" s="44"/>
      <c r="M87" s="44"/>
      <c r="AD87" s="44"/>
      <c r="AE87" s="44"/>
      <c r="AF87" s="44"/>
      <c r="AG87" s="44"/>
      <c r="AH87" s="44"/>
      <c r="AI87" s="44"/>
      <c r="AJ87" s="44"/>
      <c r="AK87" s="44"/>
      <c r="AL87" s="44"/>
      <c r="AM87" s="44"/>
    </row>
    <row r="88" spans="8:39">
      <c r="H88" s="4"/>
      <c r="I88" s="4"/>
      <c r="J88" s="44"/>
      <c r="K88" s="44"/>
      <c r="L88" s="44"/>
      <c r="M88" s="44"/>
      <c r="AD88" s="44"/>
      <c r="AE88" s="44"/>
      <c r="AF88" s="44"/>
      <c r="AG88" s="44"/>
      <c r="AH88" s="44"/>
      <c r="AI88" s="44"/>
      <c r="AJ88" s="44"/>
      <c r="AK88" s="44"/>
      <c r="AL88" s="44"/>
      <c r="AM88" s="44"/>
    </row>
    <row r="89" spans="8:39">
      <c r="H89" s="33"/>
      <c r="I89" s="33"/>
      <c r="J89" s="38"/>
      <c r="K89" s="33"/>
      <c r="L89" s="33"/>
      <c r="M89" s="33"/>
      <c r="AD89" s="33"/>
      <c r="AE89" s="33"/>
      <c r="AF89" s="33"/>
      <c r="AG89" s="33"/>
      <c r="AI89" s="33"/>
      <c r="AJ89" s="33"/>
      <c r="AK89" s="33"/>
      <c r="AL89" s="33"/>
    </row>
    <row r="90" spans="8:39">
      <c r="H90" s="6"/>
      <c r="I90" s="6"/>
      <c r="J90" s="6"/>
      <c r="K90" s="6"/>
      <c r="L90" s="6"/>
      <c r="AD90" s="6"/>
      <c r="AF90" s="6"/>
      <c r="AG90" s="6"/>
      <c r="AH90" s="6"/>
      <c r="AI90" s="6"/>
      <c r="AJ90" s="6"/>
      <c r="AL90" s="6"/>
    </row>
  </sheetData>
  <phoneticPr fontId="12"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indexed="17"/>
  </sheetPr>
  <dimension ref="A1:ED70"/>
  <sheetViews>
    <sheetView zoomScale="80" zoomScaleNormal="80" workbookViewId="0">
      <pane xSplit="1" ySplit="4" topLeftCell="BU8" activePane="bottomRight" state="frozen"/>
      <selection pane="bottomRight" activeCell="DA12" sqref="DA12"/>
      <selection pane="bottomLeft" activeCell="A5" sqref="A5"/>
      <selection pane="topRight" activeCell="B1" sqref="B1"/>
    </sheetView>
  </sheetViews>
  <sheetFormatPr defaultColWidth="9.85546875" defaultRowHeight="12.75"/>
  <cols>
    <col min="1" max="1" width="18.5703125" style="3" customWidth="1"/>
    <col min="2" max="2" width="10" style="3" customWidth="1"/>
    <col min="3" max="11" width="9" style="3" customWidth="1"/>
    <col min="12" max="12" width="9" style="10" customWidth="1"/>
    <col min="13" max="16" width="9" style="3" customWidth="1"/>
    <col min="17" max="27" width="9" style="10" customWidth="1"/>
    <col min="28" max="28" width="8.85546875" style="124" customWidth="1"/>
    <col min="29" max="50" width="9" style="3" customWidth="1"/>
    <col min="51" max="51" width="9" style="317" customWidth="1"/>
    <col min="52" max="53" width="9" style="3" customWidth="1"/>
    <col min="54" max="54" width="9.140625" style="124" customWidth="1"/>
    <col min="55" max="57" width="9" style="3" customWidth="1"/>
    <col min="58" max="68" width="9.85546875" style="3"/>
    <col min="69" max="79" width="9" style="3" customWidth="1"/>
    <col min="80" max="80" width="8.85546875" style="50" customWidth="1"/>
    <col min="81" max="104" width="9" style="3" customWidth="1"/>
    <col min="105" max="105" width="8.85546875" style="3" customWidth="1"/>
    <col min="106" max="106" width="8.85546875" style="432" customWidth="1"/>
    <col min="107" max="120" width="9.85546875" style="3"/>
    <col min="121" max="131" width="9" style="10" customWidth="1"/>
    <col min="132" max="16384" width="9.85546875" style="3"/>
  </cols>
  <sheetData>
    <row r="1" spans="1:134">
      <c r="A1" s="53"/>
      <c r="B1" s="53" t="s">
        <v>3</v>
      </c>
      <c r="C1" s="15"/>
      <c r="D1" s="18"/>
      <c r="E1" s="18"/>
      <c r="F1" s="18"/>
      <c r="G1" s="18"/>
      <c r="H1" s="18"/>
      <c r="I1" s="18"/>
      <c r="J1" s="18"/>
      <c r="K1" s="18"/>
      <c r="L1" s="26"/>
      <c r="M1" s="18"/>
      <c r="N1" s="18"/>
      <c r="O1" s="18"/>
      <c r="P1" s="18"/>
      <c r="Q1" s="26"/>
      <c r="R1" s="26"/>
      <c r="S1" s="26"/>
      <c r="T1" s="26"/>
      <c r="U1" s="26"/>
      <c r="V1" s="26"/>
      <c r="W1" s="26"/>
      <c r="X1" s="26"/>
      <c r="Y1" s="26"/>
      <c r="Z1" s="26"/>
      <c r="AA1" s="26"/>
      <c r="AB1" s="72"/>
      <c r="AC1" s="18"/>
      <c r="AD1" s="18"/>
      <c r="AE1" s="18"/>
      <c r="AF1" s="18"/>
      <c r="AG1" s="18"/>
      <c r="AH1" s="18"/>
      <c r="AI1" s="18"/>
      <c r="AJ1" s="18"/>
      <c r="AK1" s="18"/>
      <c r="AL1" s="18"/>
      <c r="AM1" s="18"/>
      <c r="AN1" s="18"/>
      <c r="AO1" s="18"/>
      <c r="AP1" s="18"/>
      <c r="AQ1" s="18"/>
      <c r="AR1" s="18"/>
      <c r="AS1" s="257"/>
      <c r="AT1" s="257"/>
      <c r="AU1" s="257"/>
      <c r="AV1" s="257"/>
      <c r="AW1" s="257"/>
      <c r="AX1" s="257"/>
      <c r="AY1" s="257"/>
      <c r="AZ1" s="257"/>
      <c r="BA1" s="257"/>
      <c r="BB1" s="428" t="s">
        <v>4</v>
      </c>
      <c r="BC1" s="15"/>
      <c r="BD1" s="18"/>
      <c r="BE1" s="18"/>
      <c r="BF1" s="18"/>
      <c r="BG1" s="18"/>
      <c r="BH1" s="18"/>
      <c r="BI1" s="15"/>
      <c r="BJ1" s="15"/>
      <c r="BK1" s="15"/>
      <c r="BL1" s="15"/>
      <c r="BM1" s="15"/>
      <c r="BN1" s="15"/>
      <c r="BO1" s="15"/>
      <c r="BP1" s="15"/>
      <c r="BQ1" s="18"/>
      <c r="BR1" s="18"/>
      <c r="BS1" s="18"/>
      <c r="BT1" s="18"/>
      <c r="BU1" s="18"/>
      <c r="BV1" s="18"/>
      <c r="BW1" s="18"/>
      <c r="BX1" s="18"/>
      <c r="BY1" s="18"/>
      <c r="BZ1" s="18"/>
      <c r="CA1" s="18"/>
      <c r="CB1" s="4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428" t="s">
        <v>198</v>
      </c>
      <c r="DC1" s="15"/>
      <c r="DD1" s="18"/>
      <c r="DE1" s="18"/>
      <c r="DF1" s="18"/>
      <c r="DG1" s="18"/>
      <c r="DH1" s="18"/>
      <c r="DI1" s="15"/>
      <c r="DJ1" s="15"/>
      <c r="DK1" s="15"/>
      <c r="DL1" s="15"/>
      <c r="DM1" s="15"/>
      <c r="DN1" s="15"/>
      <c r="DO1" s="15"/>
      <c r="DP1" s="15"/>
      <c r="DQ1" s="26"/>
      <c r="DR1" s="26"/>
      <c r="DS1" s="26"/>
      <c r="DT1" s="26"/>
      <c r="DU1" s="26"/>
      <c r="DV1" s="26"/>
      <c r="DW1" s="26"/>
      <c r="DX1" s="26"/>
      <c r="DY1" s="26"/>
      <c r="DZ1" s="26"/>
      <c r="EA1" s="26"/>
    </row>
    <row r="2" spans="1:134">
      <c r="A2" s="53"/>
      <c r="B2" s="53" t="s">
        <v>109</v>
      </c>
      <c r="C2" s="15"/>
      <c r="D2" s="52"/>
      <c r="E2" s="52"/>
      <c r="F2" s="52"/>
      <c r="G2" s="52"/>
      <c r="H2" s="52"/>
      <c r="I2" s="52"/>
      <c r="J2" s="52"/>
      <c r="K2" s="52"/>
      <c r="L2" s="152"/>
      <c r="M2" s="73"/>
      <c r="N2" s="73"/>
      <c r="O2" s="73"/>
      <c r="P2" s="73"/>
      <c r="Q2" s="125"/>
      <c r="R2" s="125"/>
      <c r="S2" s="125"/>
      <c r="T2" s="125"/>
      <c r="U2" s="125"/>
      <c r="V2" s="125"/>
      <c r="W2" s="125"/>
      <c r="X2" s="125"/>
      <c r="Y2" s="125"/>
      <c r="Z2" s="125"/>
      <c r="AA2" s="125"/>
      <c r="AB2" s="72"/>
      <c r="AC2" s="52" t="s">
        <v>124</v>
      </c>
      <c r="AD2" s="52"/>
      <c r="AE2" s="52"/>
      <c r="AF2" s="52"/>
      <c r="AG2" s="52"/>
      <c r="AH2" s="52"/>
      <c r="AI2" s="52"/>
      <c r="AJ2" s="52"/>
      <c r="AK2" s="52"/>
      <c r="AL2" s="52"/>
      <c r="AM2" s="52"/>
      <c r="AN2" s="52"/>
      <c r="AO2" s="52"/>
      <c r="AP2" s="52"/>
      <c r="AQ2" s="52"/>
      <c r="AR2" s="52"/>
      <c r="AS2" s="52"/>
      <c r="AT2" s="52"/>
      <c r="AU2" s="52"/>
      <c r="AV2" s="52"/>
      <c r="AW2" s="257"/>
      <c r="AX2" s="52"/>
      <c r="AY2" s="318"/>
      <c r="AZ2" s="52"/>
      <c r="BA2" s="52"/>
      <c r="BB2" s="428" t="s">
        <v>109</v>
      </c>
      <c r="BC2" s="15"/>
      <c r="BD2" s="52"/>
      <c r="BE2" s="52"/>
      <c r="BF2" s="52"/>
      <c r="BG2" s="52"/>
      <c r="BH2" s="52"/>
      <c r="BI2" s="15"/>
      <c r="BJ2" s="15"/>
      <c r="BK2" s="15"/>
      <c r="BL2" s="15"/>
      <c r="BM2" s="15"/>
      <c r="BN2" s="15"/>
      <c r="BO2" s="15"/>
      <c r="BP2" s="15"/>
      <c r="BQ2" s="73"/>
      <c r="BR2" s="73"/>
      <c r="BS2" s="73"/>
      <c r="BT2" s="73"/>
      <c r="BU2" s="73"/>
      <c r="BV2" s="73"/>
      <c r="BW2" s="73"/>
      <c r="BX2" s="73"/>
      <c r="BY2" s="73"/>
      <c r="BZ2" s="73"/>
      <c r="CA2" s="73"/>
      <c r="CB2" s="72"/>
      <c r="CC2" s="52" t="s">
        <v>124</v>
      </c>
      <c r="CD2" s="52"/>
      <c r="CE2" s="52"/>
      <c r="CF2" s="52"/>
      <c r="CG2" s="52"/>
      <c r="CH2" s="52"/>
      <c r="CI2" s="52"/>
      <c r="CJ2" s="52"/>
      <c r="CK2" s="52"/>
      <c r="CL2" s="52"/>
      <c r="CM2" s="52"/>
      <c r="CN2" s="52"/>
      <c r="CO2" s="52"/>
      <c r="CP2" s="52"/>
      <c r="CQ2" s="73"/>
      <c r="CR2" s="73"/>
      <c r="CS2" s="73"/>
      <c r="CT2" s="73"/>
      <c r="CU2" s="73"/>
      <c r="CV2" s="73"/>
      <c r="CW2" s="73"/>
      <c r="CX2" s="453">
        <f>(CY3-CX3)/CX3</f>
        <v>1.7456359102244461E-2</v>
      </c>
      <c r="CY2" s="73"/>
      <c r="CZ2" s="453">
        <f>(DA3-CZ3)/CZ3</f>
        <v>1.8253968253968345E-2</v>
      </c>
      <c r="DA2" s="73"/>
      <c r="DB2" s="428" t="s">
        <v>109</v>
      </c>
      <c r="DC2" s="15"/>
      <c r="DD2" s="52"/>
      <c r="DE2" s="52"/>
      <c r="DF2" s="52"/>
      <c r="DG2" s="52"/>
      <c r="DH2" s="52"/>
      <c r="DI2" s="15"/>
      <c r="DJ2" s="15"/>
      <c r="DK2" s="15"/>
      <c r="DL2" s="15"/>
      <c r="DM2" s="15"/>
      <c r="DN2" s="15"/>
      <c r="DO2" s="15"/>
      <c r="DP2" s="15"/>
      <c r="DQ2" s="125"/>
      <c r="DR2" s="125"/>
      <c r="DS2" s="125"/>
      <c r="DT2" s="125"/>
      <c r="DU2" s="125"/>
      <c r="DV2" s="125"/>
      <c r="DW2" s="125"/>
      <c r="DX2" s="125"/>
      <c r="DY2" s="125"/>
      <c r="DZ2" s="125"/>
      <c r="EA2" s="125"/>
    </row>
    <row r="3" spans="1:134">
      <c r="A3" s="498" t="s">
        <v>199</v>
      </c>
      <c r="B3" s="59">
        <v>148.4</v>
      </c>
      <c r="C3" s="66">
        <v>152.5</v>
      </c>
      <c r="D3" s="60">
        <v>157</v>
      </c>
      <c r="E3" s="60">
        <v>160.5</v>
      </c>
      <c r="F3" s="60">
        <v>163.19999999999999</v>
      </c>
      <c r="G3" s="60">
        <v>166.7</v>
      </c>
      <c r="H3" s="60">
        <v>172.8</v>
      </c>
      <c r="I3" s="60">
        <v>177.5</v>
      </c>
      <c r="J3" s="60">
        <v>180.1</v>
      </c>
      <c r="K3" s="60">
        <v>183.9</v>
      </c>
      <c r="L3" s="126">
        <v>189.4</v>
      </c>
      <c r="M3" s="60">
        <v>195.4</v>
      </c>
      <c r="N3" s="60">
        <v>203.5</v>
      </c>
      <c r="O3" s="60">
        <v>208.29900000000001</v>
      </c>
      <c r="P3" s="60">
        <v>220</v>
      </c>
      <c r="Q3" s="126">
        <v>215.4</v>
      </c>
      <c r="R3" s="126">
        <v>218</v>
      </c>
      <c r="S3" s="126">
        <v>225.9</v>
      </c>
      <c r="T3" s="126">
        <v>229.1</v>
      </c>
      <c r="U3" s="126">
        <v>233.6</v>
      </c>
      <c r="V3" s="126">
        <v>238.3</v>
      </c>
      <c r="W3" s="126">
        <v>238.7</v>
      </c>
      <c r="X3" s="126">
        <v>240.6</v>
      </c>
      <c r="Y3" s="126">
        <v>244.8</v>
      </c>
      <c r="Z3" s="126">
        <v>252</v>
      </c>
      <c r="AA3" s="126">
        <v>256.60000000000002</v>
      </c>
      <c r="AB3" s="499">
        <v>148.4</v>
      </c>
      <c r="AC3" s="66">
        <v>152.5</v>
      </c>
      <c r="AD3" s="60">
        <v>157</v>
      </c>
      <c r="AE3" s="60">
        <v>160.5</v>
      </c>
      <c r="AF3" s="60">
        <v>163.19999999999999</v>
      </c>
      <c r="AG3" s="60">
        <v>166.7</v>
      </c>
      <c r="AH3" s="60">
        <v>172.8</v>
      </c>
      <c r="AI3" s="60">
        <v>177.5</v>
      </c>
      <c r="AJ3" s="60">
        <v>180.1</v>
      </c>
      <c r="AK3" s="60">
        <v>183.9</v>
      </c>
      <c r="AL3" s="60">
        <v>189.4</v>
      </c>
      <c r="AM3" s="60">
        <v>195.4</v>
      </c>
      <c r="AN3" s="60">
        <v>203.5</v>
      </c>
      <c r="AO3" s="60">
        <v>208.29900000000001</v>
      </c>
      <c r="AP3" s="60">
        <v>220</v>
      </c>
      <c r="AQ3" s="60">
        <v>215.4</v>
      </c>
      <c r="AR3" s="60">
        <v>218</v>
      </c>
      <c r="AS3" s="126">
        <v>225.9</v>
      </c>
      <c r="AT3" s="126">
        <v>229.1</v>
      </c>
      <c r="AU3" s="126">
        <v>233.6</v>
      </c>
      <c r="AV3" s="126">
        <v>238.3</v>
      </c>
      <c r="AW3" s="126">
        <v>238.7</v>
      </c>
      <c r="AX3" s="126">
        <v>240.6</v>
      </c>
      <c r="AY3" s="126">
        <v>244.8</v>
      </c>
      <c r="AZ3" s="126">
        <v>252</v>
      </c>
      <c r="BA3" s="126">
        <v>256.60000000000002</v>
      </c>
      <c r="BB3" s="499">
        <v>148.4</v>
      </c>
      <c r="BC3" s="66">
        <v>152.5</v>
      </c>
      <c r="BD3" s="60">
        <v>157</v>
      </c>
      <c r="BE3" s="60">
        <v>160.5</v>
      </c>
      <c r="BF3" s="60">
        <v>163.19999999999999</v>
      </c>
      <c r="BG3" s="60">
        <v>166.7</v>
      </c>
      <c r="BH3" s="60">
        <v>172.8</v>
      </c>
      <c r="BI3" s="60">
        <v>177.5</v>
      </c>
      <c r="BJ3" s="60">
        <v>180.1</v>
      </c>
      <c r="BK3" s="60">
        <v>183.9</v>
      </c>
      <c r="BL3" s="60">
        <v>189.4</v>
      </c>
      <c r="BM3" s="60">
        <v>195.4</v>
      </c>
      <c r="BN3" s="60">
        <v>203.5</v>
      </c>
      <c r="BO3" s="60">
        <v>208.29900000000001</v>
      </c>
      <c r="BP3" s="60">
        <v>220</v>
      </c>
      <c r="BQ3" s="60">
        <v>215.4</v>
      </c>
      <c r="BR3" s="126">
        <v>218</v>
      </c>
      <c r="BS3" s="126">
        <v>225.9</v>
      </c>
      <c r="BT3" s="126">
        <v>229.1</v>
      </c>
      <c r="BU3" s="126">
        <v>233.6</v>
      </c>
      <c r="BV3" s="126">
        <v>238.3</v>
      </c>
      <c r="BW3" s="126">
        <v>238.7</v>
      </c>
      <c r="BX3" s="126">
        <v>240.6</v>
      </c>
      <c r="BY3" s="126">
        <v>244.8</v>
      </c>
      <c r="BZ3" s="126">
        <v>252</v>
      </c>
      <c r="CA3" s="126">
        <v>256.60000000000002</v>
      </c>
      <c r="CB3" s="499">
        <v>148.4</v>
      </c>
      <c r="CC3" s="66">
        <v>152.5</v>
      </c>
      <c r="CD3" s="60">
        <v>157</v>
      </c>
      <c r="CE3" s="60">
        <v>160.5</v>
      </c>
      <c r="CF3" s="60">
        <v>163.19999999999999</v>
      </c>
      <c r="CG3" s="60">
        <v>166.7</v>
      </c>
      <c r="CH3" s="60">
        <v>172.8</v>
      </c>
      <c r="CI3" s="60">
        <v>177.5</v>
      </c>
      <c r="CJ3" s="60">
        <v>180.1</v>
      </c>
      <c r="CK3" s="60">
        <v>183.9</v>
      </c>
      <c r="CL3" s="60">
        <v>189.4</v>
      </c>
      <c r="CM3" s="60">
        <v>195.4</v>
      </c>
      <c r="CN3" s="60">
        <v>203.5</v>
      </c>
      <c r="CO3" s="60">
        <v>208.29900000000001</v>
      </c>
      <c r="CP3" s="60">
        <v>220</v>
      </c>
      <c r="CQ3" s="60">
        <v>215.4</v>
      </c>
      <c r="CR3" s="126">
        <v>218</v>
      </c>
      <c r="CS3" s="126">
        <v>225.9</v>
      </c>
      <c r="CT3" s="126">
        <v>229.1</v>
      </c>
      <c r="CU3" s="126">
        <v>233.6</v>
      </c>
      <c r="CV3" s="126">
        <v>238.3</v>
      </c>
      <c r="CW3" s="126">
        <v>238.7</v>
      </c>
      <c r="CX3" s="126">
        <v>240.6</v>
      </c>
      <c r="CY3" s="126">
        <v>244.8</v>
      </c>
      <c r="CZ3" s="126">
        <v>252</v>
      </c>
      <c r="DA3" s="126">
        <v>256.60000000000002</v>
      </c>
      <c r="DB3" s="431">
        <v>148.4</v>
      </c>
      <c r="DC3" s="66">
        <v>152.5</v>
      </c>
      <c r="DD3" s="60">
        <v>157</v>
      </c>
      <c r="DE3" s="60">
        <v>160.5</v>
      </c>
      <c r="DF3" s="60">
        <v>163.19999999999999</v>
      </c>
      <c r="DG3" s="60">
        <v>166.7</v>
      </c>
      <c r="DH3" s="60">
        <v>172.8</v>
      </c>
      <c r="DI3" s="60">
        <v>177.5</v>
      </c>
      <c r="DJ3" s="60">
        <v>180.1</v>
      </c>
      <c r="DK3" s="60">
        <v>183.9</v>
      </c>
      <c r="DL3" s="60">
        <v>189.4</v>
      </c>
      <c r="DM3" s="60">
        <v>195.4</v>
      </c>
      <c r="DN3" s="60">
        <v>203.5</v>
      </c>
      <c r="DO3" s="60">
        <v>208.29900000000001</v>
      </c>
      <c r="DP3" s="60">
        <v>220</v>
      </c>
      <c r="DQ3" s="126">
        <v>215.4</v>
      </c>
      <c r="DR3" s="126">
        <v>218</v>
      </c>
      <c r="DS3" s="126">
        <v>225.9</v>
      </c>
      <c r="DT3" s="126">
        <v>229.1</v>
      </c>
      <c r="DU3" s="126">
        <v>233.6</v>
      </c>
      <c r="DV3" s="126">
        <v>238.3</v>
      </c>
      <c r="DW3" s="126">
        <v>238.7</v>
      </c>
      <c r="DX3" s="126">
        <v>240.6</v>
      </c>
      <c r="DY3" s="126">
        <v>244.8</v>
      </c>
      <c r="DZ3" s="126">
        <v>252</v>
      </c>
      <c r="EA3" s="126">
        <v>256.60000000000002</v>
      </c>
    </row>
    <row r="4" spans="1:134" ht="27.75" customHeight="1">
      <c r="A4" s="490"/>
      <c r="B4" s="54" t="s">
        <v>129</v>
      </c>
      <c r="C4" s="54" t="s">
        <v>130</v>
      </c>
      <c r="D4" s="54" t="s">
        <v>131</v>
      </c>
      <c r="E4" s="54" t="s">
        <v>132</v>
      </c>
      <c r="F4" s="54" t="s">
        <v>133</v>
      </c>
      <c r="G4" s="57" t="s">
        <v>134</v>
      </c>
      <c r="H4" s="57" t="s">
        <v>135</v>
      </c>
      <c r="I4" s="57" t="s">
        <v>136</v>
      </c>
      <c r="J4" s="57" t="s">
        <v>137</v>
      </c>
      <c r="K4" s="57" t="s">
        <v>138</v>
      </c>
      <c r="L4" s="127" t="s">
        <v>139</v>
      </c>
      <c r="M4" s="57" t="s">
        <v>140</v>
      </c>
      <c r="N4" s="57" t="s">
        <v>141</v>
      </c>
      <c r="O4" s="57" t="s">
        <v>142</v>
      </c>
      <c r="P4" s="57" t="s">
        <v>143</v>
      </c>
      <c r="Q4" s="127" t="s">
        <v>144</v>
      </c>
      <c r="R4" s="127" t="s">
        <v>145</v>
      </c>
      <c r="S4" s="127" t="s">
        <v>146</v>
      </c>
      <c r="T4" s="127" t="s">
        <v>147</v>
      </c>
      <c r="U4" s="127" t="s">
        <v>148</v>
      </c>
      <c r="V4" s="127" t="s">
        <v>149</v>
      </c>
      <c r="W4" s="127" t="s">
        <v>150</v>
      </c>
      <c r="X4" s="127" t="s">
        <v>151</v>
      </c>
      <c r="Y4" s="10" t="s">
        <v>152</v>
      </c>
      <c r="Z4" s="127" t="s">
        <v>18</v>
      </c>
      <c r="AA4" s="427" t="s">
        <v>15</v>
      </c>
      <c r="AB4" s="58" t="s">
        <v>129</v>
      </c>
      <c r="AC4" s="54" t="s">
        <v>130</v>
      </c>
      <c r="AD4" s="54" t="s">
        <v>131</v>
      </c>
      <c r="AE4" s="54" t="s">
        <v>132</v>
      </c>
      <c r="AF4" s="54" t="s">
        <v>133</v>
      </c>
      <c r="AG4" s="54" t="s">
        <v>134</v>
      </c>
      <c r="AH4" s="54" t="s">
        <v>135</v>
      </c>
      <c r="AI4" s="54" t="s">
        <v>136</v>
      </c>
      <c r="AJ4" s="54" t="s">
        <v>137</v>
      </c>
      <c r="AK4" s="57" t="s">
        <v>138</v>
      </c>
      <c r="AL4" s="57" t="s">
        <v>139</v>
      </c>
      <c r="AM4" s="57" t="s">
        <v>140</v>
      </c>
      <c r="AN4" s="57" t="s">
        <v>141</v>
      </c>
      <c r="AO4" s="57" t="s">
        <v>142</v>
      </c>
      <c r="AP4" s="57" t="s">
        <v>143</v>
      </c>
      <c r="AQ4" s="57" t="s">
        <v>144</v>
      </c>
      <c r="AR4" s="57" t="s">
        <v>145</v>
      </c>
      <c r="AS4" s="127" t="s">
        <v>146</v>
      </c>
      <c r="AT4" s="127" t="s">
        <v>147</v>
      </c>
      <c r="AU4" s="127" t="s">
        <v>148</v>
      </c>
      <c r="AV4" s="127" t="s">
        <v>149</v>
      </c>
      <c r="AW4" s="10" t="s">
        <v>150</v>
      </c>
      <c r="AX4" s="127" t="s">
        <v>151</v>
      </c>
      <c r="AY4" s="10" t="s">
        <v>152</v>
      </c>
      <c r="AZ4" s="127" t="s">
        <v>18</v>
      </c>
      <c r="BA4" s="427" t="s">
        <v>15</v>
      </c>
      <c r="BB4" s="58" t="s">
        <v>129</v>
      </c>
      <c r="BC4" s="54" t="s">
        <v>130</v>
      </c>
      <c r="BD4" s="54" t="s">
        <v>131</v>
      </c>
      <c r="BE4" s="54" t="s">
        <v>132</v>
      </c>
      <c r="BF4" s="54" t="s">
        <v>133</v>
      </c>
      <c r="BG4" s="54" t="s">
        <v>134</v>
      </c>
      <c r="BH4" s="54" t="s">
        <v>135</v>
      </c>
      <c r="BI4" s="18" t="s">
        <v>136</v>
      </c>
      <c r="BJ4" s="18" t="s">
        <v>137</v>
      </c>
      <c r="BK4" s="18" t="s">
        <v>138</v>
      </c>
      <c r="BL4" s="57" t="s">
        <v>139</v>
      </c>
      <c r="BM4" s="57" t="s">
        <v>140</v>
      </c>
      <c r="BN4" s="57" t="s">
        <v>141</v>
      </c>
      <c r="BO4" s="57" t="s">
        <v>142</v>
      </c>
      <c r="BP4" s="57" t="s">
        <v>143</v>
      </c>
      <c r="BQ4" s="57" t="s">
        <v>144</v>
      </c>
      <c r="BR4" s="127" t="s">
        <v>145</v>
      </c>
      <c r="BS4" s="127" t="s">
        <v>146</v>
      </c>
      <c r="BT4" s="127" t="s">
        <v>147</v>
      </c>
      <c r="BU4" s="127" t="s">
        <v>148</v>
      </c>
      <c r="BV4" s="127" t="s">
        <v>149</v>
      </c>
      <c r="BW4" s="127" t="s">
        <v>150</v>
      </c>
      <c r="BX4" s="127" t="s">
        <v>151</v>
      </c>
      <c r="BY4" s="127" t="s">
        <v>152</v>
      </c>
      <c r="BZ4" s="127" t="s">
        <v>18</v>
      </c>
      <c r="CA4" s="427" t="s">
        <v>15</v>
      </c>
      <c r="CB4" s="58" t="s">
        <v>129</v>
      </c>
      <c r="CC4" s="54" t="s">
        <v>130</v>
      </c>
      <c r="CD4" s="54" t="s">
        <v>131</v>
      </c>
      <c r="CE4" s="54" t="s">
        <v>132</v>
      </c>
      <c r="CF4" s="54" t="s">
        <v>133</v>
      </c>
      <c r="CG4" s="54" t="s">
        <v>134</v>
      </c>
      <c r="CH4" s="54" t="s">
        <v>135</v>
      </c>
      <c r="CI4" s="54" t="s">
        <v>136</v>
      </c>
      <c r="CJ4" s="54" t="s">
        <v>137</v>
      </c>
      <c r="CK4" s="57" t="s">
        <v>138</v>
      </c>
      <c r="CL4" s="57" t="s">
        <v>139</v>
      </c>
      <c r="CM4" s="57" t="s">
        <v>140</v>
      </c>
      <c r="CN4" s="57" t="s">
        <v>141</v>
      </c>
      <c r="CO4" s="57" t="s">
        <v>142</v>
      </c>
      <c r="CP4" s="57" t="s">
        <v>143</v>
      </c>
      <c r="CQ4" s="57" t="s">
        <v>144</v>
      </c>
      <c r="CR4" s="127" t="s">
        <v>145</v>
      </c>
      <c r="CS4" s="127" t="s">
        <v>146</v>
      </c>
      <c r="CT4" s="127" t="s">
        <v>147</v>
      </c>
      <c r="CU4" s="127" t="s">
        <v>148</v>
      </c>
      <c r="CV4" s="127" t="s">
        <v>149</v>
      </c>
      <c r="CW4" s="127" t="s">
        <v>150</v>
      </c>
      <c r="CX4" s="127" t="s">
        <v>151</v>
      </c>
      <c r="CY4" s="127" t="s">
        <v>152</v>
      </c>
      <c r="CZ4" s="127" t="s">
        <v>18</v>
      </c>
      <c r="DA4" s="427" t="s">
        <v>15</v>
      </c>
      <c r="DB4" s="58" t="s">
        <v>129</v>
      </c>
      <c r="DC4" s="54" t="s">
        <v>130</v>
      </c>
      <c r="DD4" s="54" t="s">
        <v>131</v>
      </c>
      <c r="DE4" s="54" t="s">
        <v>132</v>
      </c>
      <c r="DF4" s="54" t="s">
        <v>133</v>
      </c>
      <c r="DG4" s="54" t="s">
        <v>134</v>
      </c>
      <c r="DH4" s="54" t="s">
        <v>135</v>
      </c>
      <c r="DI4" s="18" t="s">
        <v>136</v>
      </c>
      <c r="DJ4" s="18" t="s">
        <v>137</v>
      </c>
      <c r="DK4" s="18" t="s">
        <v>138</v>
      </c>
      <c r="DL4" s="57" t="s">
        <v>139</v>
      </c>
      <c r="DM4" s="57" t="s">
        <v>140</v>
      </c>
      <c r="DN4" s="57" t="s">
        <v>141</v>
      </c>
      <c r="DO4" s="57" t="s">
        <v>142</v>
      </c>
      <c r="DP4" s="57" t="s">
        <v>143</v>
      </c>
      <c r="DQ4" s="127" t="s">
        <v>144</v>
      </c>
      <c r="DR4" s="127" t="s">
        <v>145</v>
      </c>
      <c r="DS4" s="127" t="s">
        <v>146</v>
      </c>
      <c r="DT4" s="127" t="s">
        <v>147</v>
      </c>
      <c r="DU4" s="127" t="s">
        <v>148</v>
      </c>
      <c r="DV4" s="127" t="s">
        <v>149</v>
      </c>
      <c r="DW4" s="127" t="s">
        <v>150</v>
      </c>
      <c r="DX4" s="127" t="s">
        <v>151</v>
      </c>
      <c r="DY4" s="127" t="s">
        <v>152</v>
      </c>
      <c r="DZ4" s="127" t="s">
        <v>18</v>
      </c>
      <c r="EA4" s="427" t="s">
        <v>15</v>
      </c>
    </row>
    <row r="5" spans="1:134">
      <c r="A5" s="4" t="s">
        <v>200</v>
      </c>
      <c r="B5" s="67">
        <f>'TuitionData-4Yr'!F6*($AA$3/$B$3)</f>
        <v>4153.3234501347715</v>
      </c>
      <c r="C5" s="67">
        <f>'TuitionData-4Yr'!G6*($AA$3/$C$3)</f>
        <v>4245.2577049180327</v>
      </c>
      <c r="D5" s="67">
        <f>'TuitionData-4Yr'!H6*($AA$3/$D$3)</f>
        <v>4251.0611464968151</v>
      </c>
      <c r="E5" s="67">
        <f>'TuitionData-4Yr'!I6*($AA$3/$E$3)</f>
        <v>4556.4485981308417</v>
      </c>
      <c r="F5" s="67">
        <f>'TuitionData-4Yr'!J6*($AA$3/$F$3)</f>
        <v>4605.2781862745105</v>
      </c>
      <c r="G5" s="67">
        <f>'TuitionData-4Yr'!K6*($AA$3/$G$3)</f>
        <v>4721.0089982003601</v>
      </c>
      <c r="H5" s="67">
        <f>'TuitionData-4Yr'!L6*($AA$3/$H$3)</f>
        <v>4760.7615740740739</v>
      </c>
      <c r="I5" s="67">
        <f>'TuitionData-4Yr'!M6*($AA$3/$I$3)</f>
        <v>4925.2743661971836</v>
      </c>
      <c r="J5" s="67">
        <f>'TuitionData-4Yr'!N6*($AA$3/$J$3)</f>
        <v>5310.8078845086065</v>
      </c>
      <c r="K5" s="67">
        <f>'TuitionData-4Yr'!O6*($AA$3/$K$3)</f>
        <v>5858.9635671560636</v>
      </c>
      <c r="L5" s="67">
        <f>'TuitionData-4Yr'!P6*($AA$3/$L$3)</f>
        <v>6203.6504751847951</v>
      </c>
      <c r="M5" s="67">
        <f>'TuitionData-4Yr'!Q6*($AA$3/$M$3)</f>
        <v>6542.3807574206758</v>
      </c>
      <c r="N5" s="67">
        <f>'TuitionData-4Yr'!R6*($AA$3/$N$3)</f>
        <v>6637.554791154791</v>
      </c>
      <c r="O5" s="67">
        <f>'TuitionData-4Yr'!S6*($AA$3/$O$3)</f>
        <v>6737.1682053202376</v>
      </c>
      <c r="P5" s="67">
        <f>'TuitionData-4Yr'!T6*($AA$3/$P$3)</f>
        <v>6770.1577272727282</v>
      </c>
      <c r="Q5" s="67">
        <f>'TuitionData-4Yr'!U6*($AA$3/$Q$3)</f>
        <v>7451.4066852367696</v>
      </c>
      <c r="R5" s="67">
        <f>'TuitionData-4Yr'!V6*($AA$3/$R$3)</f>
        <v>7694.4688073394509</v>
      </c>
      <c r="S5" s="67">
        <f>'TuitionData-4Yr'!W6*($AA$3/$S$3)</f>
        <v>7895.646746347943</v>
      </c>
      <c r="T5" s="67">
        <f>'TuitionData-4Yr'!X6*($AA$3/$T$3)</f>
        <v>8149.9340899170675</v>
      </c>
      <c r="U5" s="67">
        <f>'TuitionData-4Yr'!Y6*($AA$3/$U$3)</f>
        <v>8236.2448630136987</v>
      </c>
      <c r="V5" s="67">
        <f>'TuitionData-4Yr'!Z6*($AA$3/$V$3)</f>
        <v>8268.70079731431</v>
      </c>
      <c r="W5" s="67">
        <f>'TuitionData-4Yr'!AA6*($AA$3/$W$3)</f>
        <v>8604.2161709258507</v>
      </c>
      <c r="X5" s="67">
        <f>'TuitionData-4Yr'!AB6*($AA$3/$X$3)</f>
        <v>8719.7073981712401</v>
      </c>
      <c r="Y5" s="16">
        <f>'TuitionData-4Yr'!AC6*($AA$3/$Y$3)</f>
        <v>8869.8905228758176</v>
      </c>
      <c r="Z5" s="16">
        <f>'TuitionData-4Yr'!AD6*($AA$3/$Z$3)</f>
        <v>8952.4888888888909</v>
      </c>
      <c r="AA5" s="16">
        <f>'TuitionData-4Yr'!AE6*($AA$3/$AA$3)</f>
        <v>8953.5</v>
      </c>
      <c r="AB5" s="429">
        <f>'TuitionData-4Yr'!AI6*($BA$3/$AB$3)</f>
        <v>11121.638814016173</v>
      </c>
      <c r="AC5" s="67">
        <f>'TuitionData-4Yr'!AJ6*($BA$3/$AC$3)</f>
        <v>11778.360655737704</v>
      </c>
      <c r="AD5" s="67">
        <f>'TuitionData-4Yr'!AK6*($BA$3/$AD$3)</f>
        <v>12427.938853503185</v>
      </c>
      <c r="AE5" s="67">
        <f>'TuitionData-4Yr'!AL6*($BA$3/$AE$3)</f>
        <v>12713.290965732089</v>
      </c>
      <c r="AF5" s="67">
        <f>'TuitionData-4Yr'!AM6*($BA$3/$AF$3)</f>
        <v>13009.242647058825</v>
      </c>
      <c r="AG5" s="67">
        <f>'TuitionData-4Yr'!AN6*($BA$3/$AG$3)</f>
        <v>13256.383923215359</v>
      </c>
      <c r="AH5" s="67">
        <f>'TuitionData-4Yr'!AO6*($BA$3/$AH$3)</f>
        <v>13098.77662037037</v>
      </c>
      <c r="AI5" s="67">
        <f>'TuitionData-4Yr'!AP6*($BA$3/$AI$3)</f>
        <v>13250.679436619719</v>
      </c>
      <c r="AJ5" s="67">
        <f>'TuitionData-4Yr'!AQ6*($BA$3/$AJ$3)</f>
        <v>14244.790671848974</v>
      </c>
      <c r="AK5" s="67">
        <f>'TuitionData-4Yr'!AR6*($BA$3/$AK$3)</f>
        <v>15143.446438281677</v>
      </c>
      <c r="AL5" s="67">
        <f>'TuitionData-4Yr'!AS6*($BA$3/$AL$3)</f>
        <v>16021.919746568112</v>
      </c>
      <c r="AM5" s="67">
        <f>'TuitionData-4Yr'!AT6*($BA$3/$AM$3)</f>
        <v>16702.637666325485</v>
      </c>
      <c r="AN5" s="67">
        <f>'TuitionData-4Yr'!AU6*($BA$3/$AN$3)</f>
        <v>16538.405896805896</v>
      </c>
      <c r="AO5" s="67">
        <f>'TuitionData-4Yr'!AV6*($BA$3/$AO$3)</f>
        <v>16662.449651702602</v>
      </c>
      <c r="AP5" s="67">
        <f>'TuitionData-4Yr'!AW6*($BA$3/$AP$3)</f>
        <v>16366.414545454547</v>
      </c>
      <c r="AQ5" s="67">
        <f>'TuitionData-4Yr'!AX6*($BA$3/$AQ$3)</f>
        <v>18047.771587743733</v>
      </c>
      <c r="AR5" s="67">
        <f>'TuitionData-4Yr'!AY6*($BA$3/$AR$3)</f>
        <v>18778.294036697251</v>
      </c>
      <c r="AS5" s="67">
        <f>'TuitionData-4Yr'!AZ6*($BA$3/$AS$3)</f>
        <v>19158.103585657373</v>
      </c>
      <c r="AT5" s="67">
        <f>'TuitionData-4Yr'!BA6*($BA$3/$AT$3)</f>
        <v>19596.130947184636</v>
      </c>
      <c r="AU5" s="67">
        <f>'TuitionData-4Yr'!BB6*($BA$3/$AU$3)</f>
        <v>19388.898116438359</v>
      </c>
      <c r="AV5" s="67">
        <f>'TuitionData-4Yr'!BC6*($BA$3/$AV$3)</f>
        <v>19410.287872429712</v>
      </c>
      <c r="AW5" s="67">
        <f>'TuitionData-4Yr'!BD6*($BA$3/$AW$3)</f>
        <v>19786.257226644328</v>
      </c>
      <c r="AX5" s="67">
        <f>'TuitionData-4Yr'!BE6*($BA$3/$AX$3)</f>
        <v>19826.242726517045</v>
      </c>
      <c r="AY5" s="67">
        <f>'TuitionData-4Yr'!BF6*($BA$3/$BA$3)</f>
        <v>19080</v>
      </c>
      <c r="AZ5" s="67">
        <f>'TuitionData-4Yr'!BG6*($BA$3/$AZ$3)</f>
        <v>19736.816666666669</v>
      </c>
      <c r="BA5" s="67">
        <f>'TuitionData-4Yr'!BH6*($BA$3/$BA$3)</f>
        <v>19738</v>
      </c>
      <c r="BB5" s="283">
        <f>'TuitionData-2Yr'!D6*($CA$3/$BB$3)</f>
        <v>2275.5094339622642</v>
      </c>
      <c r="BC5" s="16">
        <f>'TuitionData-2Yr'!E6*($CA$3/$BC$3)</f>
        <v>2131.8832786885246</v>
      </c>
      <c r="BD5" s="16">
        <f>'TuitionData-2Yr'!F6*($CA$3/$BD$3)</f>
        <v>2320.8407643312103</v>
      </c>
      <c r="BE5" s="16">
        <f>'TuitionData-2Yr'!G6*($CA$3/$BE$3)</f>
        <v>2310.1993769470409</v>
      </c>
      <c r="BF5" s="16">
        <f>'TuitionData-2Yr'!H6*($CA$3/$BF$3)</f>
        <v>2523.5477941176473</v>
      </c>
      <c r="BG5" s="16">
        <f>'TuitionData-2Yr'!I6*($CA$3/$BG$3)</f>
        <v>2435.1601679664068</v>
      </c>
      <c r="BH5" s="16">
        <f>'TuitionData-2Yr'!J6*($CA$3/$BH$3)</f>
        <v>2539.2708333333335</v>
      </c>
      <c r="BI5" s="16">
        <f>'TuitionData-2Yr'!K6*($CA$3/$BI$3)</f>
        <v>2519.7397183098597</v>
      </c>
      <c r="BJ5" s="16">
        <f>'TuitionData-2Yr'!L6*($CA$3/$BJ$3)</f>
        <v>2780.4269850083288</v>
      </c>
      <c r="BK5" s="16">
        <f>'TuitionData-2Yr'!M6*($CA$3/$BK$3)</f>
        <v>3033.4333877107129</v>
      </c>
      <c r="BL5" s="16">
        <f>'TuitionData-2Yr'!N6*($CA$3/$BL$3)</f>
        <v>2723.1573389651535</v>
      </c>
      <c r="BM5" s="16">
        <f>'TuitionData-2Yr'!O6*($CA$3/$BM$3)</f>
        <v>3171.386898669396</v>
      </c>
      <c r="BN5" s="16">
        <f>'TuitionData-2Yr'!P6*($CA$3/$BN$3)</f>
        <v>3298.602457002457</v>
      </c>
      <c r="BO5" s="16">
        <f>'TuitionData-2Yr'!Q6*($CA$3/$BO$3)</f>
        <v>2956.5192343698245</v>
      </c>
      <c r="BP5" s="16">
        <f>'TuitionData-2Yr'!R6*($CA$3/$BP$3)</f>
        <v>3219.1636363636367</v>
      </c>
      <c r="BQ5" s="16">
        <f>'TuitionData-2Yr'!S6*($CA$3/$BQ$3)</f>
        <v>3454.6889507892297</v>
      </c>
      <c r="BR5" s="16">
        <f>'TuitionData-2Yr'!T6*($CA$3/$BR$3)</f>
        <v>3321.6752293577988</v>
      </c>
      <c r="BS5" s="16">
        <f>'TuitionData-2Yr'!U6*($CA$3/$BS$3)</f>
        <v>3407.7025232403726</v>
      </c>
      <c r="BT5" s="16">
        <f>'TuitionData-2Yr'!V6*($CA$3/$BT$3)</f>
        <v>3454.7477084242691</v>
      </c>
      <c r="BU5" s="16">
        <f>'TuitionData-2Yr'!W6*($CA$3/$BU$3)</f>
        <v>3638.0958904109593</v>
      </c>
      <c r="BV5" s="16">
        <f>'TuitionData-2Yr'!X6*($CA$3/$BV$3)</f>
        <v>3688.0193033990772</v>
      </c>
      <c r="BW5" s="16">
        <f>'TuitionData-2Yr'!Y6*($CA$3/$BW$3)</f>
        <v>3826.9627147046513</v>
      </c>
      <c r="BX5" s="16">
        <f>'TuitionData-2Yr'!Z6*($CA$3/$BX$3)</f>
        <v>3891.6600166251046</v>
      </c>
      <c r="BY5" s="16">
        <f>'TuitionData-2Yr'!AA6*($CA$3/$BY$3)</f>
        <v>3961.6817810457519</v>
      </c>
      <c r="BZ5" s="16">
        <f>'TuitionData-2Yr'!AB6*($CA$3/$BZ$3)</f>
        <v>3999.701587301588</v>
      </c>
      <c r="CA5" s="500">
        <f>'TuitionData-2Yr'!AC6*($CA$3/$CA$3)</f>
        <v>4000</v>
      </c>
      <c r="CB5" s="16">
        <f>'TuitionData-2Yr'!AF6*($DA$3/$CB$3)</f>
        <v>6261.1091644204853</v>
      </c>
      <c r="CC5" s="16">
        <f>'TuitionData-2Yr'!AG6*($DA$3/$CC$3)</f>
        <v>6540.3554098360655</v>
      </c>
      <c r="CD5" s="16">
        <f>'TuitionData-2Yr'!AH6*($DA$3/$CD$3)</f>
        <v>6727.1694267515923</v>
      </c>
      <c r="CE5" s="16">
        <f>'TuitionData-2Yr'!AI6*($DA$3/$CE$3)</f>
        <v>6916.2093457943938</v>
      </c>
      <c r="CF5" s="16">
        <f>'TuitionData-2Yr'!AJ6*($DA$3/$CF$3)</f>
        <v>6874.1127450980403</v>
      </c>
      <c r="CG5" s="16">
        <f>'TuitionData-2Yr'!AK6*($DA$3/$CG$3)</f>
        <v>6638.9670065986811</v>
      </c>
      <c r="CH5" s="16">
        <f>'TuitionData-2Yr'!AL6*($DA$3/$CH$3)</f>
        <v>6459.5486111111113</v>
      </c>
      <c r="CI5" s="16">
        <f>'TuitionData-2Yr'!AM6*($DA$3/$CI$3)</f>
        <v>6337.658591549296</v>
      </c>
      <c r="CJ5" s="16">
        <f>'TuitionData-2Yr'!AN6*($DA$3/$CJ$3)</f>
        <v>6618.0288728484174</v>
      </c>
      <c r="CK5" s="16">
        <f>'TuitionData-2Yr'!AO6*($DA$3/$CK$3)</f>
        <v>7038.011963023383</v>
      </c>
      <c r="CL5" s="16">
        <f>'TuitionData-2Yr'!AP6*($DA$3/$CL$3)</f>
        <v>7166.9165786694839</v>
      </c>
      <c r="CM5" s="16">
        <f>'TuitionData-2Yr'!AQ6*($DA$3/$CM$3)</f>
        <v>7225.2466734902764</v>
      </c>
      <c r="CN5" s="16">
        <f>'TuitionData-2Yr'!AR6*($DA$3/$CN$3)</f>
        <v>7167.146928746929</v>
      </c>
      <c r="CO5" s="16">
        <f>'TuitionData-2Yr'!AS6*($DA$3/$CO$3)</f>
        <v>7056.2259060293145</v>
      </c>
      <c r="CP5" s="16">
        <f>'TuitionData-2Yr'!AT6*($DA$3/$CP$3)</f>
        <v>6955.0263636363643</v>
      </c>
      <c r="CQ5" s="16">
        <f>'TuitionData-2Yr'!AU6*($DA$3/$CQ$3)</f>
        <v>7390.6518105849591</v>
      </c>
      <c r="CR5" s="16">
        <f>'TuitionData-2Yr'!AV6*($DA$3/$CR$3)</f>
        <v>7504.9614678899097</v>
      </c>
      <c r="CS5" s="16">
        <f>'TuitionData-2Yr'!AW6*($DA$3/$CS$3)</f>
        <v>7742.3001328021264</v>
      </c>
      <c r="CT5" s="16">
        <f>'TuitionData-2Yr'!AX6*($DA$3/$CT$3)</f>
        <v>7877.7656045395033</v>
      </c>
      <c r="CU5" s="16">
        <f>'TuitionData-2Yr'!AY6*($DA$3/$CU$3)</f>
        <v>8047.3099315068503</v>
      </c>
      <c r="CV5" s="16">
        <f>'TuitionData-2Yr'!AZ6*($DA$3/$CV$3)</f>
        <v>8134.1015526647088</v>
      </c>
      <c r="CW5" s="16">
        <f>'TuitionData-2Yr'!BA6*($DA$3/$CW$3)</f>
        <v>8346.2186845412671</v>
      </c>
      <c r="CX5" s="16">
        <f>'TuitionData-2Yr'!BB6*($DA$3/$CX$3)</f>
        <v>8208.3204488778065</v>
      </c>
      <c r="CY5" s="16">
        <f>'TuitionData-2Yr'!BC6*($DA$3/$CY$3)</f>
        <v>8287.089869281046</v>
      </c>
      <c r="CZ5" s="16">
        <f>'TuitionData-2Yr'!BD6*($DA$3/$CZ$3)</f>
        <v>8278.4047619047633</v>
      </c>
      <c r="DA5" s="16">
        <f>'TuitionData-2Yr'!BE6*($DA$3/$DA$3)</f>
        <v>8302</v>
      </c>
      <c r="DB5" s="283">
        <f>'TuitionData-2Yr'!BH6*($EA$3/$DB$3)</f>
        <v>2247.8436657681941</v>
      </c>
      <c r="DC5" s="16">
        <f>'TuitionData-2Yr'!BI6*($EA$3/$DC$3)</f>
        <v>1413.4032786885246</v>
      </c>
      <c r="DD5" s="16">
        <f>'TuitionData-2Yr'!BJ6*($EA$3/$DD$3)</f>
        <v>1294.4407643312102</v>
      </c>
      <c r="DE5" s="16">
        <f>'TuitionData-2Yr'!BK6*($EA$3/$DE$3)</f>
        <v>1376.5271028037384</v>
      </c>
      <c r="DF5" s="16">
        <f>'TuitionData-2Yr'!BL6*($EA$3/$DF$3)</f>
        <v>1729.5343137254904</v>
      </c>
      <c r="DG5" s="16">
        <f>'TuitionData-2Yr'!BM6*($EA$3/$DG$3)</f>
        <v>1643.9640071985605</v>
      </c>
      <c r="DH5" s="16">
        <f>'TuitionData-2Yr'!BN6*($EA$3/$DH$3)</f>
        <v>2111.6041666666665</v>
      </c>
      <c r="DI5" s="16">
        <f>'TuitionData-2Yr'!BO6*($EA$3/$DI$3)</f>
        <v>2182.9070422535215</v>
      </c>
      <c r="DJ5" s="16">
        <f>'TuitionData-2Yr'!BP6*($EA$3/$DJ$3)</f>
        <v>2543.2037756801778</v>
      </c>
      <c r="DK5" s="16">
        <f>'TuitionData-2Yr'!BQ6*($EA$3/$DK$3)</f>
        <v>2599.4877650897229</v>
      </c>
      <c r="DL5" s="16">
        <f>'TuitionData-2Yr'!BR6*($EA$3/$DL$3)</f>
        <v>2133.8173178458292</v>
      </c>
      <c r="DM5" s="16">
        <f>'TuitionData-2Yr'!BS6*($EA$3/$DM$3)</f>
        <v>1800.4022517911976</v>
      </c>
      <c r="DN5" s="16">
        <f>'TuitionData-2Yr'!BT6*($EA$3/$DN$3)</f>
        <v>1747.6540540540541</v>
      </c>
      <c r="DO5" s="16">
        <f>'TuitionData-2Yr'!BU6*($EA$3/$DO$3)</f>
        <v>1895.86795903965</v>
      </c>
      <c r="DP5" s="16">
        <f>'TuitionData-2Yr'!BV6*($EA$3/$DP$3)</f>
        <v>1795.0336363636366</v>
      </c>
      <c r="DQ5" s="16">
        <f>'TuitionData-2Yr'!BW6*($EA$3/$DQ$3)</f>
        <v>2433.7688022284124</v>
      </c>
      <c r="DR5" s="16">
        <f>'TuitionData-2Yr'!BX6*($EA$3/$DR$3)</f>
        <v>2771.9862385321107</v>
      </c>
      <c r="DS5" s="16">
        <f>'TuitionData-2Yr'!BY6*($EA$3/$DS$3)</f>
        <v>2837.4803010181499</v>
      </c>
      <c r="DT5" s="16">
        <f>'TuitionData-2Yr'!BZ6*($EA$3/$DT$3)</f>
        <v>2796.7271933653428</v>
      </c>
      <c r="DU5" s="16">
        <f>'TuitionData-2Yr'!CA6*($EA$3/$DU$3)</f>
        <v>3320.6412671232879</v>
      </c>
      <c r="DV5" s="16">
        <f>'TuitionData-2Yr'!CB6*($EA$3/$DV$3)</f>
        <v>3307.9110365086026</v>
      </c>
      <c r="DW5" s="16">
        <f>'TuitionData-2Yr'!CC6*($EA$3/$DW$3)</f>
        <v>3629.1646418098039</v>
      </c>
      <c r="DX5" s="16">
        <f>'TuitionData-2Yr'!CD6*($EA$3/$DX$3)</f>
        <v>4469.7032418952631</v>
      </c>
      <c r="DY5" s="16">
        <f>'TuitionData-2Yr'!CE6*($EA$3/$DY$3)</f>
        <v>3103.7279411764707</v>
      </c>
      <c r="DZ5" s="16">
        <f>'TuitionData-2Yr'!CF6*($EA$3/$DZ$3)</f>
        <v>3170.3337301587308</v>
      </c>
      <c r="EA5" s="16">
        <f>'TuitionData-2Yr'!CG6*($EA$3/$EA$3)</f>
        <v>3664</v>
      </c>
      <c r="EB5" s="4"/>
      <c r="EC5" s="4"/>
      <c r="ED5" s="4"/>
    </row>
    <row r="6" spans="1:134">
      <c r="A6" s="4" t="s">
        <v>201</v>
      </c>
      <c r="B6" s="67">
        <f>'TuitionData-4Yr'!F7*($AA$3/$B$3)</f>
        <v>3169.4595687331539</v>
      </c>
      <c r="C6" s="67">
        <f>'TuitionData-4Yr'!G7*($AA$3/$C$3)</f>
        <v>3294.5757377049181</v>
      </c>
      <c r="D6" s="67">
        <f>'TuitionData-4Yr'!H7*($AA$3/$D$3)</f>
        <v>3378.2942675159238</v>
      </c>
      <c r="E6" s="67">
        <f>'TuitionData-4Yr'!I7*($AA$3/$E$3)</f>
        <v>3533.2461059190036</v>
      </c>
      <c r="F6" s="67">
        <f>'TuitionData-4Yr'!J7*($AA$3/$F$3)</f>
        <v>3729.5049019607845</v>
      </c>
      <c r="G6" s="67">
        <f>'TuitionData-4Yr'!K7*($AA$3/$G$3)</f>
        <v>3899.0269946010803</v>
      </c>
      <c r="H6" s="67">
        <f>'TuitionData-4Yr'!L7*($AA$3/$H$3)</f>
        <v>4009.375</v>
      </c>
      <c r="I6" s="67">
        <f>'TuitionData-4Yr'!M7*($AA$3/$I$3)</f>
        <v>4286.3042253521135</v>
      </c>
      <c r="J6" s="67">
        <f>'TuitionData-4Yr'!N7*($AA$3/$J$3)</f>
        <v>4634.7573570238756</v>
      </c>
      <c r="K6" s="67">
        <f>'TuitionData-4Yr'!O7*($AA$3/$K$3)</f>
        <v>5106.8841761827089</v>
      </c>
      <c r="L6" s="67">
        <f>'TuitionData-4Yr'!P7*($AA$3/$L$3)</f>
        <v>5477.475184794087</v>
      </c>
      <c r="M6" s="67">
        <f>'TuitionData-4Yr'!Q7*($AA$3/$M$3)</f>
        <v>5713.7492323439101</v>
      </c>
      <c r="N6" s="67">
        <f>'TuitionData-4Yr'!R7*($AA$3/$N$3)</f>
        <v>5845.6884520884523</v>
      </c>
      <c r="O6" s="67">
        <f>'TuitionData-4Yr'!S7*($AA$3/$O$3)</f>
        <v>6134.7774113173855</v>
      </c>
      <c r="P6" s="67">
        <f>'TuitionData-4Yr'!T7*($AA$3/$P$3)</f>
        <v>6285.533636363637</v>
      </c>
      <c r="Q6" s="67">
        <f>'TuitionData-4Yr'!U7*($AA$3/$Q$3)</f>
        <v>6754.5125348189422</v>
      </c>
      <c r="R6" s="67">
        <f>'TuitionData-4Yr'!V7*($AA$3/$R$3)</f>
        <v>7286.0275229357812</v>
      </c>
      <c r="S6" s="67">
        <f>'TuitionData-4Yr'!W7*($AA$3/$S$3)</f>
        <v>7419.7042939353705</v>
      </c>
      <c r="T6" s="67">
        <f>'TuitionData-4Yr'!X7*($AA$3/$T$3)</f>
        <v>7671.1191619380188</v>
      </c>
      <c r="U6" s="67">
        <f>'TuitionData-4Yr'!Y7*($AA$3/$U$3)</f>
        <v>7746.6068065068503</v>
      </c>
      <c r="V6" s="67">
        <f>'TuitionData-4Yr'!Z7*($AA$3/$V$3)</f>
        <v>7859.5190935795217</v>
      </c>
      <c r="W6" s="67">
        <f>'TuitionData-4Yr'!AA7*($AA$3/$W$3)</f>
        <v>8204.3200670297465</v>
      </c>
      <c r="X6" s="67">
        <f>'TuitionData-4Yr'!AB7*($AA$3/$X$3)</f>
        <v>8090.4721529509579</v>
      </c>
      <c r="Y6" s="16">
        <f>'TuitionData-4Yr'!AC7*($AA$3/$Y$3)</f>
        <v>8406.5849673202611</v>
      </c>
      <c r="Z6" s="16">
        <f>'TuitionData-4Yr'!AD7*($AA$3/$Z$3)</f>
        <v>8524.822222222223</v>
      </c>
      <c r="AA6" s="16">
        <f>'TuitionData-4Yr'!AE7*($AA$3/$AA$3)</f>
        <v>8594</v>
      </c>
      <c r="AB6" s="429">
        <f>'TuitionData-4Yr'!AI7*($BA$3/$AB$3)</f>
        <v>9933.7398921832882</v>
      </c>
      <c r="AC6" s="67">
        <f>'TuitionData-4Yr'!AJ7*($BA$3/$AC$3)</f>
        <v>10366.64</v>
      </c>
      <c r="AD6" s="67">
        <f>'TuitionData-4Yr'!AK7*($BA$3/$AD$3)</f>
        <v>10649.71719745223</v>
      </c>
      <c r="AE6" s="67">
        <f>'TuitionData-4Yr'!AL7*($BA$3/$AE$3)</f>
        <v>11141.715887850469</v>
      </c>
      <c r="AF6" s="67">
        <f>'TuitionData-4Yr'!AM7*($BA$3/$AF$3)</f>
        <v>12254.536764705885</v>
      </c>
      <c r="AG6" s="67">
        <f>'TuitionData-4Yr'!AN7*($BA$3/$AG$3)</f>
        <v>12412.851829634074</v>
      </c>
      <c r="AH6" s="67">
        <f>'TuitionData-4Yr'!AO7*($BA$3/$AH$3)</f>
        <v>12893.853009259259</v>
      </c>
      <c r="AI6" s="67">
        <f>'TuitionData-4Yr'!AP7*($BA$3/$AI$3)</f>
        <v>13061.301408450705</v>
      </c>
      <c r="AJ6" s="67">
        <f>'TuitionData-4Yr'!AQ7*($BA$3/$AJ$3)</f>
        <v>13777.468073292615</v>
      </c>
      <c r="AK6" s="67">
        <f>'TuitionData-4Yr'!AR7*($BA$3/$AK$3)</f>
        <v>14120.67427949973</v>
      </c>
      <c r="AL6" s="67">
        <f>'TuitionData-4Yr'!AS7*($BA$3/$AL$3)</f>
        <v>15962.308342133054</v>
      </c>
      <c r="AM6" s="67">
        <f>'TuitionData-4Yr'!AT7*($BA$3/$AM$3)</f>
        <v>16457.06857727738</v>
      </c>
      <c r="AN6" s="67">
        <f>'TuitionData-4Yr'!AU7*($BA$3/$AN$3)</f>
        <v>16501.838820638823</v>
      </c>
      <c r="AO6" s="67">
        <f>'TuitionData-4Yr'!AV7*($BA$3/$AO$3)</f>
        <v>16556.507712471019</v>
      </c>
      <c r="AP6" s="67">
        <f>'TuitionData-4Yr'!AW7*($BA$3/$AP$3)</f>
        <v>16425.899090909094</v>
      </c>
      <c r="AQ6" s="67">
        <f>'TuitionData-4Yr'!AX7*($BA$3/$AQ$3)</f>
        <v>17988.207985143919</v>
      </c>
      <c r="AR6" s="67">
        <f>'TuitionData-4Yr'!AY7*($BA$3/$AR$3)</f>
        <v>19182.615596330277</v>
      </c>
      <c r="AS6" s="67">
        <f>'TuitionData-4Yr'!AZ7*($BA$3/$AS$3)</f>
        <v>19333.032315183711</v>
      </c>
      <c r="AT6" s="67">
        <f>'TuitionData-4Yr'!BA7*($BA$3/$AT$3)</f>
        <v>19852.618943692712</v>
      </c>
      <c r="AU6" s="67">
        <f>'TuitionData-4Yr'!BB7*($BA$3/$AU$3)</f>
        <v>20050.170376712329</v>
      </c>
      <c r="AV6" s="67">
        <f>'TuitionData-4Yr'!BC7*($BA$3/$AV$3)</f>
        <v>20463.392362568193</v>
      </c>
      <c r="AW6" s="67">
        <f>'TuitionData-4Yr'!BD7*($BA$3/$AW$3)</f>
        <v>21304.14243820696</v>
      </c>
      <c r="AX6" s="67">
        <f>'TuitionData-4Yr'!BE7*($BA$3/$AX$3)</f>
        <v>19606.543640897758</v>
      </c>
      <c r="AY6" s="67">
        <f>'TuitionData-4Yr'!BF7*($BA$3/$BA$3)</f>
        <v>18925</v>
      </c>
      <c r="AZ6" s="67">
        <f>'TuitionData-4Yr'!BG7*($BA$3/$AZ$3)</f>
        <v>19743.944444444449</v>
      </c>
      <c r="BA6" s="67">
        <f>'TuitionData-4Yr'!BH7*($BA$3/$BA$3)</f>
        <v>19481.5</v>
      </c>
      <c r="BB6" s="283">
        <f>'TuitionData-2Yr'!D7*($CA$3/$BB$3)</f>
        <v>1687.611859838275</v>
      </c>
      <c r="BC6" s="16">
        <f>'TuitionData-2Yr'!E7*($CA$3/$BC$3)</f>
        <v>1682.6229508196723</v>
      </c>
      <c r="BD6" s="16">
        <f>'TuitionData-2Yr'!F7*($CA$3/$BD$3)</f>
        <v>1732.4585987261148</v>
      </c>
      <c r="BE6" s="16">
        <f>'TuitionData-2Yr'!G7*($CA$3/$BE$3)</f>
        <v>1758.6292834890969</v>
      </c>
      <c r="BF6" s="16">
        <f>'TuitionData-2Yr'!H7*($CA$3/$BF$3)</f>
        <v>1792.4264705882356</v>
      </c>
      <c r="BG6" s="16">
        <f>'TuitionData-2Yr'!I7*($CA$3/$BG$3)</f>
        <v>1784.0395920815838</v>
      </c>
      <c r="BH6" s="16">
        <f>'TuitionData-2Yr'!J7*($CA$3/$BH$3)</f>
        <v>1871.0416666666667</v>
      </c>
      <c r="BI6" s="16">
        <f>'TuitionData-2Yr'!K7*($CA$3/$BI$3)</f>
        <v>2052.8000000000002</v>
      </c>
      <c r="BJ6" s="16">
        <f>'TuitionData-2Yr'!L7*($CA$3/$BJ$3)</f>
        <v>2120.0488617434758</v>
      </c>
      <c r="BK6" s="16">
        <f>'TuitionData-2Yr'!M7*($CA$3/$BK$3)</f>
        <v>2344.1435562805873</v>
      </c>
      <c r="BL6" s="16">
        <f>'TuitionData-2Yr'!N7*($CA$3/$BL$3)</f>
        <v>2418.3262935586063</v>
      </c>
      <c r="BM6" s="16">
        <f>'TuitionData-2Yr'!O7*($CA$3/$BM$3)</f>
        <v>2522.3359774820879</v>
      </c>
      <c r="BN6" s="16">
        <f>'TuitionData-2Yr'!P7*($CA$3/$BN$3)</f>
        <v>2581.7616707616708</v>
      </c>
      <c r="BO6" s="16">
        <f>'TuitionData-2Yr'!Q7*($CA$3/$BO$3)</f>
        <v>2548.889144931085</v>
      </c>
      <c r="BP6" s="16">
        <f>'TuitionData-2Yr'!R7*($CA$3/$BP$3)</f>
        <v>2701.7647272727277</v>
      </c>
      <c r="BQ6" s="16">
        <f>'TuitionData-2Yr'!S7*($CA$3/$BQ$3)</f>
        <v>3061.5691736304552</v>
      </c>
      <c r="BR6" s="16">
        <f>'TuitionData-2Yr'!T7*($CA$3/$BR$3)</f>
        <v>3248.6972477064228</v>
      </c>
      <c r="BS6" s="16">
        <f>'TuitionData-2Yr'!U7*($CA$3/$BS$3)</f>
        <v>3351.9297919433384</v>
      </c>
      <c r="BT6" s="16">
        <f>'TuitionData-2Yr'!V7*($CA$3/$BT$3)</f>
        <v>3427.3068529026627</v>
      </c>
      <c r="BU6" s="16">
        <f>'TuitionData-2Yr'!W7*($CA$3/$BU$3)</f>
        <v>3445.3163527397264</v>
      </c>
      <c r="BV6" s="16">
        <f>'TuitionData-2Yr'!X7*($CA$3/$BV$3)</f>
        <v>3488.812421317667</v>
      </c>
      <c r="BW6" s="16">
        <f>'TuitionData-2Yr'!Y7*($CA$3/$BW$3)</f>
        <v>3597.9899455383334</v>
      </c>
      <c r="BX6" s="16">
        <f>'TuitionData-2Yr'!Z7*($CA$3/$BX$3)</f>
        <v>3372.2743142144645</v>
      </c>
      <c r="BY6" s="16">
        <f>'TuitionData-2Yr'!AA7*($CA$3/$BY$3)</f>
        <v>3452.7794117647059</v>
      </c>
      <c r="BZ6" s="16">
        <f>'TuitionData-2Yr'!AB7*($CA$3/$BZ$3)</f>
        <v>3339.8730158730164</v>
      </c>
      <c r="CA6" s="293">
        <f>'TuitionData-2Yr'!AC7*($CA$3/$CA$3)</f>
        <v>3309</v>
      </c>
      <c r="CB6" s="16">
        <f>'TuitionData-2Yr'!AF7*($DA$3/$CB$3)</f>
        <v>5586.7560646900274</v>
      </c>
      <c r="CC6" s="16">
        <f>'TuitionData-2Yr'!AG7*($DA$3/$CC$3)</f>
        <v>5884.132459016394</v>
      </c>
      <c r="CD6" s="16">
        <f>'TuitionData-2Yr'!AH7*($DA$3/$CD$3)</f>
        <v>6455.8598726114651</v>
      </c>
      <c r="CE6" s="16">
        <f>'TuitionData-2Yr'!AI7*($DA$3/$CE$3)</f>
        <v>6212.757632398755</v>
      </c>
      <c r="CF6" s="16">
        <f>'TuitionData-2Yr'!AJ7*($DA$3/$CF$3)</f>
        <v>7073.7953431372562</v>
      </c>
      <c r="CG6" s="16">
        <f>'TuitionData-2Yr'!AK7*($DA$3/$CG$3)</f>
        <v>6902.185962807439</v>
      </c>
      <c r="CH6" s="16">
        <f>'TuitionData-2Yr'!AL7*($DA$3/$CH$3)</f>
        <v>6649.6226851851852</v>
      </c>
      <c r="CI6" s="16">
        <f>'TuitionData-2Yr'!AM7*($DA$3/$CI$3)</f>
        <v>7233.9515492957753</v>
      </c>
      <c r="CJ6" s="16">
        <f>'TuitionData-2Yr'!AN7*($DA$3/$CJ$3)</f>
        <v>7254.8983897834541</v>
      </c>
      <c r="CK6" s="16">
        <f>'TuitionData-2Yr'!AO7*($DA$3/$CK$3)</f>
        <v>8165.4333877107129</v>
      </c>
      <c r="CL6" s="16">
        <f>'TuitionData-2Yr'!AP7*($DA$3/$CL$3)</f>
        <v>8241.2766631467803</v>
      </c>
      <c r="CM6" s="16">
        <f>'TuitionData-2Yr'!AQ7*($DA$3/$CM$3)</f>
        <v>8387.4319344933465</v>
      </c>
      <c r="CN6" s="16">
        <f>'TuitionData-2Yr'!AR7*($DA$3/$CN$3)</f>
        <v>8445.7336609336617</v>
      </c>
      <c r="CO6" s="16">
        <f>'TuitionData-2Yr'!AS7*($DA$3/$CO$3)</f>
        <v>8635.4999303885288</v>
      </c>
      <c r="CP6" s="16">
        <f>'TuitionData-2Yr'!AT7*($DA$3/$CP$3)</f>
        <v>8681.8860454545465</v>
      </c>
      <c r="CQ6" s="16">
        <f>'TuitionData-2Yr'!AU7*($DA$3/$CQ$3)</f>
        <v>9230.690622098422</v>
      </c>
      <c r="CR6" s="16">
        <f>'TuitionData-2Yr'!AV7*($DA$3/$CR$3)</f>
        <v>8861.5279816513776</v>
      </c>
      <c r="CS6" s="16">
        <f>'TuitionData-2Yr'!AW7*($DA$3/$CS$3)</f>
        <v>8978.1602478973018</v>
      </c>
      <c r="CT6" s="16">
        <f>'TuitionData-2Yr'!AX7*($DA$3/$CT$3)</f>
        <v>9197.7267568747284</v>
      </c>
      <c r="CU6" s="16">
        <f>'TuitionData-2Yr'!AY7*($DA$3/$CU$3)</f>
        <v>9277.5839041095896</v>
      </c>
      <c r="CV6" s="16">
        <f>'TuitionData-2Yr'!AZ7*($DA$3/$CV$3)</f>
        <v>9158.1326059588755</v>
      </c>
      <c r="CW6" s="16">
        <f>'TuitionData-2Yr'!BA7*($DA$3/$CW$3)</f>
        <v>9148.1608713866808</v>
      </c>
      <c r="CX6" s="16">
        <f>'TuitionData-2Yr'!BB7*($DA$3/$CX$3)</f>
        <v>8462.6807980049889</v>
      </c>
      <c r="CY6" s="16">
        <f>'TuitionData-2Yr'!BC7*($DA$3/$CY$3)</f>
        <v>8735.1964869281055</v>
      </c>
      <c r="CZ6" s="16">
        <f>'TuitionData-2Yr'!BD7*($DA$3/$CZ$3)</f>
        <v>8828.2619047619064</v>
      </c>
      <c r="DA6" s="16">
        <f>'TuitionData-2Yr'!BE7*($DA$3/$DA$3)</f>
        <v>8715</v>
      </c>
      <c r="DB6" s="283">
        <f>'TuitionData-2Yr'!BH7*($EA$3/$DB$3)</f>
        <v>726.2264150943397</v>
      </c>
      <c r="DC6" s="16">
        <f>'TuitionData-2Yr'!BI7*($EA$3/$DC$3)</f>
        <v>1322.5416393442624</v>
      </c>
      <c r="DD6" s="16">
        <f>'TuitionData-2Yr'!BJ7*($EA$3/$DD$3)</f>
        <v>732.20891719745225</v>
      </c>
      <c r="DE6" s="16">
        <f>'TuitionData-2Yr'!BK7*($EA$3/$DE$3)</f>
        <v>1371.7308411214956</v>
      </c>
      <c r="DF6" s="16">
        <f>'TuitionData-2Yr'!BL7*($EA$3/$DF$3)</f>
        <v>1405.6397058823532</v>
      </c>
      <c r="DG6" s="16">
        <f>'TuitionData-2Yr'!BM7*($EA$3/$DG$3)</f>
        <v>1349.9592081583685</v>
      </c>
      <c r="DH6" s="16">
        <f>'TuitionData-2Yr'!BN7*($EA$3/$DH$3)</f>
        <v>1425.5555555555557</v>
      </c>
      <c r="DI6" s="16">
        <f>'TuitionData-2Yr'!BO7*($EA$3/$DI$3)</f>
        <v>1500.5678873239438</v>
      </c>
      <c r="DJ6" s="16">
        <f>'TuitionData-2Yr'!BP7*($EA$3/$DJ$3)</f>
        <v>1543.0194336479735</v>
      </c>
      <c r="DK6" s="16">
        <f>'TuitionData-2Yr'!BQ7*($EA$3/$DK$3)</f>
        <v>1548.8091353996738</v>
      </c>
      <c r="DL6" s="16">
        <f>'TuitionData-2Yr'!BR7*($EA$3/$DL$3)</f>
        <v>1552.6061246040128</v>
      </c>
      <c r="DM6" s="16">
        <f>'TuitionData-2Yr'!BS7*($EA$3/$DM$3)</f>
        <v>1784.6438075742067</v>
      </c>
      <c r="DN6" s="16">
        <f>'TuitionData-2Yr'!BT7*($EA$3/$DN$3)</f>
        <v>1713.6088452088452</v>
      </c>
      <c r="DO6" s="16">
        <f>'TuitionData-2Yr'!BU7*($EA$3/$DO$3)</f>
        <v>1895.86795903965</v>
      </c>
      <c r="DP6" s="16">
        <f>'TuitionData-2Yr'!BV7*($EA$3/$DP$3)</f>
        <v>1795.0336363636366</v>
      </c>
      <c r="DQ6" s="16">
        <f>'TuitionData-2Yr'!BW7*($EA$3/$DQ$3)</f>
        <v>2433.7688022284124</v>
      </c>
      <c r="DR6" s="16">
        <f>'TuitionData-2Yr'!BX7*($EA$3/$DR$3)</f>
        <v>2669.5816513761474</v>
      </c>
      <c r="DS6" s="16">
        <f>'TuitionData-2Yr'!BY7*($EA$3/$DS$3)</f>
        <v>2837.4803010181499</v>
      </c>
      <c r="DT6" s="16">
        <f>'TuitionData-2Yr'!BZ7*($EA$3/$DT$3)</f>
        <v>3093.5364469663905</v>
      </c>
      <c r="DU6" s="16">
        <f>'TuitionData-2Yr'!CA7*($EA$3/$DU$3)</f>
        <v>3347.0042808219182</v>
      </c>
      <c r="DV6" s="16">
        <f>'TuitionData-2Yr'!CB7*($EA$3/$DV$3)</f>
        <v>3450.0478388585821</v>
      </c>
      <c r="DW6" s="16">
        <f>'TuitionData-2Yr'!CC7*($EA$3/$DW$3)</f>
        <v>3541.0155006284049</v>
      </c>
      <c r="DX6" s="16">
        <f>'TuitionData-2Yr'!CD7*($EA$3/$DX$3)</f>
        <v>3732.7514546965926</v>
      </c>
      <c r="DY6" s="16">
        <f>'TuitionData-2Yr'!CE7*($EA$3/$DY$3)</f>
        <v>3008.3415032679741</v>
      </c>
      <c r="DZ6" s="16">
        <f>'TuitionData-2Yr'!CF7*($EA$3/$DZ$3)</f>
        <v>2945.2996031746038</v>
      </c>
      <c r="EA6" s="16">
        <f>'TuitionData-2Yr'!CG7*($EA$3/$EA$3)</f>
        <v>3188</v>
      </c>
      <c r="EB6" s="128"/>
      <c r="EC6" s="128"/>
      <c r="ED6" s="128"/>
    </row>
    <row r="7" spans="1:134">
      <c r="A7" s="4"/>
      <c r="B7" s="67"/>
      <c r="C7" s="2"/>
      <c r="D7" s="2"/>
      <c r="E7" s="2"/>
      <c r="F7" s="2"/>
      <c r="G7" s="2"/>
      <c r="H7" s="2"/>
      <c r="I7" s="129"/>
      <c r="J7" s="129"/>
      <c r="K7" s="129"/>
      <c r="L7" s="44"/>
      <c r="M7" s="129"/>
      <c r="N7" s="129"/>
      <c r="O7" s="129"/>
      <c r="P7" s="129"/>
      <c r="Q7" s="44"/>
      <c r="R7" s="44"/>
      <c r="S7" s="44"/>
      <c r="T7" s="44"/>
      <c r="U7" s="44"/>
      <c r="V7" s="16"/>
      <c r="W7" s="16"/>
      <c r="X7" s="16"/>
      <c r="Y7" s="16"/>
      <c r="Z7" s="16"/>
      <c r="AA7" s="16"/>
      <c r="AB7" s="430"/>
      <c r="AC7" s="2"/>
      <c r="AD7" s="2"/>
      <c r="AE7" s="2"/>
      <c r="AF7" s="2"/>
      <c r="AG7" s="2"/>
      <c r="AH7" s="2"/>
      <c r="AI7" s="2"/>
      <c r="AJ7" s="2"/>
      <c r="AK7" s="2"/>
      <c r="AL7" s="2"/>
      <c r="AM7" s="2"/>
      <c r="AN7" s="2"/>
      <c r="AO7" s="2"/>
      <c r="AP7" s="2"/>
      <c r="AQ7" s="2"/>
      <c r="AR7" s="2"/>
      <c r="AS7" s="2"/>
      <c r="AT7" s="2"/>
      <c r="AU7" s="2"/>
      <c r="AV7" s="2"/>
      <c r="AW7" s="2"/>
      <c r="AX7" s="2"/>
      <c r="AY7" s="2"/>
      <c r="AZ7" s="2"/>
      <c r="BA7" s="2"/>
      <c r="BB7" s="35"/>
      <c r="BC7" s="10"/>
      <c r="BD7" s="10"/>
      <c r="BE7" s="10"/>
      <c r="BF7" s="10"/>
      <c r="BG7" s="10"/>
      <c r="BH7" s="10"/>
      <c r="BI7" s="10"/>
      <c r="BJ7" s="10"/>
      <c r="BK7" s="10"/>
      <c r="BL7" s="10"/>
      <c r="BM7" s="10"/>
      <c r="BN7" s="10"/>
      <c r="BO7" s="10"/>
      <c r="BP7" s="10"/>
      <c r="BQ7" s="10"/>
      <c r="BR7" s="10"/>
      <c r="BS7" s="10"/>
      <c r="BT7" s="10"/>
      <c r="BU7" s="10"/>
      <c r="BV7" s="10"/>
      <c r="BW7" s="10"/>
      <c r="BX7" s="10"/>
      <c r="BY7" s="10"/>
      <c r="BZ7" s="10"/>
      <c r="CA7" s="295"/>
      <c r="CB7" s="2"/>
      <c r="CC7" s="2"/>
      <c r="CD7" s="2"/>
      <c r="CE7" s="2"/>
      <c r="CF7" s="2"/>
      <c r="CG7" s="2"/>
      <c r="CH7" s="2"/>
      <c r="CI7" s="2"/>
      <c r="CJ7" s="2"/>
      <c r="CK7" s="2"/>
      <c r="CL7" s="2"/>
      <c r="CM7" s="2"/>
      <c r="CN7" s="2"/>
      <c r="CO7" s="2"/>
      <c r="CP7" s="2"/>
      <c r="CQ7" s="2"/>
      <c r="CR7" s="10"/>
      <c r="CS7" s="10"/>
      <c r="CT7" s="10"/>
      <c r="CU7" s="10"/>
      <c r="CV7" s="10"/>
      <c r="CW7" s="10"/>
      <c r="CX7" s="10"/>
      <c r="CY7" s="10"/>
      <c r="CZ7" s="10"/>
      <c r="DA7" s="10"/>
      <c r="DB7" s="430"/>
      <c r="DC7" s="2"/>
      <c r="DD7" s="2"/>
      <c r="DE7" s="2"/>
    </row>
    <row r="8" spans="1:134">
      <c r="A8" s="4" t="s">
        <v>23</v>
      </c>
      <c r="B8" s="67">
        <f>'TuitionData-4Yr'!F9*($AA$3/$B$3)</f>
        <v>3319.8921832884098</v>
      </c>
      <c r="C8" s="67">
        <f>'TuitionData-4Yr'!G9*($AA$3/$C$3)</f>
        <v>3405.6288524590163</v>
      </c>
      <c r="D8" s="2">
        <f>'TuitionData-4Yr'!H9*($AA$3/$D$3)</f>
        <v>3530.2929936305736</v>
      </c>
      <c r="E8" s="67">
        <f>'TuitionData-4Yr'!I9*($AA$3/$E$3)</f>
        <v>3764.2660436137076</v>
      </c>
      <c r="F8" s="67">
        <f>'TuitionData-4Yr'!J9*($AA$3/$F$3)</f>
        <v>3891.4522058823536</v>
      </c>
      <c r="G8" s="67">
        <f>'TuitionData-4Yr'!K9*($AA$3/$G$3)</f>
        <v>4390.0611877624478</v>
      </c>
      <c r="H8" s="67">
        <f>'TuitionData-4Yr'!L9*($AA$3/$H$3)</f>
        <v>4465.2557870370374</v>
      </c>
      <c r="I8" s="67">
        <f>'TuitionData-4Yr'!M9*($AA$3/$I$3)</f>
        <v>4761.9177464788736</v>
      </c>
      <c r="J8" s="67">
        <f>'TuitionData-4Yr'!N9*($AA$3/$J$3)</f>
        <v>5032.266518600778</v>
      </c>
      <c r="K8" s="67">
        <f>'TuitionData-4Yr'!O9*($AA$3/$K$3)</f>
        <v>5360.8330614464385</v>
      </c>
      <c r="L8" s="67">
        <f>'TuitionData-4Yr'!P9*($AA$3/$L$3)</f>
        <v>5748.4361140443516</v>
      </c>
      <c r="M8" s="67">
        <f>'TuitionData-4Yr'!Q9*($AA$3/$M$3)</f>
        <v>5864.7676560900718</v>
      </c>
      <c r="N8" s="67">
        <f>'TuitionData-4Yr'!R9*($AA$3/$N$3)</f>
        <v>5933.9538083538082</v>
      </c>
      <c r="O8" s="67">
        <f>'TuitionData-4Yr'!S9*($AA$3/$O$3)</f>
        <v>6208.6903921766316</v>
      </c>
      <c r="P8" s="67">
        <f>'TuitionData-4Yr'!T9*($AA$3/$P$3)</f>
        <v>6524.6381818181826</v>
      </c>
      <c r="Q8" s="67">
        <f>'TuitionData-4Yr'!U9*($AA$3/$Q$3)</f>
        <v>7368.0176415970291</v>
      </c>
      <c r="R8" s="67">
        <f>'TuitionData-4Yr'!V9*($AA$3/$R$3)</f>
        <v>8399.5302752293592</v>
      </c>
      <c r="S8" s="67">
        <f>'TuitionData-4Yr'!W9*($AA$3/$S$3)</f>
        <v>8933.8601150951763</v>
      </c>
      <c r="T8" s="67">
        <f>'TuitionData-4Yr'!X9*($AA$3/$T$3)</f>
        <v>9268.2889567874299</v>
      </c>
      <c r="U8" s="67">
        <f>'TuitionData-4Yr'!Y9*($AA$3/$U$3)</f>
        <v>9633.4845890410961</v>
      </c>
      <c r="V8" s="67">
        <f>'TuitionData-4Yr'!Z9*($AA$3/$V$3)</f>
        <v>9785.9034830046166</v>
      </c>
      <c r="W8" s="67">
        <f>'TuitionData-4Yr'!AA9*($AA$3/$W$3)</f>
        <v>10059.75198994554</v>
      </c>
      <c r="X8" s="67">
        <f>'TuitionData-4Yr'!AB9*($AA$3/$X$3)</f>
        <v>9875.7938487115571</v>
      </c>
      <c r="Y8" s="16">
        <f>'TuitionData-4Yr'!AC9*($AA$3/$Y$3)</f>
        <v>9989.8950163398695</v>
      </c>
      <c r="Z8" s="16">
        <f>'TuitionData-4Yr'!AD9*($AA3/$Z$3)</f>
        <v>10275.200793650794</v>
      </c>
      <c r="AA8" s="16">
        <f>'TuitionData-4Yr'!AE9*($AA3/$AA$3)</f>
        <v>10700</v>
      </c>
      <c r="AB8" s="429">
        <f>'TuitionData-4Yr'!AI9*($BA$3/$AB$3)</f>
        <v>6089.9272237196765</v>
      </c>
      <c r="AC8" s="67">
        <f>'TuitionData-4Yr'!AJ9*($BA$3/$AC$3)</f>
        <v>6479.7809836065571</v>
      </c>
      <c r="AD8" s="67">
        <f>'TuitionData-4Yr'!AK9*($BA$3/$AD$3)</f>
        <v>6864.4585987261153</v>
      </c>
      <c r="AE8" s="67">
        <f>'TuitionData-4Yr'!AL9*($BA$3/$AE$3)</f>
        <v>7282.3239875389418</v>
      </c>
      <c r="AF8" s="67">
        <f>'TuitionData-4Yr'!AM9*($BA$3/$AF$3)</f>
        <v>7759.3198529411775</v>
      </c>
      <c r="AG8" s="67">
        <f>'TuitionData-4Yr'!AN9*($BA$3/$AG$3)</f>
        <v>8691.6130773845234</v>
      </c>
      <c r="AH8" s="67">
        <f>'TuitionData-4Yr'!AO9*($BA$3/$AH$3)</f>
        <v>8954.2708333333339</v>
      </c>
      <c r="AI8" s="67">
        <f>'TuitionData-4Yr'!AP9*($BA$3/$AI$3)</f>
        <v>9130.6230985915499</v>
      </c>
      <c r="AJ8" s="67">
        <f>'TuitionData-4Yr'!AQ9*($BA$3/$AJ$3)</f>
        <v>9620.0066629650191</v>
      </c>
      <c r="AK8" s="67">
        <f>'TuitionData-4Yr'!AR9*($BA$3/$AK$3)</f>
        <v>10286.325176726483</v>
      </c>
      <c r="AL8" s="67">
        <f>'TuitionData-4Yr'!AS9*($BA$3/$AL$3)</f>
        <v>10960.36958817318</v>
      </c>
      <c r="AM8" s="67">
        <f>'TuitionData-4Yr'!AT9*($BA$3/$AM$3)</f>
        <v>10927.167860798361</v>
      </c>
      <c r="AN8" s="67">
        <f>'TuitionData-4Yr'!AU9*($BA$3/$AN$3)</f>
        <v>11701.464373464374</v>
      </c>
      <c r="AO8" s="67">
        <f>'TuitionData-4Yr'!AV9*($BA$3/$AO$3)</f>
        <v>11924.627578624959</v>
      </c>
      <c r="AP8" s="67">
        <f>'TuitionData-4Yr'!AW9*($BA$3/$AP$3)</f>
        <v>13004.954545454548</v>
      </c>
      <c r="AQ8" s="67">
        <f>'TuitionData-4Yr'!AX9*($BA$3/$AQ$3)</f>
        <v>14631.203342618386</v>
      </c>
      <c r="AR8" s="67">
        <f>'TuitionData-4Yr'!AY9*($BA$3/$AR$3)</f>
        <v>16125.779816513765</v>
      </c>
      <c r="AS8" s="67">
        <f>'TuitionData-4Yr'!AZ9*($BA$3/$AS$3)</f>
        <v>17231.615759185483</v>
      </c>
      <c r="AT8" s="67">
        <f>'TuitionData-4Yr'!BA9*($BA$3/$AT$3)</f>
        <v>17864.556962025319</v>
      </c>
      <c r="AU8" s="67">
        <f>'TuitionData-4Yr'!BB9*($BA$3/$AU$3)</f>
        <v>18822.093321917811</v>
      </c>
      <c r="AV8" s="67">
        <f>'TuitionData-4Yr'!BC9*($BA$3/$AV$3)</f>
        <v>18773.902643726396</v>
      </c>
      <c r="AW8" s="67">
        <f>'TuitionData-4Yr'!BD9*($BA$3/$AW$3)</f>
        <v>19774.432341851701</v>
      </c>
      <c r="AX8" s="67">
        <f>'TuitionData-4Yr'!BE9*($BA$3/$AX$3)</f>
        <v>19088.224438902747</v>
      </c>
      <c r="AY8" s="67">
        <f>'TuitionData-4Yr'!BF9*($BA$3/$BA$3)</f>
        <v>18634</v>
      </c>
      <c r="AZ8" s="67">
        <f>'TuitionData-4Yr'!BG9*($BA$3/$AZ$3)</f>
        <v>19288.784920634924</v>
      </c>
      <c r="BA8" s="67">
        <f>'TuitionData-4Yr'!BH9*($BA$3/$BA$3)</f>
        <v>20155</v>
      </c>
      <c r="BB8" s="283">
        <f>'TuitionData-2Yr'!D9*($CA$3/$BB$3)</f>
        <v>1929.6873315363882</v>
      </c>
      <c r="BC8" s="16">
        <f>'TuitionData-2Yr'!E9*($CA$3/$BC$3)</f>
        <v>2120.1049180327868</v>
      </c>
      <c r="BD8" s="16">
        <f>'TuitionData-2Yr'!F9*($CA$3/$BD$3)</f>
        <v>2206.4331210191085</v>
      </c>
      <c r="BE8" s="16">
        <f>'TuitionData-2Yr'!G9*($CA$3/$BE$3)</f>
        <v>2158.3177570093462</v>
      </c>
      <c r="BF8" s="16">
        <f>'TuitionData-2Yr'!H9*($CA$3/$BF$3)</f>
        <v>2037.7058823529414</v>
      </c>
      <c r="BG8" s="16">
        <f>'TuitionData-2Yr'!I9*($CA$3/$BG$3)</f>
        <v>2539.8320335932817</v>
      </c>
      <c r="BH8" s="16">
        <f>'TuitionData-2Yr'!J9*($CA$3/$BH$3)</f>
        <v>2539.2708333333335</v>
      </c>
      <c r="BI8" s="16">
        <f>'TuitionData-2Yr'!K9*($CA$3/$BI$3)</f>
        <v>2949.092957746479</v>
      </c>
      <c r="BJ8" s="16">
        <f>'TuitionData-2Yr'!L9*($CA$3/$BJ$3)</f>
        <v>2906.5186007773459</v>
      </c>
      <c r="BK8" s="16">
        <f>'TuitionData-2Yr'!M9*($CA$3/$BK$3)</f>
        <v>3516.2153344208814</v>
      </c>
      <c r="BL8" s="16">
        <f>'TuitionData-2Yr'!N9*($CA$3/$BL$3)</f>
        <v>3657.9725448785643</v>
      </c>
      <c r="BM8" s="16">
        <f>'TuitionData-2Yr'!O9*($CA$3/$BM$3)</f>
        <v>3545.6499488229274</v>
      </c>
      <c r="BN8" s="16">
        <f>'TuitionData-2Yr'!P9*($CA$3/$BN$3)</f>
        <v>3404.5208845208845</v>
      </c>
      <c r="BO8" s="16">
        <f>'TuitionData-2Yr'!Q9*($CA$3/$BO$3)</f>
        <v>3326.0841386660527</v>
      </c>
      <c r="BP8" s="16">
        <f>'TuitionData-2Yr'!R9*($CA$3/$BP$3)</f>
        <v>3149.1818181818185</v>
      </c>
      <c r="BQ8" s="16">
        <f>'TuitionData-2Yr'!S9*($CA$3/$BQ$3)</f>
        <v>3216.4345403899724</v>
      </c>
      <c r="BR8" s="16">
        <f>'TuitionData-2Yr'!T9*($CA$3/$BR$3)</f>
        <v>3849.0000000000005</v>
      </c>
      <c r="BS8" s="16">
        <f>'TuitionData-2Yr'!U9*($CA$3/$BS$3)</f>
        <v>4481.12881806109</v>
      </c>
      <c r="BT8" s="16">
        <f>'TuitionData-2Yr'!V9*($CA$3/$BT$3)</f>
        <v>4636.9445656918379</v>
      </c>
      <c r="BU8" s="16">
        <f>'TuitionData-2Yr'!W9*($CA$3/$BU$3)</f>
        <v>4613.5273972602745</v>
      </c>
      <c r="BV8" s="16">
        <f>'TuitionData-2Yr'!X9*($CA$3/$BV$3)</f>
        <v>4587.1422576584137</v>
      </c>
      <c r="BW8" s="16">
        <f>'TuitionData-2Yr'!Y9*($CA$3/$BW$3)</f>
        <v>4643.9547549224981</v>
      </c>
      <c r="BX8" s="16">
        <f>'TuitionData-2Yr'!Z9*($CA$3/$BX$3)</f>
        <v>4671.2718204488792</v>
      </c>
      <c r="BY8" s="16">
        <f>'TuitionData-2Yr'!AA9*($CA$3/$BY$3)</f>
        <v>4654.0196078431372</v>
      </c>
      <c r="BZ8" s="16">
        <f>'TuitionData-2Yr'!AB9*($CA$3/$BZ$3)</f>
        <v>4826.5238095238101</v>
      </c>
      <c r="CA8" s="293">
        <f>'TuitionData-2Yr'!AC9*($CA$3/$CA$3)</f>
        <v>4800</v>
      </c>
      <c r="CB8" s="16">
        <f>'TuitionData-2Yr'!AF9*($DA$3/$CB$3)</f>
        <v>3376.9528301886794</v>
      </c>
      <c r="CC8" s="16">
        <f>'TuitionData-2Yr'!AG9*($DA$3/$CC$3)</f>
        <v>4013.0557377049181</v>
      </c>
      <c r="CD8" s="16">
        <f>'TuitionData-2Yr'!AH9*($DA$3/$CD$3)</f>
        <v>4412.866242038217</v>
      </c>
      <c r="CE8" s="16">
        <f>'TuitionData-2Yr'!AI9*($DA$3/$CE$3)</f>
        <v>3956.9158878504677</v>
      </c>
      <c r="CF8" s="16">
        <f>'TuitionData-2Yr'!AJ9*($DA$3/$CF$3)</f>
        <v>3924.4705882352946</v>
      </c>
      <c r="CG8" s="16">
        <f>'TuitionData-2Yr'!AK9*($DA$3/$CG$3)</f>
        <v>4802.5914817036601</v>
      </c>
      <c r="CH8" s="16">
        <f>'TuitionData-2Yr'!AL9*($DA$3/$CH$3)</f>
        <v>4855.7986111111113</v>
      </c>
      <c r="CI8" s="16">
        <f>'TuitionData-2Yr'!AM9*($DA$3/$CI$3)</f>
        <v>5551.2338028169024</v>
      </c>
      <c r="CJ8" s="16">
        <f>'TuitionData-2Yr'!AN9*($DA$3/$CJ$3)</f>
        <v>5471.0938367573572</v>
      </c>
      <c r="CK8" s="16">
        <f>'TuitionData-2Yr'!AO9*($DA$3/$CK$3)</f>
        <v>6362.675367047309</v>
      </c>
      <c r="CL8" s="16">
        <f>'TuitionData-2Yr'!AP9*($DA$3/$CL$3)</f>
        <v>6543.706441393876</v>
      </c>
      <c r="CM8" s="16">
        <f>'TuitionData-2Yr'!AQ9*($DA$3/$CM$3)</f>
        <v>6342.7737973387921</v>
      </c>
      <c r="CN8" s="16">
        <f>'TuitionData-2Yr'!AR9*($DA$3/$CN$3)</f>
        <v>6090.3095823095828</v>
      </c>
      <c r="CO8" s="16">
        <f>'TuitionData-2Yr'!AS9*($DA$3/$CO$3)</f>
        <v>5949.9949591692721</v>
      </c>
      <c r="CP8" s="16">
        <f>'TuitionData-2Yr'!AT9*($DA$3/$CP$3)</f>
        <v>5633.5363636363645</v>
      </c>
      <c r="CQ8" s="16">
        <f>'TuitionData-2Yr'!AU9*($DA$3/$CQ$3)</f>
        <v>5753.8440111420614</v>
      </c>
      <c r="CR8" s="16">
        <f>'TuitionData-2Yr'!AV9*($DA$3/$CR$3)</f>
        <v>7027.0733944954145</v>
      </c>
      <c r="CS8" s="16">
        <f>'TuitionData-2Yr'!AW9*($DA$3/$CS$3)</f>
        <v>8127.3705179282879</v>
      </c>
      <c r="CT8" s="16">
        <f>'TuitionData-2Yr'!AX9*($DA$3/$CT$3)</f>
        <v>8299.458751636841</v>
      </c>
      <c r="CU8" s="16">
        <f>'TuitionData-2Yr'!AY9*($DA$3/$CU$3)</f>
        <v>8271.395547945207</v>
      </c>
      <c r="CV8" s="16">
        <f>'TuitionData-2Yr'!AZ9*($DA$3/$CV$3)</f>
        <v>8237.4737725556024</v>
      </c>
      <c r="CW8" s="16">
        <f>'TuitionData-2Yr'!BA9*($DA$3/$CW$3)</f>
        <v>8352.668621700881</v>
      </c>
      <c r="CX8" s="16">
        <f>'TuitionData-2Yr'!BB9*($DA$3/$CX$3)</f>
        <v>8414.6882793017467</v>
      </c>
      <c r="CY8" s="16">
        <f>'TuitionData-2Yr'!BC9*($DA$3/$CY$3)</f>
        <v>8396.1029411764703</v>
      </c>
      <c r="CZ8" s="16">
        <f>'TuitionData-2Yr'!BD9*($DA$3/$CZ$3)</f>
        <v>8767.1666666666679</v>
      </c>
      <c r="DA8" s="16">
        <f>'TuitionData-2Yr'!BE9*($DA$3/$DA$3)</f>
        <v>8730</v>
      </c>
      <c r="DB8" s="283">
        <f>'TuitionData-2Yr'!BH9*($EA$3/$DB$3)</f>
        <v>1711.8194070080863</v>
      </c>
      <c r="DC8" s="16">
        <f>'TuitionData-2Yr'!BI9*($EA$3/$DC$3)</f>
        <v>1855.9331147540984</v>
      </c>
      <c r="DD8" s="16">
        <f>'TuitionData-2Yr'!BJ9*($EA$3/$DD$3)</f>
        <v>1949.8331210191084</v>
      </c>
      <c r="DE8" s="16">
        <f>'TuitionData-2Yr'!BK9*($EA$3/$DE$3)</f>
        <v>2014.4299065420564</v>
      </c>
      <c r="DF8" s="16">
        <f>'TuitionData-2Yr'!BL9*($EA$3/$DF$3)</f>
        <v>1811.294117647059</v>
      </c>
      <c r="DG8" s="16">
        <f>'TuitionData-2Yr'!BM9*($EA$3/$DG$3)</f>
        <v>2355.1169766046792</v>
      </c>
      <c r="DH8" s="16">
        <f>'TuitionData-2Yr'!BN9*($EA$3/$DH$3)</f>
        <v>2405.625</v>
      </c>
      <c r="DI8" s="16">
        <f>'TuitionData-2Yr'!BO9*($EA$3/$DI$3)</f>
        <v>2775.6169014084512</v>
      </c>
      <c r="DJ8" s="16">
        <f>'TuitionData-2Yr'!BP9*($EA$3/$DJ$3)</f>
        <v>2906.5186007773459</v>
      </c>
      <c r="DK8" s="16">
        <f>'TuitionData-2Yr'!BQ9*($EA$3/$DK$3)</f>
        <v>3516.2153344208814</v>
      </c>
      <c r="DL8" s="16">
        <f>'TuitionData-2Yr'!BR9*($EA$3/$DL$3)</f>
        <v>3657.9725448785643</v>
      </c>
      <c r="DM8" s="16">
        <f>'TuitionData-2Yr'!BS9*($EA$3/$DM$3)</f>
        <v>3545.6499488229274</v>
      </c>
      <c r="DN8" s="16">
        <f>'TuitionData-2Yr'!BT9*($EA$3/$DN$3)</f>
        <v>3404.5208845208845</v>
      </c>
      <c r="DO8" s="16">
        <f>'TuitionData-2Yr'!BU9*($EA$3/$DO$3)</f>
        <v>3326.0841386660527</v>
      </c>
      <c r="DP8" s="16">
        <f>'TuitionData-2Yr'!BV9*($EA$3/$DP$3)</f>
        <v>3149.1818181818185</v>
      </c>
      <c r="DQ8" s="16">
        <f>'TuitionData-2Yr'!BW9*($EA$3/$DQ$3)</f>
        <v>3216.4345403899724</v>
      </c>
      <c r="DR8" s="16">
        <f>'TuitionData-2Yr'!BX9*($EA$3/$DR$3)</f>
        <v>3849.0000000000005</v>
      </c>
      <c r="DS8" s="16">
        <f>'TuitionData-2Yr'!BY9*($EA$3/$DS$3)</f>
        <v>4498.1673306772918</v>
      </c>
      <c r="DT8" s="16">
        <f>'TuitionData-2Yr'!BZ9*($EA$3/$DT$3)</f>
        <v>4502.5403753819301</v>
      </c>
      <c r="DU8" s="16">
        <f>'TuitionData-2Yr'!CA9*($EA$3/$DU$3)</f>
        <v>4547.6198630136987</v>
      </c>
      <c r="DV8" s="16">
        <f>'TuitionData-2Yr'!CB9*($EA$3/$DV$3)</f>
        <v>4522.5346202266055</v>
      </c>
      <c r="DW8" s="16">
        <f>'TuitionData-2Yr'!CC9*($EA$3/$DW$3)</f>
        <v>4579.4553833263517</v>
      </c>
      <c r="DX8" s="16">
        <f>'TuitionData-2Yr'!CD9*($EA$3/$DX$3)</f>
        <v>4687.269326683293</v>
      </c>
      <c r="DY8" s="16">
        <f>'TuitionData-2Yr'!CE9*($EA$3/$DY$3)</f>
        <v>4669.7426470588234</v>
      </c>
      <c r="DZ8" s="16">
        <f>'TuitionData-2Yr'!CF9*($EA$3/$DZ$3)</f>
        <v>4841.7976190476202</v>
      </c>
      <c r="EA8" s="16">
        <f>'TuitionData-2Yr'!CG9*($EA$3/$EA$3)</f>
        <v>4815</v>
      </c>
    </row>
    <row r="9" spans="1:134">
      <c r="A9" s="4" t="s">
        <v>24</v>
      </c>
      <c r="B9" s="67">
        <f>'TuitionData-4Yr'!F10*($AA$3/$B$3)</f>
        <v>3264.5606469002696</v>
      </c>
      <c r="C9" s="67">
        <f>'TuitionData-4Yr'!G10*($AA$3/$C$3)</f>
        <v>3314.7672131147542</v>
      </c>
      <c r="D9" s="2">
        <f>'TuitionData-4Yr'!H10*($AA$3/$D$3)</f>
        <v>3255.714649681529</v>
      </c>
      <c r="E9" s="67">
        <f>'TuitionData-4Yr'!I10*($AA$3/$E$3)</f>
        <v>3446.9133956386299</v>
      </c>
      <c r="F9" s="67">
        <f>'TuitionData-4Yr'!J10*($AA$3/$F$3)</f>
        <v>4301.8235294117649</v>
      </c>
      <c r="G9" s="67">
        <f>'TuitionData-4Yr'!K10*($AA$3/$G$3)</f>
        <v>4574.7762447510504</v>
      </c>
      <c r="H9" s="67">
        <f>'TuitionData-4Yr'!L10*($AA$3/$H$3)</f>
        <v>4523.1689814814818</v>
      </c>
      <c r="I9" s="67">
        <f>'TuitionData-4Yr'!M10*($AA$3/$I$3)</f>
        <v>4639.0388732394367</v>
      </c>
      <c r="J9" s="67">
        <f>'TuitionData-4Yr'!N10*($AA$3/$J$3)</f>
        <v>4926.8339811215992</v>
      </c>
      <c r="K9" s="67">
        <f>'TuitionData-4Yr'!O10*($AA$3/$K$3)</f>
        <v>5373.3909733550845</v>
      </c>
      <c r="L9" s="67">
        <f>'TuitionData-4Yr'!P10*($AA$3/$L$3)</f>
        <v>6053.2671594508984</v>
      </c>
      <c r="M9" s="67">
        <f>'TuitionData-4Yr'!Q10*($AA$3/$M$3)</f>
        <v>6172.0573183213919</v>
      </c>
      <c r="N9" s="67">
        <f>'TuitionData-4Yr'!R10*($AA$3/$N$3)</f>
        <v>6569.4643734643741</v>
      </c>
      <c r="O9" s="67">
        <f>'TuitionData-4Yr'!S10*($AA$3/$O$3)</f>
        <v>7008.1824684708045</v>
      </c>
      <c r="P9" s="67">
        <f>'TuitionData-4Yr'!T10*($AA$3/$P$3)</f>
        <v>6805.7318181818191</v>
      </c>
      <c r="Q9" s="67">
        <f>'TuitionData-4Yr'!U10*($AA$3/$Q$3)</f>
        <v>7588.4029712163419</v>
      </c>
      <c r="R9" s="67">
        <f>'TuitionData-4Yr'!V10*($AA$3/$R$3)</f>
        <v>7574.4082568807353</v>
      </c>
      <c r="S9" s="67">
        <f>'TuitionData-4Yr'!W10*($AA$3/$S$3)</f>
        <v>7667.3306772908381</v>
      </c>
      <c r="T9" s="67">
        <f>'TuitionData-4Yr'!X10*($AA$3/$T$3)</f>
        <v>7913.0467044958541</v>
      </c>
      <c r="U9" s="67">
        <f>'TuitionData-4Yr'!Y10*($AA$3/$U$3)</f>
        <v>8057.1960616438364</v>
      </c>
      <c r="V9" s="67">
        <f>'TuitionData-4Yr'!Z10*($AA$3/$V$3)</f>
        <v>8192.786823331935</v>
      </c>
      <c r="W9" s="67">
        <f>'TuitionData-4Yr'!AA10*($AA$3/$W$3)</f>
        <v>8437.5927943024744</v>
      </c>
      <c r="X9" s="67">
        <f>'TuitionData-4Yr'!AB10*($AA$3/$X$3)</f>
        <v>8698.3773898586878</v>
      </c>
      <c r="Y9" s="16">
        <f>'TuitionData-4Yr'!AC10*($AA$3/$Y$3)</f>
        <v>8807.5224673202611</v>
      </c>
      <c r="Z9" s="16">
        <f>'TuitionData-4Yr'!AD10*($AA$3/$Z$3)</f>
        <v>8677.0511904761916</v>
      </c>
      <c r="AA9" s="16">
        <f>'TuitionData-4Yr'!AE10*($AA$3/$AA$3)</f>
        <v>8855.5</v>
      </c>
      <c r="AB9" s="429">
        <f>'TuitionData-4Yr'!AI10*($BA$3/$AB$3)</f>
        <v>6432.2911051212941</v>
      </c>
      <c r="AC9" s="67">
        <f>'TuitionData-4Yr'!AJ10*($BA$3/$AC$3)</f>
        <v>6437.7154098360661</v>
      </c>
      <c r="AD9" s="67">
        <f>'TuitionData-4Yr'!AK10*($BA$3/$AD$3)</f>
        <v>6723.9006369426752</v>
      </c>
      <c r="AE9" s="67">
        <f>'TuitionData-4Yr'!AL10*($BA$3/$AE$3)</f>
        <v>7229.565109034269</v>
      </c>
      <c r="AF9" s="67">
        <f>'TuitionData-4Yr'!AM10*($BA$3/$AF$3)</f>
        <v>8499.8750000000018</v>
      </c>
      <c r="AG9" s="67">
        <f>'TuitionData-4Yr'!AN10*($BA$3/$AG$3)</f>
        <v>9087.980803839233</v>
      </c>
      <c r="AH9" s="67">
        <f>'TuitionData-4Yr'!AO10*($BA$3/$AH$3)</f>
        <v>9123.5555555555547</v>
      </c>
      <c r="AI9" s="67">
        <f>'TuitionData-4Yr'!AP10*($BA$3/$AI$3)</f>
        <v>9409.6304225352123</v>
      </c>
      <c r="AJ9" s="67">
        <f>'TuitionData-4Yr'!AQ10*($BA$3/$AJ$3)</f>
        <v>9957.6757357023889</v>
      </c>
      <c r="AK9" s="67">
        <f>'TuitionData-4Yr'!AR10*($BA$3/$AK$3)</f>
        <v>10377.021207177815</v>
      </c>
      <c r="AL9" s="67">
        <f>'TuitionData-4Yr'!AS10*($BA$3/$AL$3)</f>
        <v>11663.513199577616</v>
      </c>
      <c r="AM9" s="67">
        <f>'TuitionData-4Yr'!AT10*($BA$3/$AM$3)</f>
        <v>11805.701125895599</v>
      </c>
      <c r="AN9" s="67">
        <f>'TuitionData-4Yr'!AU10*($BA$3/$AN$3)</f>
        <v>12130.181818181818</v>
      </c>
      <c r="AO9" s="67">
        <f>'TuitionData-4Yr'!AV10*($BA$3/$AO$3)</f>
        <v>12699.481994632717</v>
      </c>
      <c r="AP9" s="67">
        <f>'TuitionData-4Yr'!AW10*($BA$3/$AP$3)</f>
        <v>12365.787272727273</v>
      </c>
      <c r="AQ9" s="67">
        <f>'TuitionData-4Yr'!AX10*($BA$3/$AQ$3)</f>
        <v>13058.724233983288</v>
      </c>
      <c r="AR9" s="67">
        <f>'TuitionData-4Yr'!AY10*($BA$3/$AR$3)</f>
        <v>13413.823853211012</v>
      </c>
      <c r="AS9" s="67">
        <f>'TuitionData-4Yr'!AZ10*($BA$3/$AS$3)</f>
        <v>13605.252324037187</v>
      </c>
      <c r="AT9" s="67">
        <f>'TuitionData-4Yr'!BA10*($BA$3/$AT$3)</f>
        <v>13886.192928852031</v>
      </c>
      <c r="AU9" s="67">
        <f>'TuitionData-4Yr'!BB10*($BA$3/$AU$3)</f>
        <v>14284.359589041098</v>
      </c>
      <c r="AV9" s="67">
        <f>'TuitionData-4Yr'!BC10*($BA$3/$AV$3)</f>
        <v>14535.64162819975</v>
      </c>
      <c r="AW9" s="67">
        <f>'TuitionData-4Yr'!BD10*($BA$3/$AW$3)</f>
        <v>15142.30247172183</v>
      </c>
      <c r="AX9" s="67">
        <f>'TuitionData-4Yr'!BE10*($BA$3/$AX$3)</f>
        <v>14568.395677472987</v>
      </c>
      <c r="AY9" s="67">
        <f>'TuitionData-4Yr'!BF10*($BA$3/$BA$3)</f>
        <v>13388</v>
      </c>
      <c r="AZ9" s="67">
        <f>'TuitionData-4Yr'!BG10*($BA$3/$AZ$3)</f>
        <v>13953.134126984129</v>
      </c>
      <c r="BA9" s="67">
        <f>'TuitionData-4Yr'!BH10*($BA$3/$BA$3)</f>
        <v>14166.5</v>
      </c>
      <c r="BB9" s="283">
        <f>'TuitionData-2Yr'!D10*($CA$3/$BB$3)</f>
        <v>1452.4528301886794</v>
      </c>
      <c r="BC9" s="16">
        <f>'TuitionData-2Yr'!E10*($CA$3/$BC$3)</f>
        <v>1509.3127868852459</v>
      </c>
      <c r="BD9" s="16">
        <f>'TuitionData-2Yr'!F10*($CA$3/$BD$3)</f>
        <v>1490.5681528662421</v>
      </c>
      <c r="BE9" s="16">
        <f>'TuitionData-2Yr'!G10*($CA$3/$BE$3)</f>
        <v>1514.0199376947044</v>
      </c>
      <c r="BF9" s="16">
        <f>'TuitionData-2Yr'!H10*($CA$3/$BF$3)</f>
        <v>1479.5379901960787</v>
      </c>
      <c r="BG9" s="16">
        <f>'TuitionData-2Yr'!I10*($CA$3/$BG$3)</f>
        <v>1559.3029394121177</v>
      </c>
      <c r="BH9" s="16">
        <f>'TuitionData-2Yr'!J10*($CA$3/$BH$3)</f>
        <v>1532.4722222222222</v>
      </c>
      <c r="BI9" s="16">
        <f>'TuitionData-2Yr'!K10*($CA$3/$BI$3)</f>
        <v>1821.498591549296</v>
      </c>
      <c r="BJ9" s="16">
        <f>'TuitionData-2Yr'!L10*($CA$3/$BJ$3)</f>
        <v>2279.6224319822322</v>
      </c>
      <c r="BK9" s="16">
        <f>'TuitionData-2Yr'!M10*($CA$3/$BK$3)</f>
        <v>2302.283849918434</v>
      </c>
      <c r="BL9" s="16">
        <f>'TuitionData-2Yr'!N10*($CA$3/$BL$3)</f>
        <v>2384.4561774023236</v>
      </c>
      <c r="BM9" s="16">
        <f>'TuitionData-2Yr'!O10*($CA$3/$BM$3)</f>
        <v>2416.2947799385875</v>
      </c>
      <c r="BN9" s="16">
        <f>'TuitionData-2Yr'!P10*($CA$3/$BN$3)</f>
        <v>2408.3832923832924</v>
      </c>
      <c r="BO9" s="16">
        <f>'TuitionData-2Yr'!Q10*($CA$3/$BO$3)</f>
        <v>2451.4471984983129</v>
      </c>
      <c r="BP9" s="16">
        <f>'TuitionData-2Yr'!R10*($CA$3/$BP$3)</f>
        <v>2510.5977272727278</v>
      </c>
      <c r="BQ9" s="16">
        <f>'TuitionData-2Yr'!S10*($CA$3/$BQ$3)</f>
        <v>2644.6239554317549</v>
      </c>
      <c r="BR9" s="16">
        <f>'TuitionData-2Yr'!T10*($CA$3/$BR$3)</f>
        <v>2777.871559633028</v>
      </c>
      <c r="BS9" s="16">
        <f>'TuitionData-2Yr'!U10*($CA$3/$BS$3)</f>
        <v>2902.2266489597173</v>
      </c>
      <c r="BT9" s="16">
        <f>'TuitionData-2Yr'!V10*($CA$3/$BT$3)</f>
        <v>3068.8956787429074</v>
      </c>
      <c r="BU9" s="16">
        <f>'TuitionData-2Yr'!W10*($CA$3/$BU$3)</f>
        <v>3298.1228595890416</v>
      </c>
      <c r="BV9" s="16">
        <f>'TuitionData-2Yr'!X10*($CA$3/$BV$3)</f>
        <v>3315.1793957196815</v>
      </c>
      <c r="BW9" s="16">
        <f>'TuitionData-2Yr'!Y10*($CA$3/$BW$3)</f>
        <v>3413.0917469627157</v>
      </c>
      <c r="BX9" s="16">
        <f>'TuitionData-2Yr'!Z10*($CA$3/$BX$3)</f>
        <v>2964.8711554447223</v>
      </c>
      <c r="BY9" s="16">
        <f>'TuitionData-2Yr'!AA10*($CA$3/$BY$3)</f>
        <v>2977.9436274509803</v>
      </c>
      <c r="BZ9" s="16">
        <f>'TuitionData-2Yr'!AB10*($CA$3/$BZ$3)</f>
        <v>2958.0277777777783</v>
      </c>
      <c r="CA9" s="293">
        <f>'TuitionData-2Yr'!AC10*($CA$3/$CA$3)</f>
        <v>3003</v>
      </c>
      <c r="CB9" s="16">
        <f>'TuitionData-2Yr'!AF10*($DA$3/$CB$3)</f>
        <v>3288.7681940700809</v>
      </c>
      <c r="CC9" s="16">
        <f>'TuitionData-2Yr'!AG10*($DA$3/$CC$3)</f>
        <v>3230.6360655737708</v>
      </c>
      <c r="CD9" s="16">
        <f>'TuitionData-2Yr'!AH10*($DA$3/$CD$3)</f>
        <v>3322.7248407643315</v>
      </c>
      <c r="CE9" s="16">
        <f>'TuitionData-2Yr'!AI10*($DA$3/$CE$3)</f>
        <v>3296.630529595016</v>
      </c>
      <c r="CF9" s="16">
        <f>'TuitionData-2Yr'!AJ10*($DA$3/$CF$3)</f>
        <v>3323.8504901960787</v>
      </c>
      <c r="CG9" s="16">
        <f>'TuitionData-2Yr'!AK10*($DA$3/$CG$3)</f>
        <v>3443.396520695861</v>
      </c>
      <c r="CH9" s="16">
        <f>'TuitionData-2Yr'!AL10*($DA$3/$CH$3)</f>
        <v>3589.1331018518517</v>
      </c>
      <c r="CI9" s="16">
        <f>'TuitionData-2Yr'!AM10*($DA$3/$CI$3)</f>
        <v>3712.3876056338031</v>
      </c>
      <c r="CJ9" s="16">
        <f>'TuitionData-2Yr'!AN10*($DA$3/$CJ$3)</f>
        <v>4274.292059966685</v>
      </c>
      <c r="CK9" s="16">
        <f>'TuitionData-2Yr'!AO10*($DA$3/$CK$3)</f>
        <v>4604.5676998368681</v>
      </c>
      <c r="CL9" s="16">
        <f>'TuitionData-2Yr'!AP10*($DA$3/$CL$3)</f>
        <v>4752.6546990496308</v>
      </c>
      <c r="CM9" s="16">
        <f>'TuitionData-2Yr'!AQ10*($DA$3/$CM$3)</f>
        <v>4924.5138178096213</v>
      </c>
      <c r="CN9" s="16">
        <f>'TuitionData-2Yr'!AR10*($DA$3/$CN$3)</f>
        <v>4841.9852579852586</v>
      </c>
      <c r="CO9" s="16">
        <f>'TuitionData-2Yr'!AS10*($DA$3/$CO$3)</f>
        <v>4841.300246280588</v>
      </c>
      <c r="CP9" s="16">
        <f>'TuitionData-2Yr'!AT10*($DA$3/$CP$3)</f>
        <v>4957.045454545455</v>
      </c>
      <c r="CQ9" s="16">
        <f>'TuitionData-2Yr'!AU10*($DA$3/$CQ$3)</f>
        <v>5187.9897864438253</v>
      </c>
      <c r="CR9" s="16">
        <f>'TuitionData-2Yr'!AV10*($DA$3/$CR$3)</f>
        <v>5349.7568807339458</v>
      </c>
      <c r="CS9" s="16">
        <f>'TuitionData-2Yr'!AW10*($DA$3/$CS$3)</f>
        <v>5401.2084993359904</v>
      </c>
      <c r="CT9" s="16">
        <f>'TuitionData-2Yr'!AX10*($DA$3/$CT$3)</f>
        <v>5512.2518550851164</v>
      </c>
      <c r="CU9" s="16">
        <f>'TuitionData-2Yr'!AY10*($DA$3/$CU$3)</f>
        <v>5668.0479452054797</v>
      </c>
      <c r="CV9" s="16">
        <f>'TuitionData-2Yr'!AZ10*($DA$3/$CV$3)</f>
        <v>5685.4720939991612</v>
      </c>
      <c r="CW9" s="16">
        <f>'TuitionData-2Yr'!BA10*($DA$3/$CW$3)</f>
        <v>5804.9434436531228</v>
      </c>
      <c r="CX9" s="16">
        <f>'TuitionData-2Yr'!BB10*($DA$3/$CX$3)</f>
        <v>4986.9559434746479</v>
      </c>
      <c r="CY9" s="16">
        <f>'TuitionData-2Yr'!BC10*($DA$3/$CY$3)</f>
        <v>4980.0106209150326</v>
      </c>
      <c r="CZ9" s="16">
        <f>'TuitionData-2Yr'!BD10*($DA$3/$CZ$3)</f>
        <v>4667.6761904761916</v>
      </c>
      <c r="DA9" s="16">
        <f>'TuitionData-2Yr'!BE10*($DA$3/$DA$3)</f>
        <v>4578</v>
      </c>
      <c r="DB9" s="283">
        <f>'TuitionData-2Yr'!BH10*($EA$3/$DB$3)</f>
        <v>0</v>
      </c>
      <c r="DC9" s="16">
        <f>'TuitionData-2Yr'!BI10*($EA$3/$DC$3)</f>
        <v>0</v>
      </c>
      <c r="DD9" s="16">
        <f>'TuitionData-2Yr'!BJ10*($EA$3/$DD$3)</f>
        <v>0</v>
      </c>
      <c r="DE9" s="16">
        <f>'TuitionData-2Yr'!BK10*($EA$3/$DE$3)</f>
        <v>0</v>
      </c>
      <c r="DF9" s="16">
        <f>'TuitionData-2Yr'!BL10*($EA$3/$DF$3)</f>
        <v>0</v>
      </c>
      <c r="DG9" s="16">
        <f>'TuitionData-2Yr'!BM10*($EA$3/$DG$3)</f>
        <v>0</v>
      </c>
      <c r="DH9" s="16">
        <f>'TuitionData-2Yr'!BN10*($EA$3/$DH$3)</f>
        <v>0</v>
      </c>
      <c r="DI9" s="16">
        <f>'TuitionData-2Yr'!BO10*($EA$3/$DI$3)</f>
        <v>0</v>
      </c>
      <c r="DJ9" s="16">
        <f>'TuitionData-2Yr'!BP10*($EA$3/$DJ$3)</f>
        <v>0</v>
      </c>
      <c r="DK9" s="16">
        <f>'TuitionData-2Yr'!BQ10*($EA$3/$DK$3)</f>
        <v>0</v>
      </c>
      <c r="DL9" s="16">
        <f>'TuitionData-2Yr'!BR10*($EA$3/$DL$3)</f>
        <v>0</v>
      </c>
      <c r="DM9" s="16">
        <f>'TuitionData-2Yr'!BS10*($EA$3/$DM$3)</f>
        <v>0</v>
      </c>
      <c r="DN9" s="16">
        <f>'TuitionData-2Yr'!BT10*($EA$3/$DN$3)</f>
        <v>0</v>
      </c>
      <c r="DO9" s="16">
        <f>'TuitionData-2Yr'!BU10*($EA$3/$DO$3)</f>
        <v>0</v>
      </c>
      <c r="DP9" s="16">
        <f>'TuitionData-2Yr'!BV10*($EA$3/$DP$3)</f>
        <v>0</v>
      </c>
      <c r="DQ9" s="16">
        <f>'TuitionData-2Yr'!BW10*($EA$3/$DQ$3)</f>
        <v>0</v>
      </c>
      <c r="DR9" s="16">
        <f>'TuitionData-2Yr'!BX10*($EA$3/$DR$3)</f>
        <v>0</v>
      </c>
      <c r="DS9" s="16">
        <f>'TuitionData-2Yr'!BY10*($EA$3/$DS$3)</f>
        <v>0</v>
      </c>
      <c r="DT9" s="16">
        <f>'TuitionData-2Yr'!BZ10*($EA$3/$DT$3)</f>
        <v>0</v>
      </c>
      <c r="DU9" s="16">
        <f>'TuitionData-2Yr'!CA10*($EA$3/$DU$3)</f>
        <v>0</v>
      </c>
      <c r="DV9" s="16">
        <f>'TuitionData-2Yr'!CB10*($EA$3/$DV$3)</f>
        <v>0</v>
      </c>
      <c r="DW9" s="16">
        <f>'TuitionData-2Yr'!CC10*($EA$3/$DW$3)</f>
        <v>0</v>
      </c>
      <c r="DX9" s="16">
        <f>'TuitionData-2Yr'!CD10*($EA$3/$DX$3)</f>
        <v>1890.3719866999172</v>
      </c>
      <c r="DY9" s="16">
        <f>'TuitionData-2Yr'!CE10*($EA$3/$DY$3)</f>
        <v>1857.9391339869283</v>
      </c>
      <c r="DZ9" s="16">
        <f>'TuitionData-2Yr'!CF10*($EA$3/$DZ$3)</f>
        <v>1804.855158730159</v>
      </c>
      <c r="EA9" s="16">
        <f>'TuitionData-2Yr'!CG10*($EA$3/$EA$3)</f>
        <v>2195</v>
      </c>
    </row>
    <row r="10" spans="1:134">
      <c r="A10" s="4" t="s">
        <v>25</v>
      </c>
      <c r="B10" s="67">
        <f>'TuitionData-4Yr'!F11*($AA$3/$B$3)</f>
        <v>5387.908355795149</v>
      </c>
      <c r="C10" s="67">
        <f>'TuitionData-4Yr'!G11*($AA$3/$C$3)</f>
        <v>5498.8118032786888</v>
      </c>
      <c r="D10" s="2">
        <f>'TuitionData-4Yr'!H11*($AA$3/$D$3)</f>
        <v>5774.3171974522293</v>
      </c>
      <c r="E10" s="67">
        <f>'TuitionData-4Yr'!I11*($AA$3/$E$3)</f>
        <v>5902.5993769470415</v>
      </c>
      <c r="F10" s="67">
        <f>'TuitionData-4Yr'!J11*($AA$3/$F$3)</f>
        <v>5919.7242647058829</v>
      </c>
      <c r="G10" s="67">
        <f>'TuitionData-4Yr'!K11*($AA$3/$G$3)</f>
        <v>6244.9082183563296</v>
      </c>
      <c r="H10" s="67">
        <f>'TuitionData-4Yr'!L11*($AA$3/$H$3)</f>
        <v>6291.7488425925931</v>
      </c>
      <c r="I10" s="67">
        <f>'TuitionData-4Yr'!M11*($AA$3/$I$3)</f>
        <v>6485.1132394366205</v>
      </c>
      <c r="J10" s="67">
        <f>'TuitionData-4Yr'!N11*($AA$3/$J$3)</f>
        <v>6942.8750694058863</v>
      </c>
      <c r="K10" s="67">
        <f>'TuitionData-4Yr'!O11*($AA$3/$K$3)</f>
        <v>7530.561174551387</v>
      </c>
      <c r="L10" s="67">
        <f>'TuitionData-4Yr'!P11*($AA$3/$L$3)</f>
        <v>8081.4097148891242</v>
      </c>
      <c r="M10" s="67">
        <f>'TuitionData-4Yr'!Q11*($AA$3/$M$3)</f>
        <v>8389.4017400204702</v>
      </c>
      <c r="N10" s="67">
        <f>'TuitionData-4Yr'!R11*($AA$3/$N$3)</f>
        <v>8502.475675675676</v>
      </c>
      <c r="O10" s="67">
        <f>'TuitionData-4Yr'!S11*($AA$3/$O$3)</f>
        <v>8805.4997863647932</v>
      </c>
      <c r="P10" s="67">
        <f>'TuitionData-4Yr'!T11*($AA$3/$P$3)</f>
        <v>8821.7913636363646</v>
      </c>
      <c r="Q10" s="67">
        <f>'TuitionData-4Yr'!U11*($AA$3/$Q$3)</f>
        <v>9510.5204271123494</v>
      </c>
      <c r="R10" s="67">
        <f>'TuitionData-4Yr'!V11*($AA$3/$R$3)</f>
        <v>9969.1454128440382</v>
      </c>
      <c r="S10" s="67">
        <f>'TuitionData-4Yr'!W11*($AA$3/$S$3)</f>
        <v>10363.959274015053</v>
      </c>
      <c r="T10" s="67">
        <f>'TuitionData-4Yr'!X11*($AA$3/$T$3)</f>
        <v>10650.412047140988</v>
      </c>
      <c r="U10" s="67">
        <f>'TuitionData-4Yr'!Y11*($AA$3/$U$3)</f>
        <v>10681.414383561645</v>
      </c>
      <c r="V10" s="67">
        <f>'TuitionData-4Yr'!Z11*($AA$3/$V$3)</f>
        <v>10594.575744859421</v>
      </c>
      <c r="W10" s="67">
        <f>'TuitionData-4Yr'!AA11*($AA$3/$W$3)</f>
        <v>10777.307498952663</v>
      </c>
      <c r="X10" s="67">
        <f>'TuitionData-4Yr'!AB11*($AA$3/$X$3)</f>
        <v>10858.040731504574</v>
      </c>
      <c r="Y10" s="16">
        <f>'TuitionData-4Yr'!AC11*($AA$3/$Y$3)</f>
        <v>11020.802287581701</v>
      </c>
      <c r="Z10" s="16">
        <f>'TuitionData-4Yr'!AD11*($AA$3/$Z$3)</f>
        <v>10970.668253968255</v>
      </c>
      <c r="AA10" s="16">
        <f>'TuitionData-4Yr'!AE11*($AA$3/$AA$3)</f>
        <v>11269</v>
      </c>
      <c r="AB10" s="429">
        <f>'TuitionData-4Yr'!AI11*($BA$3/$AB$3)</f>
        <v>13713.575471698114</v>
      </c>
      <c r="AC10" s="67">
        <f>'TuitionData-4Yr'!AJ11*($BA$3/$AC$3)</f>
        <v>14208.068196721311</v>
      </c>
      <c r="AD10" s="67">
        <f>'TuitionData-4Yr'!AK11*($BA$3/$AD$3)</f>
        <v>14649.081528662422</v>
      </c>
      <c r="AE10" s="67">
        <f>'TuitionData-4Yr'!AL11*($BA$3/$AE$3)</f>
        <v>15888.416199376948</v>
      </c>
      <c r="AF10" s="67">
        <f>'TuitionData-4Yr'!AM11*($BA$3/$AF$3)</f>
        <v>15155.437500000002</v>
      </c>
      <c r="AG10" s="67">
        <f>'TuitionData-4Yr'!AN11*($BA$3/$AG$3)</f>
        <v>15759.272945410919</v>
      </c>
      <c r="AH10" s="67">
        <f>'TuitionData-4Yr'!AO11*($BA$3/$AH$3)</f>
        <v>15840.001157407407</v>
      </c>
      <c r="AI10" s="67">
        <f>'TuitionData-4Yr'!AP11*($BA$3/$AI$3)</f>
        <v>16144.838309859157</v>
      </c>
      <c r="AJ10" s="67">
        <f>'TuitionData-4Yr'!AQ11*($BA$3/$AJ$3)</f>
        <v>17127.088284286507</v>
      </c>
      <c r="AK10" s="67">
        <f>'TuitionData-4Yr'!AR11*($BA$3/$AK$3)</f>
        <v>17653.633496465471</v>
      </c>
      <c r="AL10" s="67">
        <f>'TuitionData-4Yr'!AS11*($BA$3/$AL$3)</f>
        <v>18474.793558606128</v>
      </c>
      <c r="AM10" s="67">
        <f>'TuitionData-4Yr'!AT11*($BA$3/$AM$3)</f>
        <v>19158.328556806551</v>
      </c>
      <c r="AN10" s="67">
        <f>'TuitionData-4Yr'!AU11*($BA$3/$AN$3)</f>
        <v>19225.45552825553</v>
      </c>
      <c r="AO10" s="67">
        <f>'TuitionData-4Yr'!AV11*($BA$3/$AO$3)</f>
        <v>20018.098982712352</v>
      </c>
      <c r="AP10" s="67">
        <f>'TuitionData-4Yr'!AW11*($BA$3/$AP$3)</f>
        <v>20334.38363636364</v>
      </c>
      <c r="AQ10" s="67">
        <f>'TuitionData-4Yr'!AX11*($BA$3/$AQ$3)</f>
        <v>21995.647168059426</v>
      </c>
      <c r="AR10" s="67">
        <f>'TuitionData-4Yr'!AY11*($BA$3/$AR$3)</f>
        <v>23375.318348623856</v>
      </c>
      <c r="AS10" s="67">
        <f>'TuitionData-4Yr'!AZ11*($BA$3/$AS$3)</f>
        <v>24145.844178840198</v>
      </c>
      <c r="AT10" s="67">
        <f>'TuitionData-4Yr'!BA11*($BA$3/$AT$3)</f>
        <v>24900.616324749022</v>
      </c>
      <c r="AU10" s="67">
        <f>'TuitionData-4Yr'!BB11*($BA$3/$AU$3)</f>
        <v>25058.044520547948</v>
      </c>
      <c r="AV10" s="67">
        <f>'TuitionData-4Yr'!BC11*($BA$3/$AV$3)</f>
        <v>24973.005455308437</v>
      </c>
      <c r="AW10" s="67">
        <f>'TuitionData-4Yr'!BD11*($BA$3/$AW$3)</f>
        <v>25562.175953079186</v>
      </c>
      <c r="AX10" s="67">
        <f>'TuitionData-4Yr'!BE11*($BA$3/$AX$3)</f>
        <v>25802.911055694105</v>
      </c>
      <c r="AY10" s="67">
        <f>'TuitionData-4Yr'!BF11*($BA$3/$BA$3)</f>
        <v>25027</v>
      </c>
      <c r="AZ10" s="67">
        <f>'TuitionData-4Yr'!BG11*($BA$3/$AZ$3)</f>
        <v>26074.42936507937</v>
      </c>
      <c r="BA10" s="67">
        <f>'TuitionData-4Yr'!BH11*($BA$3/$BA$3)</f>
        <v>26502</v>
      </c>
      <c r="BB10" s="283">
        <f>'TuitionData-2Yr'!D11*($CA$3/$BB$3)</f>
        <v>2189.0539083557951</v>
      </c>
      <c r="BC10" s="16">
        <f>'TuitionData-2Yr'!E11*($CA$3/$BC$3)</f>
        <v>2237.8885245901638</v>
      </c>
      <c r="BD10" s="16">
        <f>'TuitionData-2Yr'!F11*($CA$3/$BD$3)</f>
        <v>2255.4649681528663</v>
      </c>
      <c r="BE10" s="16">
        <f>'TuitionData-2Yr'!G11*($CA$3/$BE$3)</f>
        <v>1881.7333333333336</v>
      </c>
      <c r="BF10" s="16">
        <f>'TuitionData-2Yr'!H11*($CA$3/$BF$3)</f>
        <v>2446.5049019607845</v>
      </c>
      <c r="BG10" s="16">
        <f>'TuitionData-2Yr'!I11*($CA$3/$BG$3)</f>
        <v>2487.4961007798443</v>
      </c>
      <c r="BH10" s="16">
        <f>'TuitionData-2Yr'!J11*($CA$3/$BH$3)</f>
        <v>2488.7824074074074</v>
      </c>
      <c r="BI10" s="16">
        <f>'TuitionData-2Yr'!K11*($CA$3/$BI$3)</f>
        <v>2459.0230985915496</v>
      </c>
      <c r="BJ10" s="16">
        <f>'TuitionData-2Yr'!L11*($CA$3/$BJ$3)</f>
        <v>2573.1238200999446</v>
      </c>
      <c r="BK10" s="16">
        <f>'TuitionData-2Yr'!M11*($CA$3/$BK$3)</f>
        <v>2695.7650897226758</v>
      </c>
      <c r="BL10" s="16">
        <f>'TuitionData-2Yr'!N11*($CA$3/$BL$3)</f>
        <v>2828.8321013727564</v>
      </c>
      <c r="BM10" s="16">
        <f>'TuitionData-2Yr'!O11*($CA$3/$BM$3)</f>
        <v>2883.7952917093144</v>
      </c>
      <c r="BN10" s="16">
        <f>'TuitionData-2Yr'!P11*($CA$3/$BN$3)</f>
        <v>2980.8471744471744</v>
      </c>
      <c r="BO10" s="16">
        <f>'TuitionData-2Yr'!Q11*($CA$3/$BO$3)</f>
        <v>3067.3887056586927</v>
      </c>
      <c r="BP10" s="16">
        <f>'TuitionData-2Yr'!R11*($CA$3/$BP$3)</f>
        <v>3130.5200000000004</v>
      </c>
      <c r="BQ10" s="16">
        <f>'TuitionData-2Yr'!S11*($CA$3/$BQ$3)</f>
        <v>3354.6220984215415</v>
      </c>
      <c r="BR10" s="16">
        <f>'TuitionData-2Yr'!T11*($CA$3/$BR$3)</f>
        <v>3462.9229357798172</v>
      </c>
      <c r="BS10" s="16">
        <f>'TuitionData-2Yr'!U11*($CA$3/$BS$3)</f>
        <v>3505.3899955732631</v>
      </c>
      <c r="BT10" s="16">
        <f>'TuitionData-2Yr'!V11*($CA$3/$BT$3)</f>
        <v>3631.1532082060239</v>
      </c>
      <c r="BU10" s="16">
        <f>'TuitionData-2Yr'!W11*($CA$3/$BU$3)</f>
        <v>3712.7910958904113</v>
      </c>
      <c r="BV10" s="16">
        <f>'TuitionData-2Yr'!X11*($CA$3/$BV$3)</f>
        <v>3801.0826689047421</v>
      </c>
      <c r="BW10" s="16">
        <f>'TuitionData-2Yr'!Y11*($CA$3/$BW$3)</f>
        <v>3904.3619606200259</v>
      </c>
      <c r="BX10" s="16">
        <f>'TuitionData-2Yr'!Z11*($CA$3/$BX$3)</f>
        <v>4024.9725685785543</v>
      </c>
      <c r="BY10" s="16">
        <f>'TuitionData-2Yr'!AA11*($CA$3/$BY$3)</f>
        <v>4169.75</v>
      </c>
      <c r="BZ10" s="16">
        <f>'TuitionData-2Yr'!AB11*($CA$3/$BZ$3)</f>
        <v>4993.517460317461</v>
      </c>
      <c r="CA10" s="293">
        <f>'TuitionData-2Yr'!AC11*($CA$3/$CA$3)</f>
        <v>4945</v>
      </c>
      <c r="CB10" s="16">
        <f>'TuitionData-2Yr'!AF11*($DA$3/$CB$3)</f>
        <v>5301.4528301886794</v>
      </c>
      <c r="CC10" s="16">
        <f>'TuitionData-2Yr'!AG11*($DA$3/$CC$3)</f>
        <v>5158.9219672131148</v>
      </c>
      <c r="CD10" s="16">
        <f>'TuitionData-2Yr'!AH11*($DA$3/$CD$3)</f>
        <v>5262.751592356688</v>
      </c>
      <c r="CE10" s="16">
        <f>'TuitionData-2Yr'!AI11*($DA$3/$CE$3)</f>
        <v>5371.8130841121501</v>
      </c>
      <c r="CF10" s="16">
        <f>'TuitionData-2Yr'!AJ11*($DA$3/$CF$3)</f>
        <v>5701.1740196078435</v>
      </c>
      <c r="CG10" s="16">
        <f>'TuitionData-2Yr'!AK11*($DA$3/$CG$3)</f>
        <v>5812.3671265746852</v>
      </c>
      <c r="CH10" s="16">
        <f>'TuitionData-2Yr'!AL11*($DA$3/$CH$3)</f>
        <v>5829.9282407407409</v>
      </c>
      <c r="CI10" s="16">
        <f>'TuitionData-2Yr'!AM11*($DA$3/$CI$3)</f>
        <v>6049.9774647887334</v>
      </c>
      <c r="CJ10" s="16">
        <f>'TuitionData-2Yr'!AN11*($DA$3/$CJ$3)</f>
        <v>6112.2376457523596</v>
      </c>
      <c r="CK10" s="16">
        <f>'TuitionData-2Yr'!AO11*($DA$3/$CK$3)</f>
        <v>6362.675367047309</v>
      </c>
      <c r="CL10" s="16">
        <f>'TuitionData-2Yr'!AP11*($DA$3/$CL$3)</f>
        <v>6584.3505807814163</v>
      </c>
      <c r="CM10" s="16">
        <f>'TuitionData-2Yr'!AQ11*($DA$3/$CM$3)</f>
        <v>6736.7349027635619</v>
      </c>
      <c r="CN10" s="16">
        <f>'TuitionData-2Yr'!AR11*($DA$3/$CN$3)</f>
        <v>6897.3071253071257</v>
      </c>
      <c r="CO10" s="16">
        <f>'TuitionData-2Yr'!AS11*($DA$3/$CO$3)</f>
        <v>7080.8635663157293</v>
      </c>
      <c r="CP10" s="16">
        <f>'TuitionData-2Yr'!AT11*($DA$3/$CP$3)</f>
        <v>7224.4563636363646</v>
      </c>
      <c r="CQ10" s="16">
        <f>'TuitionData-2Yr'!AU11*($DA$3/$CQ$3)</f>
        <v>7771.8588672237702</v>
      </c>
      <c r="CR10" s="16">
        <f>'TuitionData-2Yr'!AV11*($DA$3/$CR$3)</f>
        <v>8051.1192660550469</v>
      </c>
      <c r="CS10" s="16">
        <f>'TuitionData-2Yr'!AW11*($DA$3/$CS$3)</f>
        <v>8178.4860557768934</v>
      </c>
      <c r="CT10" s="16">
        <f>'TuitionData-2Yr'!AX11*($DA$3/$CT$3)</f>
        <v>8469.7040593627244</v>
      </c>
      <c r="CU10" s="16">
        <f>'TuitionData-2Yr'!AY11*($DA$3/$CU$3)</f>
        <v>8688.8099315068503</v>
      </c>
      <c r="CV10" s="16">
        <f>'TuitionData-2Yr'!AZ11*($DA$3/$CV$3)</f>
        <v>8918.0075535039869</v>
      </c>
      <c r="CW10" s="16">
        <f>'TuitionData-2Yr'!BA11*($DA$3/$CW$3)</f>
        <v>9161.0607457059086</v>
      </c>
      <c r="CX10" s="16">
        <f>'TuitionData-2Yr'!BB11*($DA$3/$CX$3)</f>
        <v>9400.1346633416488</v>
      </c>
      <c r="CY10" s="16">
        <f>'TuitionData-2Yr'!BC11*($DA$3/$CY$3)</f>
        <v>9641.3676470588234</v>
      </c>
      <c r="CZ10" s="16">
        <f>'TuitionData-2Yr'!BD11*($DA$3/$CZ$3)</f>
        <v>17212.565079365082</v>
      </c>
      <c r="DA10" s="16">
        <f>'TuitionData-2Yr'!BE11*($DA$3/$DA$3)</f>
        <v>11808</v>
      </c>
      <c r="DB10" s="283">
        <f>'TuitionData-2Yr'!BH11*($EA$3/$DB$3)</f>
        <v>0</v>
      </c>
      <c r="DC10" s="16">
        <f>'TuitionData-2Yr'!BI11*($EA$3/$DC$3)</f>
        <v>0</v>
      </c>
      <c r="DD10" s="16">
        <f>'TuitionData-2Yr'!BJ11*($EA$3/$DD$3)</f>
        <v>0</v>
      </c>
      <c r="DE10" s="16">
        <f>'TuitionData-2Yr'!BK11*($EA$3/$DE$3)</f>
        <v>0</v>
      </c>
      <c r="DF10" s="16">
        <f>'TuitionData-2Yr'!BL11*($EA$3/$DF$3)</f>
        <v>0</v>
      </c>
      <c r="DG10" s="16">
        <f>'TuitionData-2Yr'!BM11*($EA$3/$DG$3)</f>
        <v>0</v>
      </c>
      <c r="DH10" s="16">
        <f>'TuitionData-2Yr'!BN11*($EA$3/$DH$3)</f>
        <v>0</v>
      </c>
      <c r="DI10" s="16">
        <f>'TuitionData-2Yr'!BO11*($EA$3/$DI$3)</f>
        <v>0</v>
      </c>
      <c r="DJ10" s="16">
        <f>'TuitionData-2Yr'!BP11*($EA$3/$DJ$3)</f>
        <v>0</v>
      </c>
      <c r="DK10" s="16">
        <f>'TuitionData-2Yr'!BQ11*($EA$3/$DK$3)</f>
        <v>0</v>
      </c>
      <c r="DL10" s="16">
        <f>'TuitionData-2Yr'!BR11*($EA$3/$DL$3)</f>
        <v>0</v>
      </c>
      <c r="DM10" s="16">
        <f>'TuitionData-2Yr'!BS11*($EA$3/$DM$3)</f>
        <v>0</v>
      </c>
      <c r="DN10" s="16">
        <f>'TuitionData-2Yr'!BT11*($EA$3/$DN$3)</f>
        <v>0</v>
      </c>
      <c r="DO10" s="16">
        <f>'TuitionData-2Yr'!BU11*($EA$3/$DO$3)</f>
        <v>0</v>
      </c>
      <c r="DP10" s="16">
        <f>'TuitionData-2Yr'!BV11*($EA$3/$DP$3)</f>
        <v>0</v>
      </c>
      <c r="DQ10" s="16">
        <f>'TuitionData-2Yr'!BW11*($EA$3/$DQ$3)</f>
        <v>0</v>
      </c>
      <c r="DR10" s="16">
        <f>'TuitionData-2Yr'!BX11*($EA$3/$DR$3)</f>
        <v>0</v>
      </c>
      <c r="DS10" s="16">
        <f>'TuitionData-2Yr'!BY11*($EA$3/$DS$3)</f>
        <v>0</v>
      </c>
      <c r="DT10" s="16">
        <f>'TuitionData-2Yr'!BZ11*($EA$3/$DT$3)</f>
        <v>0</v>
      </c>
      <c r="DU10" s="16">
        <f>'TuitionData-2Yr'!CA11*($EA$3/$DU$3)</f>
        <v>0</v>
      </c>
      <c r="DV10" s="16">
        <f>'TuitionData-2Yr'!CB11*($EA$3/$DV$3)</f>
        <v>0</v>
      </c>
      <c r="DW10" s="16">
        <f>'TuitionData-2Yr'!CC11*($EA$3/$DW$3)</f>
        <v>0</v>
      </c>
      <c r="DX10" s="16">
        <f>'TuitionData-2Yr'!CD11*($EA$3/$DX$3)</f>
        <v>0</v>
      </c>
      <c r="DY10" s="16">
        <f>'TuitionData-2Yr'!CE11*($EA$3/$DY$3)</f>
        <v>0</v>
      </c>
      <c r="DZ10" s="16">
        <f>'TuitionData-2Yr'!CF11*($EA$3/$DZ$3)</f>
        <v>0</v>
      </c>
      <c r="EA10" s="16">
        <f>'TuitionData-2Yr'!CG11*($EA$3/$EA$3)</f>
        <v>0</v>
      </c>
    </row>
    <row r="11" spans="1:134">
      <c r="A11" s="4" t="s">
        <v>26</v>
      </c>
      <c r="B11" s="67">
        <f>'TuitionData-4Yr'!F12*($AA$3/$B$3)</f>
        <v>3096.8369272237201</v>
      </c>
      <c r="C11" s="67">
        <f>'TuitionData-4Yr'!G12*($AA$3/$C$3)</f>
        <v>3025.3560655737706</v>
      </c>
      <c r="D11" s="2">
        <f>'TuitionData-4Yr'!H12*($AA$3/$D$3)</f>
        <v>3079.2000000000003</v>
      </c>
      <c r="E11" s="67">
        <f>'TuitionData-4Yr'!I12*($AA$3/$E$3)</f>
        <v>3233.6396261682248</v>
      </c>
      <c r="F11" s="67">
        <f>'TuitionData-4Yr'!J12*($AA$3/$F$3)</f>
        <v>3352.1519607843143</v>
      </c>
      <c r="G11" s="67">
        <f>'TuitionData-4Yr'!K12*($AA$3/$G$3)</f>
        <v>3484.9574085182967</v>
      </c>
      <c r="H11" s="67">
        <f>'TuitionData-4Yr'!L12*($AA$3/$H$3)</f>
        <v>3552.0092592592591</v>
      </c>
      <c r="I11" s="67">
        <f>'TuitionData-4Yr'!M12*($AA$3/$I$3)</f>
        <v>3695.1845633802818</v>
      </c>
      <c r="J11" s="67">
        <f>'TuitionData-4Yr'!N12*($AA$3/$J$3)</f>
        <v>3841.4487506940586</v>
      </c>
      <c r="K11" s="67">
        <f>'TuitionData-4Yr'!O12*($AA$3/$K$3)</f>
        <v>4058.1589994562269</v>
      </c>
      <c r="L11" s="67">
        <f>'TuitionData-4Yr'!P12*($AA$3/$L$3)</f>
        <v>4189.1914466737071</v>
      </c>
      <c r="M11" s="67">
        <f>'TuitionData-4Yr'!Q12*($AA$3/$M$3)</f>
        <v>4291.5496417604909</v>
      </c>
      <c r="N11" s="67">
        <f>'TuitionData-4Yr'!R12*($AA$3/$N$3)</f>
        <v>4227.2800982800982</v>
      </c>
      <c r="O11" s="67">
        <f>'TuitionData-4Yr'!S12*($AA$3/$O$3)</f>
        <v>4329.2372743028054</v>
      </c>
      <c r="P11" s="67">
        <f>'TuitionData-4Yr'!T12*($AA$3/$P$3)</f>
        <v>4410.8875172727276</v>
      </c>
      <c r="Q11" s="67">
        <f>'TuitionData-4Yr'!U12*($AA$3/$Q$3)</f>
        <v>5209.20634168988</v>
      </c>
      <c r="R11" s="67">
        <f>'TuitionData-4Yr'!V12*($AA$3/$R$3)</f>
        <v>5863.1922935779821</v>
      </c>
      <c r="S11" s="67">
        <f>'TuitionData-4Yr'!W12*($AA$3/$S$3)</f>
        <v>6342.7567065073044</v>
      </c>
      <c r="T11" s="67">
        <f>'TuitionData-4Yr'!X12*($AA$3/$T$3)</f>
        <v>6983.3057180270625</v>
      </c>
      <c r="U11" s="67">
        <f>'TuitionData-4Yr'!Y12*($AA$3/$U$3)</f>
        <v>6939.0747431506843</v>
      </c>
      <c r="V11" s="67">
        <f>'TuitionData-4Yr'!Z12*($AA$3/$V$3)</f>
        <v>6847.763491397398</v>
      </c>
      <c r="W11" s="67">
        <f>'TuitionData-4Yr'!AA12*($AA$3/$W$3)</f>
        <v>6845.9633012149152</v>
      </c>
      <c r="X11" s="67">
        <f>'TuitionData-4Yr'!AB12*($AA$3/$X$3)</f>
        <v>6188.901911886951</v>
      </c>
      <c r="Y11" s="16">
        <f>'TuitionData-4Yr'!AC12*($AA$3/$Y$3)</f>
        <v>6257.2455065359482</v>
      </c>
      <c r="Z11" s="16">
        <f>'TuitionData-4Yr'!AD12*($AA$3/$Z$3)</f>
        <v>5927.25634920635</v>
      </c>
      <c r="AA11" s="16">
        <f>'TuitionData-4Yr'!AE12*($AA$3/$AA$3)</f>
        <v>5964</v>
      </c>
      <c r="AB11" s="429">
        <f>'TuitionData-4Yr'!AI12*($BA$3/$AB$3)</f>
        <v>11572.936657681941</v>
      </c>
      <c r="AC11" s="67">
        <f>'TuitionData-4Yr'!AJ12*($BA$3/$AC$3)</f>
        <v>11273.573770491803</v>
      </c>
      <c r="AD11" s="67">
        <f>'TuitionData-4Yr'!AK12*($BA$3/$AD$3)</f>
        <v>11651.928152866243</v>
      </c>
      <c r="AE11" s="67">
        <f>'TuitionData-4Yr'!AL12*($BA$3/$AE$3)</f>
        <v>12692.826915887852</v>
      </c>
      <c r="AF11" s="67">
        <f>'TuitionData-4Yr'!AM12*($BA$3/$AF$3)</f>
        <v>13817.092401960785</v>
      </c>
      <c r="AG11" s="67">
        <f>'TuitionData-4Yr'!AN12*($BA$3/$AG$3)</f>
        <v>14243.070185962808</v>
      </c>
      <c r="AH11" s="67">
        <f>'TuitionData-4Yr'!AO12*($BA$3/$AH$3)</f>
        <v>14448.599537037036</v>
      </c>
      <c r="AI11" s="67">
        <f>'TuitionData-4Yr'!AP12*($BA$3/$AI$3)</f>
        <v>15097.765746478875</v>
      </c>
      <c r="AJ11" s="67">
        <f>'TuitionData-4Yr'!AQ12*($BA$3/$AJ$3)</f>
        <v>17341.942698500832</v>
      </c>
      <c r="AK11" s="67">
        <f>'TuitionData-4Yr'!AR12*($BA$3/$AK$3)</f>
        <v>19372.253507340949</v>
      </c>
      <c r="AL11" s="67">
        <f>'TuitionData-4Yr'!AS12*($BA$3/$AL$3)</f>
        <v>21061.386589229147</v>
      </c>
      <c r="AM11" s="67">
        <f>'TuitionData-4Yr'!AT12*($BA$3/$AM$3)</f>
        <v>21112.375639713409</v>
      </c>
      <c r="AN11" s="67">
        <f>'TuitionData-4Yr'!AU12*($BA$3/$AN$3)</f>
        <v>20319.945945945947</v>
      </c>
      <c r="AO11" s="67">
        <f>'TuitionData-4Yr'!AV12*($BA$3/$AO$3)</f>
        <v>20068.482997998071</v>
      </c>
      <c r="AP11" s="67">
        <f>'TuitionData-4Yr'!AW12*($BA$3/$AP$3)</f>
        <v>20105.076545454551</v>
      </c>
      <c r="AQ11" s="67">
        <f>'TuitionData-4Yr'!AX12*($BA$3/$AQ$3)</f>
        <v>21239.546796657381</v>
      </c>
      <c r="AR11" s="67">
        <f>'TuitionData-4Yr'!AY12*($BA$3/$AR$3)</f>
        <v>21536.390917431196</v>
      </c>
      <c r="AS11" s="67">
        <f>'TuitionData-4Yr'!AZ12*($BA$3/$AS$3)</f>
        <v>22569.10022133687</v>
      </c>
      <c r="AT11" s="67">
        <f>'TuitionData-4Yr'!BA12*($BA$3/$AT$3)</f>
        <v>24158.257180270626</v>
      </c>
      <c r="AU11" s="67">
        <f>'TuitionData-4Yr'!BB12*($BA$3/$AU$3)</f>
        <v>23806.899828767124</v>
      </c>
      <c r="AV11" s="67">
        <f>'TuitionData-4Yr'!BC12*($BA$3/$AV$3)</f>
        <v>23337.35543432648</v>
      </c>
      <c r="AW11" s="67">
        <f>'TuitionData-4Yr'!BD12*($BA$3/$AW$3)</f>
        <v>23128.937159614583</v>
      </c>
      <c r="AX11" s="67">
        <f>'TuitionData-4Yr'!BE12*($BA$3/$AX$3)</f>
        <v>19401.242310889447</v>
      </c>
      <c r="AY11" s="67">
        <f>'TuitionData-4Yr'!BF12*($BA$3/$BA$3)</f>
        <v>18191.5</v>
      </c>
      <c r="AZ11" s="67">
        <f>'TuitionData-4Yr'!BG12*($BA$3/$AZ$3)</f>
        <v>18998.582539682542</v>
      </c>
      <c r="BA11" s="67">
        <f>'TuitionData-4Yr'!BH12*($BA$3/$BA$3)</f>
        <v>18658</v>
      </c>
      <c r="BB11" s="283">
        <f>'TuitionData-2Yr'!D12*($CA$3/$BB$3)</f>
        <v>1815.5660377358492</v>
      </c>
      <c r="BC11" s="16">
        <f>'TuitionData-2Yr'!E12*($CA$3/$BC$3)</f>
        <v>1805.4544262295083</v>
      </c>
      <c r="BD11" s="16">
        <f>'TuitionData-2Yr'!F12*($CA$3/$BD$3)</f>
        <v>1875.4681528662422</v>
      </c>
      <c r="BE11" s="16">
        <f>'TuitionData-2Yr'!G12*($CA$3/$BE$3)</f>
        <v>1990.4485981308414</v>
      </c>
      <c r="BF11" s="16">
        <f>'TuitionData-2Yr'!H12*($CA$3/$BF$3)</f>
        <v>2090.535294117647</v>
      </c>
      <c r="BG11" s="16">
        <f>'TuitionData-2Yr'!I12*($CA$3/$BG$3)</f>
        <v>2134.3824835032992</v>
      </c>
      <c r="BH11" s="16">
        <f>'TuitionData-2Yr'!J12*($CA$3/$BH$3)</f>
        <v>2161.2758680555557</v>
      </c>
      <c r="BI11" s="16">
        <f>'TuitionData-2Yr'!K12*($CA$3/$BI$3)</f>
        <v>2187.9667605633804</v>
      </c>
      <c r="BJ11" s="16">
        <f>'TuitionData-2Yr'!L12*($CA$3/$BJ$3)</f>
        <v>2254.6890616324267</v>
      </c>
      <c r="BK11" s="16">
        <f>'TuitionData-2Yr'!M12*($CA$3/$BK$3)</f>
        <v>2365.0734094616641</v>
      </c>
      <c r="BL11" s="16">
        <f>'TuitionData-2Yr'!N12*($CA$3/$BL$3)</f>
        <v>2401.3912354804647</v>
      </c>
      <c r="BM11" s="16">
        <f>'TuitionData-2Yr'!O12*($CA$3/$BM$3)</f>
        <v>2509.532241555783</v>
      </c>
      <c r="BN11" s="16">
        <f>'TuitionData-2Yr'!P12*($CA$3/$BN$3)</f>
        <v>2547.5273218673219</v>
      </c>
      <c r="BO11" s="16">
        <f>'TuitionData-2Yr'!Q12*($CA$3/$BO$3)</f>
        <v>2506.5739633891667</v>
      </c>
      <c r="BP11" s="16">
        <f>'TuitionData-2Yr'!R12*($CA$3/$BP$3)</f>
        <v>2641.8136363636368</v>
      </c>
      <c r="BQ11" s="16">
        <f>'TuitionData-2Yr'!S12*($CA$3/$BQ$3)</f>
        <v>3041.3175487465182</v>
      </c>
      <c r="BR11" s="16">
        <f>'TuitionData-2Yr'!T12*($CA$3/$BR$3)</f>
        <v>3248.6972477064228</v>
      </c>
      <c r="BS11" s="16">
        <f>'TuitionData-2Yr'!U12*($CA$3/$BS$3)</f>
        <v>3378.3962815405048</v>
      </c>
      <c r="BT11" s="16">
        <f>'TuitionData-2Yr'!V12*($CA$3/$BT$3)</f>
        <v>3443.4353557398522</v>
      </c>
      <c r="BU11" s="16">
        <f>'TuitionData-2Yr'!W12*($CA$3/$BU$3)</f>
        <v>3410.8796660958906</v>
      </c>
      <c r="BV11" s="16">
        <f>'TuitionData-2Yr'!X12*($CA$3/$BV$3)</f>
        <v>3357.1743600503569</v>
      </c>
      <c r="BW11" s="16">
        <f>'TuitionData-2Yr'!Y12*($CA$3/$BW$3)</f>
        <v>3361.8684960201099</v>
      </c>
      <c r="BX11" s="16">
        <f>'TuitionData-2Yr'!Z12*($CA$3/$BX$3)</f>
        <v>3193.1022443890283</v>
      </c>
      <c r="BY11" s="16">
        <f>'TuitionData-2Yr'!AA12*($CA$3/$BY$3)</f>
        <v>3056.5588235294117</v>
      </c>
      <c r="BZ11" s="16">
        <f>'TuitionData-2Yr'!AB12*($CA$3/$BZ$3)</f>
        <v>2885.7317460317463</v>
      </c>
      <c r="CA11" s="293">
        <f>'TuitionData-2Yr'!AC12*($CA$3/$CA$3)</f>
        <v>2838</v>
      </c>
      <c r="CB11" s="16">
        <f>'TuitionData-2Yr'!AF12*($DA$3/$CB$3)</f>
        <v>6800.5916442048519</v>
      </c>
      <c r="CC11" s="16">
        <f>'TuitionData-2Yr'!AG12*($DA$3/$CC$3)</f>
        <v>6713.6655737704923</v>
      </c>
      <c r="CD11" s="16">
        <f>'TuitionData-2Yr'!AH12*($DA$3/$CD$3)</f>
        <v>6980.5006369426756</v>
      </c>
      <c r="CE11" s="16">
        <f>'TuitionData-2Yr'!AI12*($DA$3/$CE$3)</f>
        <v>7408.6255451713405</v>
      </c>
      <c r="CF11" s="16">
        <f>'TuitionData-2Yr'!AJ12*($DA$3/$CF$3)</f>
        <v>7786.442095588236</v>
      </c>
      <c r="CG11" s="16">
        <f>'TuitionData-2Yr'!AK12*($DA$3/$CG$3)</f>
        <v>7945.2872825434915</v>
      </c>
      <c r="CH11" s="16">
        <f>'TuitionData-2Yr'!AL12*($DA$3/$CH$3)</f>
        <v>8035.455729166667</v>
      </c>
      <c r="CI11" s="16">
        <f>'TuitionData-2Yr'!AM12*($DA$3/$CI$3)</f>
        <v>8168.9874929577472</v>
      </c>
      <c r="CJ11" s="16">
        <f>'TuitionData-2Yr'!AN12*($DA$3/$CJ$3)</f>
        <v>8303.5247084952807</v>
      </c>
      <c r="CK11" s="16">
        <f>'TuitionData-2Yr'!AO12*($DA$3/$CK$3)</f>
        <v>8797.5149537792295</v>
      </c>
      <c r="CL11" s="16">
        <f>'TuitionData-2Yr'!AP12*($DA$3/$CL$3)</f>
        <v>8982.3548046462529</v>
      </c>
      <c r="CM11" s="16">
        <f>'TuitionData-2Yr'!AQ12*($DA$3/$CM$3)</f>
        <v>9296.8254861821897</v>
      </c>
      <c r="CN11" s="16">
        <f>'TuitionData-2Yr'!AR12*($DA$3/$CN$3)</f>
        <v>9369.9980343980351</v>
      </c>
      <c r="CO11" s="16">
        <f>'TuitionData-2Yr'!AS12*($DA$3/$CO$3)</f>
        <v>9190.1552575864516</v>
      </c>
      <c r="CP11" s="16">
        <f>'TuitionData-2Yr'!AT12*($DA$3/$CP$3)</f>
        <v>9838.9187727272729</v>
      </c>
      <c r="CQ11" s="16">
        <f>'TuitionData-2Yr'!AU12*($DA$3/$CQ$3)</f>
        <v>11353.120473537605</v>
      </c>
      <c r="CR11" s="16">
        <f>'TuitionData-2Yr'!AV12*($DA$3/$CR$3)</f>
        <v>12157.366651376147</v>
      </c>
      <c r="CS11" s="16">
        <f>'TuitionData-2Yr'!AW12*($DA$3/$CS$3)</f>
        <v>12744.125896414347</v>
      </c>
      <c r="CT11" s="16">
        <f>'TuitionData-2Yr'!AX12*($DA$3/$CT$3)</f>
        <v>12963.28415539066</v>
      </c>
      <c r="CU11" s="16">
        <f>'TuitionData-2Yr'!AY12*($DA$3/$CU$3)</f>
        <v>12869.544520547946</v>
      </c>
      <c r="CV11" s="16">
        <f>'TuitionData-2Yr'!AZ12*($DA$3/$CV$3)</f>
        <v>12623.201720520354</v>
      </c>
      <c r="CW11" s="16">
        <f>'TuitionData-2Yr'!BA12*($DA$3/$CW$3)</f>
        <v>12662.355383326354</v>
      </c>
      <c r="CX11" s="16">
        <f>'TuitionData-2Yr'!BB12*($DA$3/$CX$3)</f>
        <v>11439.283458021615</v>
      </c>
      <c r="CY11" s="16">
        <f>'TuitionData-2Yr'!BC12*($DA$3/$CY$3)</f>
        <v>11122.47794117647</v>
      </c>
      <c r="CZ11" s="16">
        <f>'TuitionData-2Yr'!BD12*($DA$3/$CZ$3)</f>
        <v>10461.541269841271</v>
      </c>
      <c r="DA11" s="16">
        <f>'TuitionData-2Yr'!BE12*($DA$3/$DA$3)</f>
        <v>10347</v>
      </c>
      <c r="DB11" s="283">
        <f>'TuitionData-2Yr'!BH12*($EA$3/$DB$3)</f>
        <v>0</v>
      </c>
      <c r="DC11" s="16">
        <f>'TuitionData-2Yr'!BI12*($EA$3/$DC$3)</f>
        <v>0</v>
      </c>
      <c r="DD11" s="16">
        <f>'TuitionData-2Yr'!BJ12*($EA$3/$DD$3)</f>
        <v>0</v>
      </c>
      <c r="DE11" s="16">
        <f>'TuitionData-2Yr'!BK12*($EA$3/$DE$3)</f>
        <v>0</v>
      </c>
      <c r="DF11" s="16">
        <f>'TuitionData-2Yr'!BL12*($EA$3/$DF$3)</f>
        <v>0</v>
      </c>
      <c r="DG11" s="16">
        <f>'TuitionData-2Yr'!BM12*($EA$3/$DG$3)</f>
        <v>0</v>
      </c>
      <c r="DH11" s="16">
        <f>'TuitionData-2Yr'!BN12*($EA$3/$DH$3)</f>
        <v>0</v>
      </c>
      <c r="DI11" s="16">
        <f>'TuitionData-2Yr'!BO12*($EA$3/$DI$3)</f>
        <v>0</v>
      </c>
      <c r="DJ11" s="16">
        <f>'TuitionData-2Yr'!BP12*($EA$3/$DJ$3)</f>
        <v>0</v>
      </c>
      <c r="DK11" s="16">
        <f>'TuitionData-2Yr'!BQ12*($EA$3/$DK$3)</f>
        <v>0</v>
      </c>
      <c r="DL11" s="16">
        <f>'TuitionData-2Yr'!BR12*($EA$3/$DL$3)</f>
        <v>0</v>
      </c>
      <c r="DM11" s="16">
        <f>'TuitionData-2Yr'!BS12*($EA$3/$DM$3)</f>
        <v>0</v>
      </c>
      <c r="DN11" s="16">
        <f>'TuitionData-2Yr'!BT12*($EA$3/$DN$3)</f>
        <v>0</v>
      </c>
      <c r="DO11" s="16">
        <f>'TuitionData-2Yr'!BU12*($EA$3/$DO$3)</f>
        <v>0</v>
      </c>
      <c r="DP11" s="16">
        <f>'TuitionData-2Yr'!BV12*($EA$3/$DP$3)</f>
        <v>0</v>
      </c>
      <c r="DQ11" s="16">
        <f>'TuitionData-2Yr'!BW12*($EA$3/$DQ$3)</f>
        <v>0</v>
      </c>
      <c r="DR11" s="16">
        <f>'TuitionData-2Yr'!BX12*($EA$3/$DR$3)</f>
        <v>0</v>
      </c>
      <c r="DS11" s="16">
        <f>'TuitionData-2Yr'!BY12*($EA$3/$DS$3)</f>
        <v>0</v>
      </c>
      <c r="DT11" s="16">
        <f>'TuitionData-2Yr'!BZ12*($EA$3/$DT$3)</f>
        <v>0</v>
      </c>
      <c r="DU11" s="16">
        <f>'TuitionData-2Yr'!CA12*($EA$3/$DU$3)</f>
        <v>0</v>
      </c>
      <c r="DV11" s="16">
        <f>'TuitionData-2Yr'!CB12*($EA$3/$DV$3)</f>
        <v>0</v>
      </c>
      <c r="DW11" s="16">
        <f>'TuitionData-2Yr'!CC12*($EA$3/$DW$3)</f>
        <v>0</v>
      </c>
      <c r="DX11" s="16">
        <f>'TuitionData-2Yr'!CD12*($EA$3/$DX$3)</f>
        <v>3467.1928512053209</v>
      </c>
      <c r="DY11" s="16">
        <f>'TuitionData-2Yr'!CE12*($EA$3/$DY$3)</f>
        <v>3407.7066993464055</v>
      </c>
      <c r="DZ11" s="16">
        <f>'TuitionData-2Yr'!CF12*($EA$3/$DZ$3)</f>
        <v>3310.3436507936512</v>
      </c>
      <c r="EA11" s="16">
        <f>'TuitionData-2Yr'!CG12*($EA$3/$EA$3)</f>
        <v>3584.5</v>
      </c>
    </row>
    <row r="12" spans="1:134">
      <c r="A12" s="4" t="s">
        <v>27</v>
      </c>
      <c r="B12" s="67">
        <f>'TuitionData-4Yr'!F13*($AA$3/$B$3)</f>
        <v>3086.4622641509436</v>
      </c>
      <c r="C12" s="67">
        <f>'TuitionData-4Yr'!G13*($AA$3/$C$3)</f>
        <v>3170.0616393442624</v>
      </c>
      <c r="D12" s="2">
        <f>'TuitionData-4Yr'!H13*($AA$3/$D$3)</f>
        <v>3275.3273885350318</v>
      </c>
      <c r="E12" s="67">
        <f>'TuitionData-4Yr'!I13*($AA$3/$E$3)</f>
        <v>3395.7532710280379</v>
      </c>
      <c r="F12" s="67">
        <f>'TuitionData-4Yr'!J13*($AA$3/$F$3)</f>
        <v>3477.9362745098042</v>
      </c>
      <c r="G12" s="67">
        <f>'TuitionData-4Yr'!K13*($AA$3/$G$3)</f>
        <v>3534.2147570485904</v>
      </c>
      <c r="H12" s="67">
        <f>'TuitionData-4Yr'!L13*($AA$3/$H$3)</f>
        <v>3578.7384259259261</v>
      </c>
      <c r="I12" s="67">
        <f>'TuitionData-4Yr'!M13*($AA$3/$I$3)</f>
        <v>3582.2805633802823</v>
      </c>
      <c r="J12" s="67">
        <f>'TuitionData-4Yr'!N13*($AA$3/$J$3)</f>
        <v>3670.1921154913939</v>
      </c>
      <c r="K12" s="67">
        <f>'TuitionData-4Yr'!O13*($AA$3/$K$3)</f>
        <v>3884.5807504078307</v>
      </c>
      <c r="L12" s="67">
        <f>'TuitionData-4Yr'!P13*($AA$3/$L$3)</f>
        <v>3937.0623020063363</v>
      </c>
      <c r="M12" s="67">
        <f>'TuitionData-4Yr'!Q13*($AA$3/$M$3)</f>
        <v>3997.3920163766634</v>
      </c>
      <c r="N12" s="67">
        <f>'TuitionData-4Yr'!R13*($AA$3/$N$3)</f>
        <v>4080.3813267813271</v>
      </c>
      <c r="O12" s="67">
        <f>'TuitionData-4Yr'!S13*($AA$3/$O$3)</f>
        <v>4436.0107345690576</v>
      </c>
      <c r="P12" s="67">
        <f>'TuitionData-4Yr'!T13*($AA$3/$P$3)</f>
        <v>4702.778181818182</v>
      </c>
      <c r="Q12" s="67">
        <f>'TuitionData-4Yr'!U13*($AA$3/$Q$3)</f>
        <v>6067.1485608170851</v>
      </c>
      <c r="R12" s="67">
        <f>'TuitionData-4Yr'!V13*($AA$3/$R$3)</f>
        <v>6939.9706422018362</v>
      </c>
      <c r="S12" s="67">
        <f>'TuitionData-4Yr'!W13*($AA$3/$S$3)</f>
        <v>7135.7290836653401</v>
      </c>
      <c r="T12" s="67">
        <f>'TuitionData-4Yr'!X13*($AA$3/$T$3)</f>
        <v>7099.9013531209084</v>
      </c>
      <c r="U12" s="67">
        <f>'TuitionData-4Yr'!Y13*($AA$3/$U$3)</f>
        <v>7273.9948630136996</v>
      </c>
      <c r="V12" s="67">
        <f>'TuitionData-4Yr'!Z13*($AA$3/$V$3)</f>
        <v>7383.5761644985314</v>
      </c>
      <c r="W12" s="67">
        <f>'TuitionData-4Yr'!AA13*($AA$3/$W$3)</f>
        <v>7650.7004608294947</v>
      </c>
      <c r="X12" s="67">
        <f>'TuitionData-4Yr'!AB13*($AA$3/$X$3)</f>
        <v>5992.6658354114725</v>
      </c>
      <c r="Y12" s="16">
        <f>'TuitionData-4Yr'!AC13*($AA$3/$Y$3)</f>
        <v>6224.7512254901967</v>
      </c>
      <c r="Z12" s="16">
        <f>'TuitionData-4Yr'!AD13*($AA$3/$Z$3)</f>
        <v>6245.9698412698426</v>
      </c>
      <c r="AA12" s="16">
        <f>'TuitionData-4Yr'!AE13*($AA$3/$AA$3)</f>
        <v>5918</v>
      </c>
      <c r="AB12" s="429">
        <f>'TuitionData-4Yr'!AI13*($BA$3/$AB$3)</f>
        <v>8004.0525606469009</v>
      </c>
      <c r="AC12" s="67">
        <f>'TuitionData-4Yr'!AJ13*($BA$3/$AC$3)</f>
        <v>8571.2813114754099</v>
      </c>
      <c r="AD12" s="67">
        <f>'TuitionData-4Yr'!AK13*($BA$3/$AD$3)</f>
        <v>9615.1452229299375</v>
      </c>
      <c r="AE12" s="67">
        <f>'TuitionData-4Yr'!AL13*($BA$3/$AE$3)</f>
        <v>10527.794392523367</v>
      </c>
      <c r="AF12" s="67">
        <f>'TuitionData-4Yr'!AM13*($BA$3/$AF$3)</f>
        <v>11685.36274509804</v>
      </c>
      <c r="AG12" s="67">
        <f>'TuitionData-4Yr'!AN13*($BA$3/$AG$3)</f>
        <v>11569.31973605279</v>
      </c>
      <c r="AH12" s="67">
        <f>'TuitionData-4Yr'!AO13*($BA$3/$AH$3)</f>
        <v>11936.05787037037</v>
      </c>
      <c r="AI12" s="67">
        <f>'TuitionData-4Yr'!AP13*($BA$3/$AI$3)</f>
        <v>11959.728450704226</v>
      </c>
      <c r="AJ12" s="67">
        <f>'TuitionData-4Yr'!AQ13*($BA$3/$AJ$3)</f>
        <v>12261.519156024431</v>
      </c>
      <c r="AK12" s="67">
        <f>'TuitionData-4Yr'!AR13*($BA$3/$AK$3)</f>
        <v>13143.947797716151</v>
      </c>
      <c r="AL12" s="67">
        <f>'TuitionData-4Yr'!AS13*($BA$3/$AL$3)</f>
        <v>13377.341077085535</v>
      </c>
      <c r="AM12" s="67">
        <f>'TuitionData-4Yr'!AT13*($BA$3/$AM$3)</f>
        <v>13604.790174002046</v>
      </c>
      <c r="AN12" s="67">
        <f>'TuitionData-4Yr'!AU13*($BA$3/$AN$3)</f>
        <v>13766.873710073711</v>
      </c>
      <c r="AO12" s="67">
        <f>'TuitionData-4Yr'!AV13*($BA$3/$AO$3)</f>
        <v>15035.132189784877</v>
      </c>
      <c r="AP12" s="67">
        <f>'TuitionData-4Yr'!AW13*($BA$3/$AP$3)</f>
        <v>15540.629090909093</v>
      </c>
      <c r="AQ12" s="67">
        <f>'TuitionData-4Yr'!AX13*($BA$3/$AQ$3)</f>
        <v>19902.58217270195</v>
      </c>
      <c r="AR12" s="67">
        <f>'TuitionData-4Yr'!AY13*($BA$3/$AR$3)</f>
        <v>21036.49174311927</v>
      </c>
      <c r="AS12" s="67">
        <f>'TuitionData-4Yr'!AZ13*($BA$3/$AS$3)</f>
        <v>20739.277556440906</v>
      </c>
      <c r="AT12" s="67">
        <f>'TuitionData-4Yr'!BA13*($BA$3/$AT$3)</f>
        <v>20641.123526844174</v>
      </c>
      <c r="AU12" s="67">
        <f>'TuitionData-4Yr'!BB13*($BA$3/$AU$3)</f>
        <v>21216.733732876713</v>
      </c>
      <c r="AV12" s="67">
        <f>'TuitionData-4Yr'!BC13*($BA$3/$AV$3)</f>
        <v>21269.911036508605</v>
      </c>
      <c r="AW12" s="67">
        <f>'TuitionData-4Yr'!BD13*($BA$3/$AW$3)</f>
        <v>21865.286971093428</v>
      </c>
      <c r="AX12" s="67">
        <f>'TuitionData-4Yr'!BE13*($BA$3/$AX$3)</f>
        <v>16874.169576059852</v>
      </c>
      <c r="AY12" s="67">
        <f>'TuitionData-4Yr'!BF13*($BA$3/$BA$3)</f>
        <v>16562</v>
      </c>
      <c r="AZ12" s="67">
        <f>'TuitionData-4Yr'!BG13*($BA$3/$AZ$3)</f>
        <v>17228.857142857145</v>
      </c>
      <c r="BA12" s="67">
        <f>'TuitionData-4Yr'!BH13*($BA$3/$BA$3)</f>
        <v>16640</v>
      </c>
      <c r="BB12" s="283">
        <f>'TuitionData-2Yr'!D13*($CA$3/$BB$3)</f>
        <v>2012.6846361185985</v>
      </c>
      <c r="BC12" s="16">
        <f>'TuitionData-2Yr'!E13*($CA$3/$BC$3)</f>
        <v>1897.9986885245903</v>
      </c>
      <c r="BD12" s="16">
        <f>'TuitionData-2Yr'!F13*($CA$3/$BD$3)</f>
        <v>1941.6611464968155</v>
      </c>
      <c r="BE12" s="16">
        <f>'TuitionData-2Yr'!G13*($CA$3/$BE$3)</f>
        <v>2038.4112149532714</v>
      </c>
      <c r="BF12" s="16">
        <f>'TuitionData-2Yr'!H13*($CA$3/$BF$3)</f>
        <v>2062.8627450980393</v>
      </c>
      <c r="BG12" s="16">
        <f>'TuitionData-2Yr'!I13*($CA$3/$BG$3)</f>
        <v>2102.6730653869226</v>
      </c>
      <c r="BH12" s="16">
        <f>'TuitionData-2Yr'!J13*($CA$3/$BH$3)</f>
        <v>2188.8217592592591</v>
      </c>
      <c r="BI12" s="16">
        <f>'TuitionData-2Yr'!K13*($CA$3/$BI$3)</f>
        <v>2096.1690140845071</v>
      </c>
      <c r="BJ12" s="16">
        <f>'TuitionData-2Yr'!L13*($CA$3/$BJ$3)</f>
        <v>2168.4908384230985</v>
      </c>
      <c r="BK12" s="16">
        <f>'TuitionData-2Yr'!M13*($CA$3/$BK$3)</f>
        <v>2207.4018488308866</v>
      </c>
      <c r="BL12" s="16">
        <f>'TuitionData-2Yr'!N13*($CA$3/$BL$3)</f>
        <v>2243.5564941921862</v>
      </c>
      <c r="BM12" s="16">
        <f>'TuitionData-2Yr'!O13*($CA$3/$BM$3)</f>
        <v>2287.6008188331625</v>
      </c>
      <c r="BN12" s="16">
        <f>'TuitionData-2Yr'!P13*($CA$3/$BN$3)</f>
        <v>2310.030466830467</v>
      </c>
      <c r="BO12" s="16">
        <f>'TuitionData-2Yr'!Q13*($CA$3/$BO$3)</f>
        <v>2573.4036169160681</v>
      </c>
      <c r="BP12" s="16">
        <f>'TuitionData-2Yr'!R13*($CA$3/$BP$3)</f>
        <v>2686.1354545454546</v>
      </c>
      <c r="BQ12" s="16">
        <f>'TuitionData-2Yr'!S13*($CA$3/$BQ$3)</f>
        <v>3519.0176415970291</v>
      </c>
      <c r="BR12" s="16">
        <f>'TuitionData-2Yr'!T13*($CA$3/$BR$3)</f>
        <v>3737.1788990825694</v>
      </c>
      <c r="BS12" s="16">
        <f>'TuitionData-2Yr'!U13*($CA$3/$BS$3)</f>
        <v>3992.6914563966361</v>
      </c>
      <c r="BT12" s="16">
        <f>'TuitionData-2Yr'!V13*($CA$3/$BT$3)</f>
        <v>3955.9633347883023</v>
      </c>
      <c r="BU12" s="16">
        <f>'TuitionData-2Yr'!W13*($CA$3/$BU$3)</f>
        <v>3976.4212328767126</v>
      </c>
      <c r="BV12" s="16">
        <f>'TuitionData-2Yr'!X13*($CA$3/$BV$3)</f>
        <v>3981.9840537138066</v>
      </c>
      <c r="BW12" s="16">
        <f>'TuitionData-2Yr'!Y13*($CA$3/$BW$3)</f>
        <v>4086.0351906158367</v>
      </c>
      <c r="BX12" s="16">
        <f>'TuitionData-2Yr'!Z13*($CA$3/$BX$3)</f>
        <v>3471.992103075645</v>
      </c>
      <c r="BY12" s="16">
        <f>'TuitionData-2Yr'!AA13*($CA$3/$BY$3)</f>
        <v>3521.9607843137255</v>
      </c>
      <c r="BZ12" s="16">
        <f>'TuitionData-2Yr'!AB13*($CA$3/$BZ$3)</f>
        <v>3478.3555555555563</v>
      </c>
      <c r="CA12" s="293">
        <f>'TuitionData-2Yr'!AC13*($CA$3/$CA$3)</f>
        <v>3360</v>
      </c>
      <c r="CB12" s="16">
        <f>'TuitionData-2Yr'!AF13*($DA$3/$CB$3)</f>
        <v>5540.0700808625343</v>
      </c>
      <c r="CC12" s="16">
        <f>'TuitionData-2Yr'!AG13*($DA$3/$CC$3)</f>
        <v>5906.0065573770489</v>
      </c>
      <c r="CD12" s="16">
        <f>'TuitionData-2Yr'!AH13*($DA$3/$CD$3)</f>
        <v>6671.6</v>
      </c>
      <c r="CE12" s="16">
        <f>'TuitionData-2Yr'!AI13*($DA$3/$CE$3)</f>
        <v>7098.4672897196269</v>
      </c>
      <c r="CF12" s="16">
        <f>'TuitionData-2Yr'!AJ13*($DA$3/$CF$3)</f>
        <v>7628.8186274509817</v>
      </c>
      <c r="CG12" s="16">
        <f>'TuitionData-2Yr'!AK13*($DA$3/$CG$3)</f>
        <v>7801.1325734853035</v>
      </c>
      <c r="CH12" s="16">
        <f>'TuitionData-2Yr'!AL13*($DA$3/$CH$3)</f>
        <v>7891.0439814814818</v>
      </c>
      <c r="CI12" s="16">
        <f>'TuitionData-2Yr'!AM13*($DA$3/$CI$3)</f>
        <v>7647.4028169014091</v>
      </c>
      <c r="CJ12" s="16">
        <f>'TuitionData-2Yr'!AN13*($DA$3/$CJ$3)</f>
        <v>7861.8478622987232</v>
      </c>
      <c r="CK12" s="16">
        <f>'TuitionData-2Yr'!AO13*($DA$3/$CK$3)</f>
        <v>8059.3887982599244</v>
      </c>
      <c r="CL12" s="16">
        <f>'TuitionData-2Yr'!AP13*($DA$3/$CL$3)</f>
        <v>8210.1161562830002</v>
      </c>
      <c r="CM12" s="16">
        <f>'TuitionData-2Yr'!AQ13*($DA$3/$CM$3)</f>
        <v>8359.8546571136121</v>
      </c>
      <c r="CN12" s="16">
        <f>'TuitionData-2Yr'!AR13*($DA$3/$CN$3)</f>
        <v>8372.5995085995091</v>
      </c>
      <c r="CO12" s="16">
        <f>'TuitionData-2Yr'!AS13*($DA$3/$CO$3)</f>
        <v>9069.1227514294369</v>
      </c>
      <c r="CP12" s="16">
        <f>'TuitionData-2Yr'!AT13*($DA$3/$CP$3)</f>
        <v>9127.9618181818187</v>
      </c>
      <c r="CQ12" s="16">
        <f>'TuitionData-2Yr'!AU13*($DA$3/$CQ$3)</f>
        <v>11785.254410399259</v>
      </c>
      <c r="CR12" s="16">
        <f>'TuitionData-2Yr'!AV13*($DA$3/$CR$3)</f>
        <v>11833.026605504589</v>
      </c>
      <c r="CS12" s="16">
        <f>'TuitionData-2Yr'!AW13*($DA$3/$CS$3)</f>
        <v>11807.689243027889</v>
      </c>
      <c r="CT12" s="16">
        <f>'TuitionData-2Yr'!AX13*($DA$3/$CT$3)</f>
        <v>11852.209515495419</v>
      </c>
      <c r="CU12" s="16">
        <f>'TuitionData-2Yr'!AY13*($DA$3/$CU$3)</f>
        <v>11913.885273972604</v>
      </c>
      <c r="CV12" s="16">
        <f>'TuitionData-2Yr'!AZ13*($DA$3/$CV$3)</f>
        <v>11958.87368862778</v>
      </c>
      <c r="CW12" s="16">
        <f>'TuitionData-2Yr'!BA13*($DA$3/$CW$3)</f>
        <v>12308.630079597824</v>
      </c>
      <c r="CX12" s="16">
        <f>'TuitionData-2Yr'!BB13*($DA$3/$CX$3)</f>
        <v>9948.3158769742331</v>
      </c>
      <c r="CY12" s="16">
        <f>'TuitionData-2Yr'!BC13*($DA$3/$CY$3)</f>
        <v>9932.7679738562092</v>
      </c>
      <c r="CZ12" s="16">
        <f>'TuitionData-2Yr'!BD13*($DA$3/$CZ$3)</f>
        <v>9658.1388888888905</v>
      </c>
      <c r="DA12" s="16">
        <f>'TuitionData-2Yr'!BE13*($DA$3/$DA$3)</f>
        <v>9662</v>
      </c>
      <c r="DB12" s="283">
        <f>'TuitionData-2Yr'!BH13*($EA$3/$DB$3)</f>
        <v>1136.0256064690027</v>
      </c>
      <c r="DC12" s="16">
        <f>'TuitionData-2Yr'!BI13*($EA$3/$DC$3)</f>
        <v>1373.0203278688525</v>
      </c>
      <c r="DD12" s="16">
        <f>'TuitionData-2Yr'!BJ13*($EA$3/$DD$3)</f>
        <v>1382.6980891719745</v>
      </c>
      <c r="DE12" s="16">
        <f>'TuitionData-2Yr'!BK13*($EA$3/$DE$3)</f>
        <v>1376.5271028037384</v>
      </c>
      <c r="DF12" s="16">
        <f>'TuitionData-2Yr'!BL13*($EA$3/$DF$3)</f>
        <v>1361.6151960784316</v>
      </c>
      <c r="DG12" s="16">
        <f>'TuitionData-2Yr'!BM13*($EA$3/$DG$3)</f>
        <v>1456.1703659268148</v>
      </c>
      <c r="DH12" s="16">
        <f>'TuitionData-2Yr'!BN13*($EA$3/$DH$3)</f>
        <v>1476.0439814814815</v>
      </c>
      <c r="DI12" s="16">
        <f>'TuitionData-2Yr'!BO13*($EA$3/$DI$3)</f>
        <v>1491.8940845070424</v>
      </c>
      <c r="DJ12" s="16">
        <f>'TuitionData-2Yr'!BP13*($EA$3/$DJ$3)</f>
        <v>1521.6479733481399</v>
      </c>
      <c r="DK12" s="16">
        <f>'TuitionData-2Yr'!BQ13*($EA$3/$DK$3)</f>
        <v>1548.8091353996738</v>
      </c>
      <c r="DL12" s="16">
        <f>'TuitionData-2Yr'!BR13*($EA$3/$DL$3)</f>
        <v>1552.6061246040128</v>
      </c>
      <c r="DM12" s="16">
        <f>'TuitionData-2Yr'!BS13*($EA$3/$DM$3)</f>
        <v>1784.6438075742067</v>
      </c>
      <c r="DN12" s="16">
        <f>'TuitionData-2Yr'!BT13*($EA$3/$DN$3)</f>
        <v>1713.6088452088452</v>
      </c>
      <c r="DO12" s="16">
        <f>'TuitionData-2Yr'!BU13*($EA$3/$DO$3)</f>
        <v>1895.86795903965</v>
      </c>
      <c r="DP12" s="16">
        <f>'TuitionData-2Yr'!BV13*($EA$3/$DP$3)</f>
        <v>1795.0336363636366</v>
      </c>
      <c r="DQ12" s="16">
        <f>'TuitionData-2Yr'!BW13*($EA$3/$DQ$3)</f>
        <v>2435.555710306407</v>
      </c>
      <c r="DR12" s="16">
        <f>'TuitionData-2Yr'!BX13*($EA$3/$DR$3)</f>
        <v>2673.1128440366979</v>
      </c>
      <c r="DS12" s="16">
        <f>'TuitionData-2Yr'!BY13*($EA$3/$DS$3)</f>
        <v>2873.8291279327141</v>
      </c>
      <c r="DT12" s="16">
        <f>'TuitionData-2Yr'!BZ13*($EA$3/$DT$3)</f>
        <v>3091.8563945875167</v>
      </c>
      <c r="DU12" s="16">
        <f>'TuitionData-2Yr'!CA13*($EA$3/$DU$3)</f>
        <v>3347.0042808219182</v>
      </c>
      <c r="DV12" s="16">
        <f>'TuitionData-2Yr'!CB13*($EA$3/$DV$3)</f>
        <v>3465.1229542593373</v>
      </c>
      <c r="DW12" s="16">
        <f>'TuitionData-2Yr'!CC13*($EA$3/$DW$3)</f>
        <v>3486.1910347716807</v>
      </c>
      <c r="DX12" s="16">
        <f>'TuitionData-2Yr'!CD13*($EA$3/$DX$3)</f>
        <v>2939.2751454696599</v>
      </c>
      <c r="DY12" s="16">
        <f>'TuitionData-2Yr'!CE13*($EA$3/$DY$3)</f>
        <v>2928.6781045751636</v>
      </c>
      <c r="DZ12" s="16">
        <f>'TuitionData-2Yr'!CF13*($EA$3/$DZ$3)</f>
        <v>2849.0746031746035</v>
      </c>
      <c r="EA12" s="16">
        <f>'TuitionData-2Yr'!CG13*($EA$3/$EA$3)</f>
        <v>3073</v>
      </c>
    </row>
    <row r="13" spans="1:134">
      <c r="A13" s="4" t="s">
        <v>28</v>
      </c>
      <c r="B13" s="67">
        <f>'TuitionData-4Yr'!F14*($AA$3/$B$3)</f>
        <v>3166.0013477088951</v>
      </c>
      <c r="C13" s="67">
        <f>'TuitionData-4Yr'!G14*($AA$3/$C$3)</f>
        <v>3314.7672131147542</v>
      </c>
      <c r="D13" s="2">
        <f>'TuitionData-4Yr'!H14*($AA$3/$D$3)</f>
        <v>3350.5095541401274</v>
      </c>
      <c r="E13" s="67">
        <f>'TuitionData-4Yr'!I14*($AA$3/$E$3)</f>
        <v>3429.3271028037389</v>
      </c>
      <c r="F13" s="67">
        <f>'TuitionData-4Yr'!J14*($AA$3/$F$3)</f>
        <v>3564.4129901960787</v>
      </c>
      <c r="G13" s="67">
        <f>'TuitionData-4Yr'!K14*($AA$3/$G$3)</f>
        <v>3700.4583083383327</v>
      </c>
      <c r="H13" s="67">
        <f>'TuitionData-4Yr'!L14*($AA$3/$H$3)</f>
        <v>3785.1469907407409</v>
      </c>
      <c r="I13" s="67">
        <f>'TuitionData-4Yr'!M14*($AA$3/$I$3)</f>
        <v>4028.9814084507047</v>
      </c>
      <c r="J13" s="67">
        <f>'TuitionData-4Yr'!N14*($AA$3/$J$3)</f>
        <v>4453.8123264852866</v>
      </c>
      <c r="K13" s="67">
        <f>'TuitionData-4Yr'!O14*($AA$3/$K$3)</f>
        <v>5009.2115280043508</v>
      </c>
      <c r="L13" s="67">
        <f>'TuitionData-4Yr'!P14*($AA$3/$L$3)</f>
        <v>5657.6642027455127</v>
      </c>
      <c r="M13" s="67">
        <f>'TuitionData-4Yr'!Q14*($AA$3/$M$3)</f>
        <v>6321.7625383828045</v>
      </c>
      <c r="N13" s="67">
        <f>'TuitionData-4Yr'!R14*($AA$3/$N$3)</f>
        <v>6708.1670761670766</v>
      </c>
      <c r="O13" s="67">
        <f>'TuitionData-4Yr'!S14*($AA$3/$O$3)</f>
        <v>7165.8634943038624</v>
      </c>
      <c r="P13" s="67">
        <f>'TuitionData-4Yr'!T14*($AA$3/$P$3)</f>
        <v>7352.7563636363648</v>
      </c>
      <c r="Q13" s="67">
        <f>'TuitionData-4Yr'!U14*($AA$3/$Q$3)</f>
        <v>7805.2144846796664</v>
      </c>
      <c r="R13" s="67">
        <f>'TuitionData-4Yr'!V14*($AA$3/$R$3)</f>
        <v>8093.4935779816524</v>
      </c>
      <c r="S13" s="67">
        <f>'TuitionData-4Yr'!W14*($AA$3/$S$3)</f>
        <v>8260.2709163346626</v>
      </c>
      <c r="T13" s="67">
        <f>'TuitionData-4Yr'!X14*($AA$3/$T$3)</f>
        <v>8615.3085988651255</v>
      </c>
      <c r="U13" s="67">
        <f>'TuitionData-4Yr'!Y14*($AA$3/$U$3)</f>
        <v>8695.4006849315083</v>
      </c>
      <c r="V13" s="67">
        <f>'TuitionData-4Yr'!Z14*($AA$3/$V$3)</f>
        <v>9032.1477129668492</v>
      </c>
      <c r="W13" s="67">
        <f>'TuitionData-4Yr'!AA14*($AA$3/$W$3)</f>
        <v>9443.7829912023481</v>
      </c>
      <c r="X13" s="67">
        <f>'TuitionData-4Yr'!AB14*($AA$3/$X$3)</f>
        <v>9732.8827930174575</v>
      </c>
      <c r="Y13" s="16">
        <f>'TuitionData-4Yr'!AC14*($AA$3/$Y$3)</f>
        <v>10015.575980392157</v>
      </c>
      <c r="Z13" s="16">
        <f>'TuitionData-4Yr'!AD14*($AA$3/$Z$3)</f>
        <v>10028.783333333335</v>
      </c>
      <c r="AA13" s="16">
        <f>'TuitionData-4Yr'!AE14*($AA$3/$AA$3)</f>
        <v>10086</v>
      </c>
      <c r="AB13" s="429">
        <f>'TuitionData-4Yr'!AI14*($BA$3/$AB$3)</f>
        <v>8629.9905660377372</v>
      </c>
      <c r="AC13" s="67">
        <f>'TuitionData-4Yr'!AJ14*($BA$3/$AC$3)</f>
        <v>8968.380327868852</v>
      </c>
      <c r="AD13" s="67">
        <f>'TuitionData-4Yr'!AK14*($BA$3/$AD$3)</f>
        <v>9038.2038216560522</v>
      </c>
      <c r="AE13" s="67">
        <f>'TuitionData-4Yr'!AL14*($BA$3/$AE$3)</f>
        <v>9184.8411214953285</v>
      </c>
      <c r="AF13" s="67">
        <f>'TuitionData-4Yr'!AM14*($BA$3/$AF$3)</f>
        <v>9602.0600490196084</v>
      </c>
      <c r="AG13" s="67">
        <f>'TuitionData-4Yr'!AN14*($BA$3/$AG$3)</f>
        <v>9919.1985602879431</v>
      </c>
      <c r="AH13" s="67">
        <f>'TuitionData-4Yr'!AO14*($BA$3/$AH$3)</f>
        <v>10234.300925925925</v>
      </c>
      <c r="AI13" s="67">
        <f>'TuitionData-4Yr'!AP14*($BA$3/$AI$3)</f>
        <v>10694.798873239437</v>
      </c>
      <c r="AJ13" s="67">
        <f>'TuitionData-4Yr'!AQ14*($BA$3/$AJ$3)</f>
        <v>11506.394225430317</v>
      </c>
      <c r="AK13" s="67">
        <f>'TuitionData-4Yr'!AR14*($BA$3/$AK$3)</f>
        <v>12531.400761283307</v>
      </c>
      <c r="AL13" s="67">
        <f>'TuitionData-4Yr'!AS14*($BA$3/$AL$3)</f>
        <v>14428.669482576559</v>
      </c>
      <c r="AM13" s="67">
        <f>'TuitionData-4Yr'!AT14*($BA$3/$AM$3)</f>
        <v>16306.050153531218</v>
      </c>
      <c r="AN13" s="67">
        <f>'TuitionData-4Yr'!AU14*($BA$3/$AN$3)</f>
        <v>17360.534643734645</v>
      </c>
      <c r="AO13" s="67">
        <f>'TuitionData-4Yr'!AV14*($BA$3/$AO$3)</f>
        <v>18301.470002256374</v>
      </c>
      <c r="AP13" s="67">
        <f>'TuitionData-4Yr'!AW14*($BA$3/$AP$3)</f>
        <v>18429.711818181819</v>
      </c>
      <c r="AQ13" s="67">
        <f>'TuitionData-4Yr'!AX14*($BA$3/$AQ$3)</f>
        <v>19671.47539461467</v>
      </c>
      <c r="AR13" s="67">
        <f>'TuitionData-4Yr'!AY14*($BA$3/$AR$3)</f>
        <v>20502.104587155965</v>
      </c>
      <c r="AS13" s="67">
        <f>'TuitionData-4Yr'!AZ14*($BA$3/$AS$3)</f>
        <v>20876.15360779106</v>
      </c>
      <c r="AT13" s="67">
        <f>'TuitionData-4Yr'!BA14*($BA$3/$AT$3)</f>
        <v>20514.11156700131</v>
      </c>
      <c r="AU13" s="67">
        <f>'TuitionData-4Yr'!BB14*($BA$3/$AU$3)</f>
        <v>20821.288527397261</v>
      </c>
      <c r="AV13" s="67">
        <f>'TuitionData-4Yr'!BC14*($BA$3/$AV$3)</f>
        <v>21416.355014687371</v>
      </c>
      <c r="AW13" s="67">
        <f>'TuitionData-4Yr'!BD14*($BA$3/$AW$3)</f>
        <v>22014.710515291164</v>
      </c>
      <c r="AX13" s="67">
        <f>'TuitionData-4Yr'!BE14*($BA$3/$AX$3)</f>
        <v>22068.026600166257</v>
      </c>
      <c r="AY13" s="67">
        <f>'TuitionData-4Yr'!BF14*($BA$3/$BA$3)</f>
        <v>21729</v>
      </c>
      <c r="AZ13" s="67">
        <f>'TuitionData-4Yr'!BG14*($BA$3/$AZ$3)</f>
        <v>22513.59523809524</v>
      </c>
      <c r="BA13" s="67">
        <f>'TuitionData-4Yr'!BH14*($BA$3/$BA$3)</f>
        <v>22524</v>
      </c>
      <c r="BB13" s="283">
        <f>'TuitionData-2Yr'!D14*($CA$3/$BB$3)</f>
        <v>1659.9460916442049</v>
      </c>
      <c r="BC13" s="16">
        <f>'TuitionData-2Yr'!E14*($CA$3/$BC$3)</f>
        <v>1648.9704918032787</v>
      </c>
      <c r="BD13" s="16">
        <f>'TuitionData-2Yr'!F14*($CA$3/$BD$3)</f>
        <v>1765.1464968152868</v>
      </c>
      <c r="BE13" s="16">
        <f>'TuitionData-2Yr'!G14*($CA$3/$BE$3)</f>
        <v>1758.6292834890969</v>
      </c>
      <c r="BF13" s="16">
        <f>'TuitionData-2Yr'!H14*($CA$3/$BF$3)</f>
        <v>1792.4264705882356</v>
      </c>
      <c r="BG13" s="16">
        <f>'TuitionData-2Yr'!I14*($CA$3/$BG$3)</f>
        <v>1816.3647270545894</v>
      </c>
      <c r="BH13" s="16">
        <f>'TuitionData-2Yr'!J14*($CA$3/$BH$3)</f>
        <v>1752.2453703703704</v>
      </c>
      <c r="BI13" s="16">
        <f>'TuitionData-2Yr'!K14*($CA$3/$BI$3)</f>
        <v>2096.1690140845071</v>
      </c>
      <c r="BJ13" s="16">
        <f>'TuitionData-2Yr'!L14*($CA$3/$BJ$3)</f>
        <v>2188.4375347029427</v>
      </c>
      <c r="BK13" s="16">
        <f>'TuitionData-2Yr'!M14*($CA$3/$BK$3)</f>
        <v>3306.9168026101147</v>
      </c>
      <c r="BL13" s="16">
        <f>'TuitionData-2Yr'!N14*($CA$3/$BL$3)</f>
        <v>3739.2608236536435</v>
      </c>
      <c r="BM13" s="16">
        <f>'TuitionData-2Yr'!O14*($CA$3/$BM$3)</f>
        <v>3860.818833162743</v>
      </c>
      <c r="BN13" s="16">
        <f>'TuitionData-2Yr'!P14*($CA$3/$BN$3)</f>
        <v>4123.2530712530715</v>
      </c>
      <c r="BO13" s="16">
        <f>'TuitionData-2Yr'!Q14*($CA$3/$BO$3)</f>
        <v>4249.9963994066229</v>
      </c>
      <c r="BP13" s="16">
        <f>'TuitionData-2Yr'!R14*($CA$3/$BP$3)</f>
        <v>4233.9000000000005</v>
      </c>
      <c r="BQ13" s="16">
        <f>'TuitionData-2Yr'!S14*($CA$3/$BQ$3)</f>
        <v>4467.270194986073</v>
      </c>
      <c r="BR13" s="16">
        <f>'TuitionData-2Yr'!T14*($CA$3/$BR$3)</f>
        <v>4590.5504587155974</v>
      </c>
      <c r="BS13" s="16">
        <f>'TuitionData-2Yr'!U14*($CA$3/$BS$3)</f>
        <v>4600.3984063745029</v>
      </c>
      <c r="BT13" s="16">
        <f>'TuitionData-2Yr'!V14*($CA$3/$BT$3)</f>
        <v>4704.1466608467927</v>
      </c>
      <c r="BU13" s="16">
        <f>'TuitionData-2Yr'!W14*($CA$3/$BU$3)</f>
        <v>4745.3424657534251</v>
      </c>
      <c r="BV13" s="16">
        <f>'TuitionData-2Yr'!X14*($CA$3/$BV$3)</f>
        <v>4877.8766261015526</v>
      </c>
      <c r="BW13" s="16">
        <f>'TuitionData-2Yr'!Y14*($CA$3/$BW$3)</f>
        <v>4998.7012987012995</v>
      </c>
      <c r="BX13" s="16">
        <f>'TuitionData-2Yr'!Z14*($CA$3/$BX$3)</f>
        <v>4197.7456359102252</v>
      </c>
      <c r="BY13" s="16">
        <f>'TuitionData-2Yr'!AA14*($CA$3/$BY$3)</f>
        <v>4276.666666666667</v>
      </c>
      <c r="BZ13" s="16">
        <f>'TuitionData-2Yr'!AB14*($CA$3/$BZ$3)</f>
        <v>4325.5428571428574</v>
      </c>
      <c r="CA13" s="293">
        <f>'TuitionData-2Yr'!AC14*($CA$3/$CA$3)</f>
        <v>4368</v>
      </c>
      <c r="CB13" s="16">
        <f>'TuitionData-2Yr'!AF14*($DA$3/$CB$3)</f>
        <v>4979.8382749326147</v>
      </c>
      <c r="CC13" s="16">
        <f>'TuitionData-2Yr'!AG14*($DA$3/$CC$3)</f>
        <v>4946.9114754098364</v>
      </c>
      <c r="CD13" s="16">
        <f>'TuitionData-2Yr'!AH14*($DA$3/$CD$3)</f>
        <v>5033.9363057324845</v>
      </c>
      <c r="CE13" s="16">
        <f>'TuitionData-2Yr'!AI14*($DA$3/$CE$3)</f>
        <v>5020.0872274143312</v>
      </c>
      <c r="CF13" s="16">
        <f>'TuitionData-2Yr'!AJ14*($DA$3/$CF$3)</f>
        <v>5125.7107843137264</v>
      </c>
      <c r="CG13" s="16">
        <f>'TuitionData-2Yr'!AK14*($DA$3/$CG$3)</f>
        <v>5202.8074385122982</v>
      </c>
      <c r="CH13" s="16">
        <f>'TuitionData-2Yr'!AL14*($DA$3/$CH$3)</f>
        <v>5019.1435185185182</v>
      </c>
      <c r="CI13" s="16">
        <f>'TuitionData-2Yr'!AM14*($DA$3/$CI$3)</f>
        <v>6288.5070422535218</v>
      </c>
      <c r="CJ13" s="16">
        <f>'TuitionData-2Yr'!AN14*($DA$3/$CJ$3)</f>
        <v>6565.312604108829</v>
      </c>
      <c r="CK13" s="16">
        <f>'TuitionData-2Yr'!AO14*($DA$3/$CK$3)</f>
        <v>9920.7504078303427</v>
      </c>
      <c r="CL13" s="16">
        <f>'TuitionData-2Yr'!AP14*($DA$3/$CL$3)</f>
        <v>11217.78247096093</v>
      </c>
      <c r="CM13" s="16">
        <f>'TuitionData-2Yr'!AQ14*($DA$3/$CM$3)</f>
        <v>11582.456499488229</v>
      </c>
      <c r="CN13" s="16">
        <f>'TuitionData-2Yr'!AR14*($DA$3/$CN$3)</f>
        <v>12369.759213759215</v>
      </c>
      <c r="CO13" s="16">
        <f>'TuitionData-2Yr'!AS14*($DA$3/$CO$3)</f>
        <v>12749.989198219868</v>
      </c>
      <c r="CP13" s="16">
        <f>'TuitionData-2Yr'!AT14*($DA$3/$CP$3)</f>
        <v>13646.454545454548</v>
      </c>
      <c r="CQ13" s="16">
        <f>'TuitionData-2Yr'!AU14*($DA$3/$CQ$3)</f>
        <v>15188.718662952648</v>
      </c>
      <c r="CR13" s="16">
        <f>'TuitionData-2Yr'!AV14*($DA$3/$CR$3)</f>
        <v>15713.807339449544</v>
      </c>
      <c r="CS13" s="16">
        <f>'TuitionData-2Yr'!AW14*($DA$3/$CS$3)</f>
        <v>15845.816733067732</v>
      </c>
      <c r="CT13" s="16">
        <f>'TuitionData-2Yr'!AX14*($DA$3/$CT$3)</f>
        <v>16464.513312963772</v>
      </c>
      <c r="CU13" s="16">
        <f>'TuitionData-2Yr'!AY14*($DA$3/$CU$3)</f>
        <v>16608.698630136987</v>
      </c>
      <c r="CV13" s="16">
        <f>'TuitionData-2Yr'!AZ14*($DA$3/$CV$3)</f>
        <v>16765.681913554345</v>
      </c>
      <c r="CW13" s="16">
        <f>'TuitionData-2Yr'!BA14*($DA$3/$CW$3)</f>
        <v>16866.585672392128</v>
      </c>
      <c r="CX13" s="16">
        <f>'TuitionData-2Yr'!BB14*($DA$3/$CX$3)</f>
        <v>14180.189526184542</v>
      </c>
      <c r="CY13" s="16">
        <f>'TuitionData-2Yr'!BC14*($DA$3/$CY$3)</f>
        <v>14465.196078431372</v>
      </c>
      <c r="CZ13" s="16">
        <f>'TuitionData-2Yr'!BD14*($DA$3/$CZ$3)</f>
        <v>14662.857142857145</v>
      </c>
      <c r="DA13" s="16">
        <f>'TuitionData-2Yr'!BE14*($DA$3/$DA$3)</f>
        <v>14808</v>
      </c>
      <c r="DB13" s="283">
        <f>'TuitionData-2Yr'!BH14*($EA$3/$DB$3)</f>
        <v>864.55525606469007</v>
      </c>
      <c r="DC13" s="16">
        <f>'TuitionData-2Yr'!BI14*($EA$3/$DC$3)</f>
        <v>967.50819672131149</v>
      </c>
      <c r="DD13" s="16">
        <f>'TuitionData-2Yr'!BJ14*($EA$3/$DD$3)</f>
        <v>1062.3566878980891</v>
      </c>
      <c r="DE13" s="16">
        <f>'TuitionData-2Yr'!BK14*($EA$3/$DE$3)</f>
        <v>1159.0965732087229</v>
      </c>
      <c r="DF13" s="16">
        <f>'TuitionData-2Yr'!BL14*($EA$3/$DF$3)</f>
        <v>1257.8431372549021</v>
      </c>
      <c r="DG13" s="16">
        <f>'TuitionData-2Yr'!BM14*($EA$3/$DG$3)</f>
        <v>1139.0761847630474</v>
      </c>
      <c r="DH13" s="16">
        <f>'TuitionData-2Yr'!BN14*($EA$3/$DH$3)</f>
        <v>1098.8657407407406</v>
      </c>
      <c r="DI13" s="16">
        <f>'TuitionData-2Yr'!BO14*($EA$3/$DI$3)</f>
        <v>2096.1690140845071</v>
      </c>
      <c r="DJ13" s="16">
        <f>'TuitionData-2Yr'!BP14*($EA$3/$DJ$3)</f>
        <v>2188.4375347029427</v>
      </c>
      <c r="DK13" s="16">
        <f>'TuitionData-2Yr'!BQ14*($EA$3/$DK$3)</f>
        <v>3306.9168026101147</v>
      </c>
      <c r="DL13" s="16">
        <f>'TuitionData-2Yr'!BR14*($EA$3/$DL$3)</f>
        <v>3739.2608236536435</v>
      </c>
      <c r="DM13" s="16">
        <f>'TuitionData-2Yr'!BS14*($EA$3/$DM$3)</f>
        <v>3997.3920163766634</v>
      </c>
      <c r="DN13" s="16">
        <f>'TuitionData-2Yr'!BT14*($EA$3/$DN$3)</f>
        <v>4123.2530712530715</v>
      </c>
      <c r="DO13" s="16">
        <f>'TuitionData-2Yr'!BU14*($EA$3/$DO$3)</f>
        <v>4249.9963994066229</v>
      </c>
      <c r="DP13" s="16">
        <f>'TuitionData-2Yr'!BV14*($EA$3/$DP$3)</f>
        <v>4233.9000000000005</v>
      </c>
      <c r="DQ13" s="16">
        <f>'TuitionData-2Yr'!BW14*($EA$3/$DQ$3)</f>
        <v>4467.270194986073</v>
      </c>
      <c r="DR13" s="16">
        <f>'TuitionData-2Yr'!BX14*($EA$3/$DR$3)</f>
        <v>4590.5504587155974</v>
      </c>
      <c r="DS13" s="16">
        <f>'TuitionData-2Yr'!BY14*($EA$3/$DS$3)</f>
        <v>4600.3984063745029</v>
      </c>
      <c r="DT13" s="16">
        <f>'TuitionData-2Yr'!BZ14*($EA$3/$DT$3)</f>
        <v>4704.1466608467927</v>
      </c>
      <c r="DU13" s="16">
        <f>'TuitionData-2Yr'!CA14*($EA$3/$DU$3)</f>
        <v>4745.3424657534251</v>
      </c>
      <c r="DV13" s="16">
        <f>'TuitionData-2Yr'!CB14*($EA$3/$DV$3)</f>
        <v>4877.8766261015526</v>
      </c>
      <c r="DW13" s="16">
        <f>'TuitionData-2Yr'!CC14*($EA$3/$DW$3)</f>
        <v>4998.7012987012995</v>
      </c>
      <c r="DX13" s="16">
        <f>'TuitionData-2Yr'!CD14*($EA$3/$DX$3)</f>
        <v>4240.405652535329</v>
      </c>
      <c r="DY13" s="16">
        <f>'TuitionData-2Yr'!CE14*($EA$3/$DY$3)</f>
        <v>4318.5947712418301</v>
      </c>
      <c r="DZ13" s="16">
        <f>'TuitionData-2Yr'!CF14*($EA$3/$DZ$3)</f>
        <v>4366.2730158730164</v>
      </c>
      <c r="EA13" s="16">
        <f>'TuitionData-2Yr'!CG14*($EA$3/$EA$3)</f>
        <v>4408</v>
      </c>
    </row>
    <row r="14" spans="1:134">
      <c r="A14" s="4" t="s">
        <v>29</v>
      </c>
      <c r="B14" s="67">
        <f>'TuitionData-4Yr'!F15*($AA$3/$B$3)</f>
        <v>3435.7425876010784</v>
      </c>
      <c r="C14" s="67">
        <f>'TuitionData-4Yr'!G15*($AA$3/$C$3)</f>
        <v>3393.8504918032786</v>
      </c>
      <c r="D14" s="2">
        <f>'TuitionData-4Yr'!H15*($AA$3/$D$3)</f>
        <v>3296.5745222929936</v>
      </c>
      <c r="E14" s="67">
        <f>'TuitionData-4Yr'!I15*($AA$3/$E$3)</f>
        <v>3306.2230529595022</v>
      </c>
      <c r="F14" s="67">
        <f>'TuitionData-4Yr'!J15*($AA$3/$F$3)</f>
        <v>3358.4411764705887</v>
      </c>
      <c r="G14" s="67">
        <f>'TuitionData-4Yr'!K15*($AA$3/$G$3)</f>
        <v>3395.6784643071387</v>
      </c>
      <c r="H14" s="67">
        <f>'TuitionData-4Yr'!L15*($AA$3/$H$3)</f>
        <v>3516.3703703703704</v>
      </c>
      <c r="I14" s="67">
        <f>'TuitionData-4Yr'!M15*($AA$3/$I$3)</f>
        <v>3528.7921126760566</v>
      </c>
      <c r="J14" s="67">
        <f>'TuitionData-4Yr'!N15*($AA$3/$J$3)</f>
        <v>3583.281510272071</v>
      </c>
      <c r="K14" s="67">
        <f>'TuitionData-4Yr'!O15*($AA$3/$K$3)</f>
        <v>4085.507340946167</v>
      </c>
      <c r="L14" s="67">
        <f>'TuitionData-4Yr'!P15*($AA$3/$L$3)</f>
        <v>4389.5670538542772</v>
      </c>
      <c r="M14" s="67">
        <f>'TuitionData-4Yr'!Q15*($AA$3/$M$3)</f>
        <v>4393.9795291709315</v>
      </c>
      <c r="N14" s="67">
        <f>'TuitionData-4Yr'!R15*($AA$3/$N$3)</f>
        <v>4335.0899262899266</v>
      </c>
      <c r="O14" s="67">
        <f>'TuitionData-4Yr'!S15*($AA$3/$O$3)</f>
        <v>4428.6194364831326</v>
      </c>
      <c r="P14" s="67">
        <f>'TuitionData-4Yr'!T15*($AA$3/$P$3)</f>
        <v>4398.3572727272731</v>
      </c>
      <c r="Q14" s="67">
        <f>'TuitionData-4Yr'!U15*($AA$3/$Q$3)</f>
        <v>4784.1485608170851</v>
      </c>
      <c r="R14" s="67">
        <f>'TuitionData-4Yr'!V15*($AA$3/$R$3)</f>
        <v>5216.1600917431206</v>
      </c>
      <c r="S14" s="67">
        <f>'TuitionData-4Yr'!W15*($AA$3/$S$3)</f>
        <v>5547.739707835326</v>
      </c>
      <c r="T14" s="67">
        <f>'TuitionData-4Yr'!X15*($AA$3/$T$3)</f>
        <v>6067.7891750327371</v>
      </c>
      <c r="U14" s="67">
        <f>'TuitionData-4Yr'!Y15*($AA$3/$U$3)</f>
        <v>6866.4666095890416</v>
      </c>
      <c r="V14" s="67">
        <f>'TuitionData-4Yr'!Z15*($AA$3/$V$3)</f>
        <v>7244.6697440201433</v>
      </c>
      <c r="W14" s="67">
        <f>'TuitionData-4Yr'!AA15*($AA$3/$W$3)</f>
        <v>7914.0728948470905</v>
      </c>
      <c r="X14" s="67">
        <f>'TuitionData-4Yr'!AB15*($AA$3/$X$3)</f>
        <v>8219.5187032418962</v>
      </c>
      <c r="Y14" s="16">
        <f>'TuitionData-4Yr'!AC15*($AA$3/$Y$3)</f>
        <v>8424.9285130718963</v>
      </c>
      <c r="Z14" s="16">
        <f>'TuitionData-4Yr'!AD15*($AA$3/$Z$3)</f>
        <v>8205.5996031746035</v>
      </c>
      <c r="AA14" s="16">
        <f>'TuitionData-4Yr'!AE15*($AA$3/$AA$3)</f>
        <v>8548.5</v>
      </c>
      <c r="AB14" s="429">
        <f>'TuitionData-4Yr'!AI15*($BA$3/$AB$3)</f>
        <v>7521.6307277628039</v>
      </c>
      <c r="AC14" s="67">
        <f>'TuitionData-4Yr'!AJ15*($BA$3/$AC$3)</f>
        <v>7755.209180327869</v>
      </c>
      <c r="AD14" s="67">
        <f>'TuitionData-4Yr'!AK15*($BA$3/$AD$3)</f>
        <v>7532.9261146496819</v>
      </c>
      <c r="AE14" s="67">
        <f>'TuitionData-4Yr'!AL15*($BA$3/$AE$3)</f>
        <v>8868.2878504672917</v>
      </c>
      <c r="AF14" s="67">
        <f>'TuitionData-4Yr'!AM15*($BA$3/$AF$3)</f>
        <v>10655.503676470589</v>
      </c>
      <c r="AG14" s="67">
        <f>'TuitionData-4Yr'!AN15*($BA$3/$AG$3)</f>
        <v>11326.111577684464</v>
      </c>
      <c r="AH14" s="67">
        <f>'TuitionData-4Yr'!AO15*($BA$3/$AH$3)</f>
        <v>12198.894675925925</v>
      </c>
      <c r="AI14" s="67">
        <f>'TuitionData-4Yr'!AP15*($BA$3/$AI$3)</f>
        <v>11881.664225352113</v>
      </c>
      <c r="AJ14" s="67">
        <f>'TuitionData-4Yr'!AQ15*($BA$3/$AJ$3)</f>
        <v>12015.034980566352</v>
      </c>
      <c r="AK14" s="67">
        <f>'TuitionData-4Yr'!AR15*($BA$3/$AK$3)</f>
        <v>12292.800435019033</v>
      </c>
      <c r="AL14" s="67">
        <f>'TuitionData-4Yr'!AS15*($BA$3/$AL$3)</f>
        <v>12373.430834213306</v>
      </c>
      <c r="AM14" s="67">
        <f>'TuitionData-4Yr'!AT15*($BA$3/$AM$3)</f>
        <v>12051.270214943705</v>
      </c>
      <c r="AN14" s="67">
        <f>'TuitionData-4Yr'!AU15*($BA$3/$AN$3)</f>
        <v>11724.161179361179</v>
      </c>
      <c r="AO14" s="67">
        <f>'TuitionData-4Yr'!AV15*($BA$3/$AO$3)</f>
        <v>11644.990134374146</v>
      </c>
      <c r="AP14" s="67">
        <f>'TuitionData-4Yr'!AW15*($BA$3/$AP$3)</f>
        <v>11311.394545454546</v>
      </c>
      <c r="AQ14" s="67">
        <f>'TuitionData-4Yr'!AX15*($BA$3/$AQ$3)</f>
        <v>12709.205013927578</v>
      </c>
      <c r="AR14" s="67">
        <f>'TuitionData-4Yr'!AY15*($BA$3/$AR$3)</f>
        <v>13879.941284403672</v>
      </c>
      <c r="AS14" s="67">
        <f>'TuitionData-4Yr'!AZ15*($BA$3/$AS$3)</f>
        <v>14805.331562638337</v>
      </c>
      <c r="AT14" s="67">
        <f>'TuitionData-4Yr'!BA15*($BA$3/$AT$3)</f>
        <v>16179.464426014842</v>
      </c>
      <c r="AU14" s="67">
        <f>'TuitionData-4Yr'!BB15*($BA$3/$AU$3)</f>
        <v>17720.888270547948</v>
      </c>
      <c r="AV14" s="67">
        <f>'TuitionData-4Yr'!BC15*($BA$3/$AV$3)</f>
        <v>18917.116240033571</v>
      </c>
      <c r="AW14" s="67">
        <f>'TuitionData-4Yr'!BD15*($BA$3/$AW$3)</f>
        <v>20490.375366568918</v>
      </c>
      <c r="AX14" s="67">
        <f>'TuitionData-4Yr'!BE15*($BA$3/$AX$3)</f>
        <v>20702.372817955118</v>
      </c>
      <c r="AY14" s="67">
        <f>'TuitionData-4Yr'!BF15*($BA$3/$BA$3)</f>
        <v>18319</v>
      </c>
      <c r="AZ14" s="67">
        <f>'TuitionData-4Yr'!BG15*($BA$3/$AZ$3)</f>
        <v>17834.718253968258</v>
      </c>
      <c r="BA14" s="67">
        <f>'TuitionData-4Yr'!BH15*($BA$3/$BA$3)</f>
        <v>16599</v>
      </c>
      <c r="BB14" s="283">
        <f>'TuitionData-2Yr'!D15*($CA$3/$BB$3)</f>
        <v>1832.8571428571429</v>
      </c>
      <c r="BC14" s="16">
        <f>'TuitionData-2Yr'!E15*($CA$3/$BC$3)</f>
        <v>1783.5803278688525</v>
      </c>
      <c r="BD14" s="16">
        <f>'TuitionData-2Yr'!F15*($CA$3/$BD$3)</f>
        <v>1732.4585987261148</v>
      </c>
      <c r="BE14" s="16">
        <f>'TuitionData-2Yr'!G15*($CA$3/$BE$3)</f>
        <v>1782.6105919003119</v>
      </c>
      <c r="BF14" s="16">
        <f>'TuitionData-2Yr'!H15*($CA$3/$BF$3)</f>
        <v>1805.0049019607845</v>
      </c>
      <c r="BG14" s="16">
        <f>'TuitionData-2Yr'!I15*($CA$3/$BG$3)</f>
        <v>1778.6520695860829</v>
      </c>
      <c r="BH14" s="16">
        <f>'TuitionData-2Yr'!J15*($CA$3/$BH$3)</f>
        <v>2019.537037037037</v>
      </c>
      <c r="BI14" s="16">
        <f>'TuitionData-2Yr'!K15*($CA$3/$BI$3)</f>
        <v>2031.1154929577467</v>
      </c>
      <c r="BJ14" s="16">
        <f>'TuitionData-2Yr'!L15*($CA$3/$BJ$3)</f>
        <v>2122.8983897834537</v>
      </c>
      <c r="BK14" s="16">
        <f>'TuitionData-2Yr'!M15*($CA$3/$BK$3)</f>
        <v>2383.2126155519304</v>
      </c>
      <c r="BL14" s="16">
        <f>'TuitionData-2Yr'!N15*($CA$3/$BL$3)</f>
        <v>2487.4213305174239</v>
      </c>
      <c r="BM14" s="16">
        <f>'TuitionData-2Yr'!O15*($CA$3/$BM$3)</f>
        <v>2464.2267144319344</v>
      </c>
      <c r="BN14" s="16">
        <f>'TuitionData-2Yr'!P15*($CA$3/$BN$3)</f>
        <v>2365.511547911548</v>
      </c>
      <c r="BO14" s="16">
        <f>'TuitionData-2Yr'!Q15*($CA$3/$BO$3)</f>
        <v>2341.809610223765</v>
      </c>
      <c r="BP14" s="16">
        <f>'TuitionData-2Yr'!R15*($CA$3/$BP$3)</f>
        <v>2319.897272727273</v>
      </c>
      <c r="BQ14" s="16">
        <f>'TuitionData-2Yr'!S15*($CA$3/$BQ$3)</f>
        <v>2451.6378830083568</v>
      </c>
      <c r="BR14" s="16">
        <f>'TuitionData-2Yr'!T15*($CA$3/$BR$3)</f>
        <v>2744.9137614678903</v>
      </c>
      <c r="BS14" s="16">
        <f>'TuitionData-2Yr'!U15*($CA$3/$BS$3)</f>
        <v>3023.7680389552902</v>
      </c>
      <c r="BT14" s="16">
        <f>'TuitionData-2Yr'!V15*($CA$3/$BT$3)</f>
        <v>3260.4216499345266</v>
      </c>
      <c r="BU14" s="16">
        <f>'TuitionData-2Yr'!W15*($CA$3/$BU$3)</f>
        <v>3616.1267123287676</v>
      </c>
      <c r="BV14" s="16">
        <f>'TuitionData-2Yr'!X15*($CA$3/$BV$3)</f>
        <v>3893.2562316407889</v>
      </c>
      <c r="BW14" s="16">
        <f>'TuitionData-2Yr'!Y15*($CA$3/$BW$3)</f>
        <v>4279.4903058232103</v>
      </c>
      <c r="BX14" s="16">
        <f>'TuitionData-2Yr'!Z15*($CA$3/$BX$3)</f>
        <v>4375.8512053200338</v>
      </c>
      <c r="BY14" s="16">
        <f>'TuitionData-2Yr'!AA15*($CA$3/$BY$3)</f>
        <v>4358.4264705882351</v>
      </c>
      <c r="BZ14" s="16">
        <f>'TuitionData-2Yr'!AB15*($CA$3/$BZ$3)</f>
        <v>4243.0642857142866</v>
      </c>
      <c r="CA14" s="293">
        <f>'TuitionData-2Yr'!AC15*($CA$3/$CA$3)</f>
        <v>4175</v>
      </c>
      <c r="CB14" s="16">
        <f>'TuitionData-2Yr'!AF15*($DA$3/$CB$3)</f>
        <v>3900.8733153638818</v>
      </c>
      <c r="CC14" s="16">
        <f>'TuitionData-2Yr'!AG15*($DA$3/$CC$3)</f>
        <v>3795.9973770491806</v>
      </c>
      <c r="CD14" s="16">
        <f>'TuitionData-2Yr'!AH15*($DA$3/$CD$3)</f>
        <v>3687.194904458599</v>
      </c>
      <c r="CE14" s="16">
        <f>'TuitionData-2Yr'!AI15*($DA$3/$CE$3)</f>
        <v>4873.0018691588793</v>
      </c>
      <c r="CF14" s="16">
        <f>'TuitionData-2Yr'!AJ15*($DA$3/$CF$3)</f>
        <v>5337.9718137254904</v>
      </c>
      <c r="CG14" s="16">
        <f>'TuitionData-2Yr'!AK15*($DA$3/$CG$3)</f>
        <v>5302.8614277144579</v>
      </c>
      <c r="CH14" s="16">
        <f>'TuitionData-2Yr'!AL15*($DA$3/$CH$3)</f>
        <v>5725.9814814814818</v>
      </c>
      <c r="CI14" s="16">
        <f>'TuitionData-2Yr'!AM15*($DA$3/$CI$3)</f>
        <v>5591.7115492957755</v>
      </c>
      <c r="CJ14" s="16">
        <f>'TuitionData-2Yr'!AN15*($DA$3/$CJ$3)</f>
        <v>5535.2082176568574</v>
      </c>
      <c r="CK14" s="16">
        <f>'TuitionData-2Yr'!AO15*($DA$3/$CK$3)</f>
        <v>5769.6628602501369</v>
      </c>
      <c r="CL14" s="16">
        <f>'TuitionData-2Yr'!AP15*($DA$3/$CL$3)</f>
        <v>5825.6599788806761</v>
      </c>
      <c r="CM14" s="16">
        <f>'TuitionData-2Yr'!AQ15*($DA$3/$CM$3)</f>
        <v>5761.024564994882</v>
      </c>
      <c r="CN14" s="16">
        <f>'TuitionData-2Yr'!AR15*($DA$3/$CN$3)</f>
        <v>5612.4157248157253</v>
      </c>
      <c r="CO14" s="16">
        <f>'TuitionData-2Yr'!AS15*($DA$3/$CO$3)</f>
        <v>5483.1112967417039</v>
      </c>
      <c r="CP14" s="16">
        <f>'TuitionData-2Yr'!AT15*($DA$3/$CP$3)</f>
        <v>5271.9636363636373</v>
      </c>
      <c r="CQ14" s="16">
        <f>'TuitionData-2Yr'!AU15*($DA$3/$CQ$3)</f>
        <v>5142.7214484679671</v>
      </c>
      <c r="CR14" s="16">
        <f>'TuitionData-2Yr'!AV15*($DA$3/$CR$3)</f>
        <v>5824.113761467891</v>
      </c>
      <c r="CS14" s="16">
        <f>'TuitionData-2Yr'!AW15*($DA$3/$CS$3)</f>
        <v>6202.0185922974779</v>
      </c>
      <c r="CT14" s="16">
        <f>'TuitionData-2Yr'!AX15*($DA$3/$CT$3)</f>
        <v>6873.6542994325628</v>
      </c>
      <c r="CU14" s="16">
        <f>'TuitionData-2Yr'!AY15*($DA$3/$CU$3)</f>
        <v>7514.5573630136996</v>
      </c>
      <c r="CV14" s="16">
        <f>'TuitionData-2Yr'!AZ15*($DA$3/$CV$3)</f>
        <v>8096.6291229542594</v>
      </c>
      <c r="CW14" s="16">
        <f>'TuitionData-2Yr'!BA15*($DA$3/$CW$3)</f>
        <v>8875.3285295349833</v>
      </c>
      <c r="CX14" s="16">
        <f>'TuitionData-2Yr'!BB15*($DA$3/$CX$3)</f>
        <v>8745.3034081463029</v>
      </c>
      <c r="CY14" s="16">
        <f>'TuitionData-2Yr'!BC15*($DA$3/$CY$3)</f>
        <v>8186.4624183006536</v>
      </c>
      <c r="CZ14" s="16">
        <f>'TuitionData-2Yr'!BD15*($DA$3/$CZ$3)</f>
        <v>8271.2769841269856</v>
      </c>
      <c r="DA14" s="16">
        <f>'TuitionData-2Yr'!BE15*($DA$3/$DA$3)</f>
        <v>8123</v>
      </c>
      <c r="DB14" s="283">
        <f>'TuitionData-2Yr'!BH15*($EA$3/$DB$3)</f>
        <v>726.2264150943397</v>
      </c>
      <c r="DC14" s="16">
        <f>'TuitionData-2Yr'!BI15*($EA$3/$DC$3)</f>
        <v>706.70163934426228</v>
      </c>
      <c r="DD14" s="16">
        <f>'TuitionData-2Yr'!BJ15*($EA$3/$DD$3)</f>
        <v>686.44585987261155</v>
      </c>
      <c r="DE14" s="16">
        <f>'TuitionData-2Yr'!BK15*($EA$3/$DE$3)</f>
        <v>671.47663551401877</v>
      </c>
      <c r="DF14" s="16">
        <f>'TuitionData-2Yr'!BL15*($EA$3/$DF$3)</f>
        <v>510.99877450980398</v>
      </c>
      <c r="DG14" s="16">
        <f>'TuitionData-2Yr'!BM15*($EA$3/$DG$3)</f>
        <v>354.03719256148776</v>
      </c>
      <c r="DH14" s="16">
        <f>'TuitionData-2Yr'!BN15*($EA$3/$DH$3)</f>
        <v>601.40625</v>
      </c>
      <c r="DI14" s="16">
        <f>'TuitionData-2Yr'!BO15*($EA$3/$DI$3)</f>
        <v>638.97014084507055</v>
      </c>
      <c r="DJ14" s="16">
        <f>'TuitionData-2Yr'!BP15*($EA$3/$DJ$3)</f>
        <v>689.58578567462519</v>
      </c>
      <c r="DK14" s="16">
        <f>'TuitionData-2Yr'!BQ15*($EA$3/$DK$3)</f>
        <v>950.21533442088105</v>
      </c>
      <c r="DL14" s="16">
        <f>'TuitionData-2Yr'!BR15*($EA$3/$DL$3)</f>
        <v>1255.9039070749739</v>
      </c>
      <c r="DM14" s="16">
        <f>'TuitionData-2Yr'!BS15*($EA$3/$DM$3)</f>
        <v>1248.85670419652</v>
      </c>
      <c r="DN14" s="16">
        <f>'TuitionData-2Yr'!BT15*($EA$3/$DN$3)</f>
        <v>1167.6245700245702</v>
      </c>
      <c r="DO14" s="16">
        <f>'TuitionData-2Yr'!BU15*($EA$3/$DO$3)</f>
        <v>1091.4483506881936</v>
      </c>
      <c r="DP14" s="16">
        <f>'TuitionData-2Yr'!BV15*($EA$3/$DP$3)</f>
        <v>937.75636363636374</v>
      </c>
      <c r="DQ14" s="16">
        <f>'TuitionData-2Yr'!BW15*($EA$3/$DQ$3)</f>
        <v>1160.2989786443827</v>
      </c>
      <c r="DR14" s="16">
        <f>'TuitionData-2Yr'!BX15*($EA$3/$DR$3)</f>
        <v>1385.4045871559636</v>
      </c>
      <c r="DS14" s="16">
        <f>'TuitionData-2Yr'!BY15*($EA$3/$DS$3)</f>
        <v>1685.6768481629042</v>
      </c>
      <c r="DT14" s="16">
        <f>'TuitionData-2Yr'!BZ15*($EA$3/$DT$3)</f>
        <v>3170.8188563945878</v>
      </c>
      <c r="DU14" s="16">
        <f>'TuitionData-2Yr'!CA15*($EA$3/$DU$3)</f>
        <v>3552.9653253424663</v>
      </c>
      <c r="DV14" s="16">
        <f>'TuitionData-2Yr'!CB15*($EA$3/$DV$3)</f>
        <v>3850.1844733529165</v>
      </c>
      <c r="DW14" s="16">
        <f>'TuitionData-2Yr'!CC15*($EA$3/$DW$3)</f>
        <v>4225.7408294930883</v>
      </c>
      <c r="DX14" s="16">
        <f>'TuitionData-2Yr'!CD15*($EA$3/$DX$3)</f>
        <v>4360.9201995012481</v>
      </c>
      <c r="DY14" s="16">
        <f>'TuitionData-2Yr'!CE15*($EA$3/$DY$3)</f>
        <v>4221.6360294117649</v>
      </c>
      <c r="DZ14" s="16">
        <f>'TuitionData-2Yr'!CF15*($EA$3/$DZ$3)</f>
        <v>4105.6000000000004</v>
      </c>
      <c r="EA14" s="16">
        <f>'TuitionData-2Yr'!CG15*($EA$3/$EA$3)</f>
        <v>4098</v>
      </c>
    </row>
    <row r="15" spans="1:134">
      <c r="A15" s="4" t="s">
        <v>30</v>
      </c>
      <c r="B15" s="67">
        <f>'TuitionData-4Yr'!F16*($AA$3/$B$3)</f>
        <v>5228.830188679246</v>
      </c>
      <c r="C15" s="67">
        <f>'TuitionData-4Yr'!G16*($AA$3/$C$3)</f>
        <v>5485.3508196721314</v>
      </c>
      <c r="D15" s="2">
        <f>'TuitionData-4Yr'!H16*($AA$3/$D$3)</f>
        <v>5687.6942675159235</v>
      </c>
      <c r="E15" s="67">
        <f>'TuitionData-4Yr'!I16*($AA$3/$E$3)</f>
        <v>6081.659813084113</v>
      </c>
      <c r="F15" s="67">
        <f>'TuitionData-4Yr'!J16*($AA$3/$F$3)</f>
        <v>6235.7573529411775</v>
      </c>
      <c r="G15" s="67">
        <f>'TuitionData-4Yr'!K16*($AA$3/$G$3)</f>
        <v>6344.9622075584894</v>
      </c>
      <c r="H15" s="67">
        <f>'TuitionData-4Yr'!L16*($AA$3/$H$3)</f>
        <v>6403.1203703703704</v>
      </c>
      <c r="I15" s="67">
        <f>'TuitionData-4Yr'!M16*($AA$3/$I$3)</f>
        <v>6511.1346478873247</v>
      </c>
      <c r="J15" s="67">
        <f>'TuitionData-4Yr'!N16*($AA$3/$J$3)</f>
        <v>7086.7762354247643</v>
      </c>
      <c r="K15" s="67">
        <f>'TuitionData-4Yr'!O16*($AA$3/$K$3)</f>
        <v>7763.5802066340411</v>
      </c>
      <c r="L15" s="67">
        <f>'TuitionData-4Yr'!P16*($AA$3/$L$3)</f>
        <v>8096.3125659978887</v>
      </c>
      <c r="M15" s="67">
        <f>'TuitionData-4Yr'!Q16*($AA$3/$M$3)</f>
        <v>8372.9866939611056</v>
      </c>
      <c r="N15" s="67">
        <f>'TuitionData-4Yr'!R16*($AA$3/$N$3)</f>
        <v>8085.1066339066347</v>
      </c>
      <c r="O15" s="67">
        <f>'TuitionData-4Yr'!S16*($AA$3/$O$3)</f>
        <v>8068.8337438009794</v>
      </c>
      <c r="P15" s="67">
        <f>'TuitionData-4Yr'!T16*($AA$3/$P$3)</f>
        <v>7714.329090909092</v>
      </c>
      <c r="Q15" s="67">
        <f>'TuitionData-4Yr'!U16*($AA$3/$Q$3)</f>
        <v>7962.4623955431762</v>
      </c>
      <c r="R15" s="67">
        <f>'TuitionData-4Yr'!V16*($AA$3/$R$3)</f>
        <v>8131.1596330275243</v>
      </c>
      <c r="S15" s="67">
        <f>'TuitionData-4Yr'!W16*($AA$3/$S$3)</f>
        <v>8328.42496679947</v>
      </c>
      <c r="T15" s="67">
        <f>'TuitionData-4Yr'!X16*($AA$3/$T$3)</f>
        <v>8583.9476211261463</v>
      </c>
      <c r="U15" s="67">
        <f>'TuitionData-4Yr'!Y16*($AA$3/$U$3)</f>
        <v>8609.7208904109593</v>
      </c>
      <c r="V15" s="67">
        <f>'TuitionData-4Yr'!Z16*($AA$3/$V$3)</f>
        <v>8719.8774653797736</v>
      </c>
      <c r="W15" s="67">
        <f>'TuitionData-4Yr'!AA16*($AA$3/$W$3)</f>
        <v>9124.5111018014268</v>
      </c>
      <c r="X15" s="67">
        <f>'TuitionData-4Yr'!AB16*($AA$3/$X$3)</f>
        <v>9280.6866167913577</v>
      </c>
      <c r="Y15" s="16">
        <f>'TuitionData-4Yr'!AC16*($AA$3/$Y$3)</f>
        <v>9343.6781045751632</v>
      </c>
      <c r="Z15" s="16">
        <f>'TuitionData-4Yr'!AD16*($AA$3/$Z$3)</f>
        <v>9671.3761904761923</v>
      </c>
      <c r="AA15" s="16">
        <f>'TuitionData-4Yr'!AE16*($AA$3/$AA$3)</f>
        <v>9410</v>
      </c>
      <c r="AB15" s="429">
        <f>'TuitionData-4Yr'!AI16*($BA$3/$AB$3)</f>
        <v>10402.328840970351</v>
      </c>
      <c r="AC15" s="67">
        <f>'TuitionData-4Yr'!AJ16*($BA$3/$AC$3)</f>
        <v>11206.268852459016</v>
      </c>
      <c r="AD15" s="67">
        <f>'TuitionData-4Yr'!AK16*($BA$3/$AD$3)</f>
        <v>12496.583439490447</v>
      </c>
      <c r="AE15" s="67">
        <f>'TuitionData-4Yr'!AL16*($BA$3/$AE$3)</f>
        <v>12775.642367601247</v>
      </c>
      <c r="AF15" s="67">
        <f>'TuitionData-4Yr'!AM16*($BA$3/$AF$3)</f>
        <v>13850.42524509804</v>
      </c>
      <c r="AG15" s="67">
        <f>'TuitionData-4Yr'!AN16*($BA$3/$AG$3)</f>
        <v>14557.085782843433</v>
      </c>
      <c r="AH15" s="67">
        <f>'TuitionData-4Yr'!AO16*($BA$3/$AH$3)</f>
        <v>15232.655092592593</v>
      </c>
      <c r="AI15" s="67">
        <f>'TuitionData-4Yr'!AP16*($BA$3/$AI$3)</f>
        <v>15494.30309859155</v>
      </c>
      <c r="AJ15" s="67">
        <f>'TuitionData-4Yr'!AQ16*($BA$3/$AJ$3)</f>
        <v>15840.526374236537</v>
      </c>
      <c r="AK15" s="67">
        <f>'TuitionData-4Yr'!AR16*($BA$3/$AK$3)</f>
        <v>17392.707993474716</v>
      </c>
      <c r="AL15" s="67">
        <f>'TuitionData-4Yr'!AS16*($BA$3/$AL$3)</f>
        <v>18402.311510031683</v>
      </c>
      <c r="AM15" s="67">
        <f>'TuitionData-4Yr'!AT16*($BA$3/$AM$3)</f>
        <v>19417.029682702148</v>
      </c>
      <c r="AN15" s="67">
        <f>'TuitionData-4Yr'!AU16*($BA$3/$AN$3)</f>
        <v>19471.337592137592</v>
      </c>
      <c r="AO15" s="67">
        <f>'TuitionData-4Yr'!AV16*($BA$3/$AO$3)</f>
        <v>19909.693277452126</v>
      </c>
      <c r="AP15" s="67">
        <f>'TuitionData-4Yr'!AW16*($BA$3/$AP$3)</f>
        <v>19606.572727272731</v>
      </c>
      <c r="AQ15" s="67">
        <f>'TuitionData-4Yr'!AX16*($BA$3/$AQ$3)</f>
        <v>20108.672237697308</v>
      </c>
      <c r="AR15" s="67">
        <f>'TuitionData-4Yr'!AY16*($BA$3/$AR$3)</f>
        <v>19828.823853211012</v>
      </c>
      <c r="AS15" s="67">
        <f>'TuitionData-4Yr'!AZ16*($BA$3/$AS$3)</f>
        <v>19333.032315183711</v>
      </c>
      <c r="AT15" s="67">
        <f>'TuitionData-4Yr'!BA16*($BA$3/$AT$3)</f>
        <v>19739.495416848538</v>
      </c>
      <c r="AU15" s="67">
        <f>'TuitionData-4Yr'!BB16*($BA$3/$AU$3)</f>
        <v>20185.280821917811</v>
      </c>
      <c r="AV15" s="67">
        <f>'TuitionData-4Yr'!BC16*($BA$3/$AV$3)</f>
        <v>20342.79143936215</v>
      </c>
      <c r="AW15" s="67">
        <f>'TuitionData-4Yr'!BD16*($BA$3/$AW$3)</f>
        <v>21224.593213238379</v>
      </c>
      <c r="AX15" s="67">
        <f>'TuitionData-4Yr'!BE16*($BA$3/$AX$3)</f>
        <v>21588.101413133838</v>
      </c>
      <c r="AY15" s="67">
        <f>'TuitionData-4Yr'!BF16*($BA$3/$BA$3)</f>
        <v>20704</v>
      </c>
      <c r="AZ15" s="67">
        <f>'TuitionData-4Yr'!BG16*($BA$3/$AZ$3)</f>
        <v>20671.573809523812</v>
      </c>
      <c r="BA15" s="67">
        <f>'TuitionData-4Yr'!BH16*($BA$3/$BA$3)</f>
        <v>21456</v>
      </c>
      <c r="BB15" s="283">
        <f>'TuitionData-2Yr'!D16*($CA$3/$BB$3)</f>
        <v>3224.7046495956874</v>
      </c>
      <c r="BC15" s="16">
        <f>'TuitionData-2Yr'!E16*($CA$3/$BC$3)</f>
        <v>3173.4268852459018</v>
      </c>
      <c r="BD15" s="16">
        <f>'TuitionData-2Yr'!F16*($CA$3/$BD$3)</f>
        <v>3236.1019108280257</v>
      </c>
      <c r="BE15" s="16">
        <f>'TuitionData-2Yr'!G16*($CA$3/$BE$3)</f>
        <v>3309.4205607476638</v>
      </c>
      <c r="BF15" s="16">
        <f>'TuitionData-2Yr'!H16*($CA$3/$BF$3)</f>
        <v>3584.8529411764712</v>
      </c>
      <c r="BG15" s="16">
        <f>'TuitionData-2Yr'!I16*($CA$3/$BG$3)</f>
        <v>3555.7648470305944</v>
      </c>
      <c r="BH15" s="16">
        <f>'TuitionData-2Yr'!J16*($CA$3/$BH$3)</f>
        <v>3513.7717013888891</v>
      </c>
      <c r="BI15" s="16">
        <f>'TuitionData-2Yr'!K16*($CA$3/$BI$3)</f>
        <v>3439.1628169014089</v>
      </c>
      <c r="BJ15" s="16">
        <f>'TuitionData-2Yr'!L16*($CA$3/$BJ$3)</f>
        <v>3637.4225430316492</v>
      </c>
      <c r="BK15" s="16">
        <f>'TuitionData-2Yr'!M16*($CA$3/$BK$3)</f>
        <v>3760.396954866776</v>
      </c>
      <c r="BL15" s="16">
        <f>'TuitionData-2Yr'!N16*($CA$3/$BL$3)</f>
        <v>3800.9044350580784</v>
      </c>
      <c r="BM15" s="16">
        <f>'TuitionData-2Yr'!O16*($CA$3/$BM$3)</f>
        <v>3843.7471852610029</v>
      </c>
      <c r="BN15" s="16">
        <f>'TuitionData-2Yr'!P16*($CA$3/$BN$3)</f>
        <v>3731.7331695331695</v>
      </c>
      <c r="BO15" s="16">
        <f>'TuitionData-2Yr'!Q16*($CA$3/$BO$3)</f>
        <v>3775.7214388931302</v>
      </c>
      <c r="BP15" s="16">
        <f>'TuitionData-2Yr'!R16*($CA$3/$BP$3)</f>
        <v>3641.3872727272733</v>
      </c>
      <c r="BQ15" s="16">
        <f>'TuitionData-2Yr'!S16*($CA$3/$BQ$3)</f>
        <v>3829.9396471680598</v>
      </c>
      <c r="BR15" s="16">
        <f>'TuitionData-2Yr'!T16*($CA$3/$BR$3)</f>
        <v>4011.4348623853216</v>
      </c>
      <c r="BS15" s="16">
        <f>'TuitionData-2Yr'!U16*($CA$3/$BS$3)</f>
        <v>4058.5737051792835</v>
      </c>
      <c r="BT15" s="16">
        <f>'TuitionData-2Yr'!V16*($CA$3/$BT$3)</f>
        <v>4229.2518550851164</v>
      </c>
      <c r="BU15" s="16">
        <f>'TuitionData-2Yr'!W16*($CA$3/$BU$3)</f>
        <v>4253.7821061643835</v>
      </c>
      <c r="BV15" s="16">
        <f>'TuitionData-2Yr'!X16*($CA$3/$BV$3)</f>
        <v>4186.0365086026022</v>
      </c>
      <c r="BW15" s="16">
        <f>'TuitionData-2Yr'!Y16*($CA$3/$BW$3)</f>
        <v>4483.2438206954348</v>
      </c>
      <c r="BX15" s="16">
        <f>'TuitionData-2Yr'!Z16*($CA$3/$BX$3)</f>
        <v>3946.0515378221121</v>
      </c>
      <c r="BY15" s="16">
        <f>'TuitionData-2Yr'!AA16*($CA$3/$BY$3)</f>
        <v>3976.8807189542486</v>
      </c>
      <c r="BZ15" s="16">
        <f>'TuitionData-2Yr'!AB16*($CA$3/$BZ$3)</f>
        <v>4036.3587301587309</v>
      </c>
      <c r="CA15" s="293">
        <f>'TuitionData-2Yr'!AC16*($CA$3/$CA$3)</f>
        <v>4083</v>
      </c>
      <c r="CB15" s="16">
        <f>'TuitionData-2Yr'!AF16*($DA$3/$CB$3)</f>
        <v>8261.8629380053917</v>
      </c>
      <c r="CC15" s="16">
        <f>'TuitionData-2Yr'!AG16*($DA$3/$CC$3)</f>
        <v>8360.9534426229511</v>
      </c>
      <c r="CD15" s="16">
        <f>'TuitionData-2Yr'!AH16*($DA$3/$CD$3)</f>
        <v>8580.5732484076434</v>
      </c>
      <c r="CE15" s="16">
        <f>'TuitionData-2Yr'!AI16*($DA$3/$CE$3)</f>
        <v>8633.2710280373849</v>
      </c>
      <c r="CF15" s="16">
        <f>'TuitionData-2Yr'!AJ16*($DA$3/$CF$3)</f>
        <v>8962.1323529411784</v>
      </c>
      <c r="CG15" s="16">
        <f>'TuitionData-2Yr'!AK16*($DA$3/$CG$3)</f>
        <v>10066.970605878825</v>
      </c>
      <c r="CH15" s="16">
        <f>'TuitionData-2Yr'!AL16*($DA$3/$CH$3)</f>
        <v>8642.4305555555547</v>
      </c>
      <c r="CI15" s="16">
        <f>'TuitionData-2Yr'!AM16*($DA$3/$CI$3)</f>
        <v>8722.9543661971838</v>
      </c>
      <c r="CJ15" s="16">
        <f>'TuitionData-2Yr'!AN16*($DA$3/$CJ$3)</f>
        <v>8755.1749028317608</v>
      </c>
      <c r="CK15" s="16">
        <f>'TuitionData-2Yr'!AO16*($DA$3/$CK$3)</f>
        <v>8574.2631865144103</v>
      </c>
      <c r="CL15" s="16">
        <f>'TuitionData-2Yr'!AP16*($DA$3/$CL$3)</f>
        <v>9323.0881731784593</v>
      </c>
      <c r="CM15" s="16">
        <f>'TuitionData-2Yr'!AQ16*($DA$3/$CM$3)</f>
        <v>9191.7691914022525</v>
      </c>
      <c r="CN15" s="16">
        <f>'TuitionData-2Yr'!AR16*($DA$3/$CN$3)</f>
        <v>9091.9621621621627</v>
      </c>
      <c r="CO15" s="16">
        <f>'TuitionData-2Yr'!AS16*($DA$3/$CO$3)</f>
        <v>9051.8763892289462</v>
      </c>
      <c r="CP15" s="16">
        <f>'TuitionData-2Yr'!AT16*($DA$3/$CP$3)</f>
        <v>8607.7636363636375</v>
      </c>
      <c r="CQ15" s="16">
        <f>'TuitionData-2Yr'!AU16*($DA$3/$CQ$3)</f>
        <v>9242.4842154131857</v>
      </c>
      <c r="CR15" s="16">
        <f>'TuitionData-2Yr'!AV16*($DA$3/$CR$3)</f>
        <v>9314.6977064220191</v>
      </c>
      <c r="CS15" s="16">
        <f>'TuitionData-2Yr'!AW16*($DA$3/$CS$3)</f>
        <v>9167.8556883576821</v>
      </c>
      <c r="CT15" s="16">
        <f>'TuitionData-2Yr'!AX16*($DA$3/$CT$3)</f>
        <v>9269.9690091663033</v>
      </c>
      <c r="CU15" s="16">
        <f>'TuitionData-2Yr'!AY16*($DA$3/$CU$3)</f>
        <v>9277.0346746575342</v>
      </c>
      <c r="CV15" s="16">
        <f>'TuitionData-2Yr'!AZ16*($DA$3/$CV$3)</f>
        <v>9382.1057490558123</v>
      </c>
      <c r="CW15" s="16">
        <f>'TuitionData-2Yr'!BA16*($DA$3/$CW$3)</f>
        <v>9781.3297025555112</v>
      </c>
      <c r="CX15" s="16">
        <f>'TuitionData-2Yr'!BB16*($DA$3/$CX$3)</f>
        <v>8537.3358270989211</v>
      </c>
      <c r="CY15" s="16">
        <f>'TuitionData-2Yr'!BC16*($DA$3/$CY$3)</f>
        <v>8663.9187091503263</v>
      </c>
      <c r="CZ15" s="16">
        <f>'TuitionData-2Yr'!BD16*($DA$3/$CZ$3)</f>
        <v>8694.8706349206368</v>
      </c>
      <c r="DA15" s="16">
        <f>'TuitionData-2Yr'!BE16*($DA$3/$DA$3)</f>
        <v>8659</v>
      </c>
      <c r="DB15" s="283">
        <f>'TuitionData-2Yr'!BH16*($EA$3/$DB$3)</f>
        <v>0</v>
      </c>
      <c r="DC15" s="16">
        <f>'TuitionData-2Yr'!BI16*($EA$3/$DC$3)</f>
        <v>0</v>
      </c>
      <c r="DD15" s="16">
        <f>'TuitionData-2Yr'!BJ16*($EA$3/$DD$3)</f>
        <v>0</v>
      </c>
      <c r="DE15" s="16">
        <f>'TuitionData-2Yr'!BK16*($EA$3/$DE$3)</f>
        <v>0</v>
      </c>
      <c r="DF15" s="16">
        <f>'TuitionData-2Yr'!BL16*($EA$3/$DF$3)</f>
        <v>0</v>
      </c>
      <c r="DG15" s="16">
        <f>'TuitionData-2Yr'!BM16*($EA$3/$DG$3)</f>
        <v>0</v>
      </c>
      <c r="DH15" s="16">
        <f>'TuitionData-2Yr'!BN16*($EA$3/$DH$3)</f>
        <v>0</v>
      </c>
      <c r="DI15" s="16">
        <f>'TuitionData-2Yr'!BO16*($EA$3/$DI$3)</f>
        <v>0</v>
      </c>
      <c r="DJ15" s="16">
        <f>'TuitionData-2Yr'!BP16*($EA$3/$DJ$3)</f>
        <v>0</v>
      </c>
      <c r="DK15" s="16">
        <f>'TuitionData-2Yr'!BQ16*($EA$3/$DK$3)</f>
        <v>0</v>
      </c>
      <c r="DL15" s="16">
        <f>'TuitionData-2Yr'!BR16*($EA$3/$DL$3)</f>
        <v>0</v>
      </c>
      <c r="DM15" s="16">
        <f>'TuitionData-2Yr'!BS16*($EA$3/$DM$3)</f>
        <v>0</v>
      </c>
      <c r="DN15" s="16">
        <f>'TuitionData-2Yr'!BT16*($EA$3/$DN$3)</f>
        <v>0</v>
      </c>
      <c r="DO15" s="16">
        <f>'TuitionData-2Yr'!BU16*($EA$3/$DO$3)</f>
        <v>0</v>
      </c>
      <c r="DP15" s="16">
        <f>'TuitionData-2Yr'!BV16*($EA$3/$DP$3)</f>
        <v>0</v>
      </c>
      <c r="DQ15" s="16">
        <f>'TuitionData-2Yr'!BW16*($EA$3/$DQ$3)</f>
        <v>0</v>
      </c>
      <c r="DR15" s="16">
        <f>'TuitionData-2Yr'!BX16*($EA$3/$DR$3)</f>
        <v>0</v>
      </c>
      <c r="DS15" s="16">
        <f>'TuitionData-2Yr'!BY16*($EA$3/$DS$3)</f>
        <v>0</v>
      </c>
      <c r="DT15" s="16">
        <f>'TuitionData-2Yr'!BZ16*($EA$3/$DT$3)</f>
        <v>0</v>
      </c>
      <c r="DU15" s="16">
        <f>'TuitionData-2Yr'!CA16*($EA$3/$DU$3)</f>
        <v>0</v>
      </c>
      <c r="DV15" s="16">
        <f>'TuitionData-2Yr'!CB16*($EA$3/$DV$3)</f>
        <v>0</v>
      </c>
      <c r="DW15" s="16">
        <f>'TuitionData-2Yr'!CC16*($EA$3/$DW$3)</f>
        <v>0</v>
      </c>
      <c r="DX15" s="16">
        <f>'TuitionData-2Yr'!CD16*($EA$3/$DX$3)</f>
        <v>0</v>
      </c>
      <c r="DY15" s="16">
        <f>'TuitionData-2Yr'!CE16*($EA$3/$DY$3)</f>
        <v>0</v>
      </c>
      <c r="DZ15" s="16">
        <f>'TuitionData-2Yr'!CF16*($EA$3/$DZ$3)</f>
        <v>0</v>
      </c>
      <c r="EA15" s="16">
        <f>'TuitionData-2Yr'!CG16*($EA$3/$EA$3)</f>
        <v>0</v>
      </c>
    </row>
    <row r="16" spans="1:134">
      <c r="A16" s="4" t="s">
        <v>31</v>
      </c>
      <c r="B16" s="67">
        <f>'TuitionData-4Yr'!F17*($AA$3/$B$3)</f>
        <v>4123.9285714285716</v>
      </c>
      <c r="C16" s="67">
        <f>'TuitionData-4Yr'!G17*($AA$3/$C$3)</f>
        <v>4013.0557377049181</v>
      </c>
      <c r="D16" s="2">
        <f>'TuitionData-4Yr'!H17*($AA$3/$D$3)</f>
        <v>3897.214649681529</v>
      </c>
      <c r="E16" s="67">
        <f>'TuitionData-4Yr'!I17*($AA$3/$E$3)</f>
        <v>3876.1788161993777</v>
      </c>
      <c r="F16" s="67">
        <f>'TuitionData-4Yr'!J17*($AA$3/$F$3)</f>
        <v>4223.994485294118</v>
      </c>
      <c r="G16" s="67">
        <f>'TuitionData-4Yr'!K17*($AA$3/$G$3)</f>
        <v>4136.0779844031194</v>
      </c>
      <c r="H16" s="67">
        <f>'TuitionData-4Yr'!L17*($AA$3/$H$3)</f>
        <v>4138.5659722222226</v>
      </c>
      <c r="I16" s="67">
        <f>'TuitionData-4Yr'!M17*($AA$3/$I$3)</f>
        <v>4632.5335211267611</v>
      </c>
      <c r="J16" s="67">
        <f>'TuitionData-4Yr'!N17*($AA$3/$J$3)</f>
        <v>5037.2531926707388</v>
      </c>
      <c r="K16" s="67">
        <f>'TuitionData-4Yr'!O17*($AA$3/$K$3)</f>
        <v>4933.1663947797724</v>
      </c>
      <c r="L16" s="67">
        <f>'TuitionData-4Yr'!P17*($AA$3/$L$3)</f>
        <v>5197.7080253431895</v>
      </c>
      <c r="M16" s="67">
        <f>'TuitionData-4Yr'!Q17*($AA$3/$M$3)</f>
        <v>5244.935516888434</v>
      </c>
      <c r="N16" s="67">
        <f>'TuitionData-4Yr'!R17*($AA$3/$N$3)</f>
        <v>5340.6845208845216</v>
      </c>
      <c r="O16" s="67">
        <f>'TuitionData-4Yr'!S17*($AA$3/$O$3)</f>
        <v>5478.1837646844206</v>
      </c>
      <c r="P16" s="67">
        <f>'TuitionData-4Yr'!T17*($AA$3/$P$3)</f>
        <v>5370.5213636363642</v>
      </c>
      <c r="Q16" s="67">
        <f>'TuitionData-4Yr'!U17*($AA$3/$Q$3)</f>
        <v>5485.2121634168989</v>
      </c>
      <c r="R16" s="67">
        <f>'TuitionData-4Yr'!V17*($AA$3/$R$3)</f>
        <v>5831.7646788990833</v>
      </c>
      <c r="S16" s="67">
        <f>'TuitionData-4Yr'!W17*($AA$3/$S$3)</f>
        <v>6129.8888888888896</v>
      </c>
      <c r="T16" s="67">
        <f>'TuitionData-4Yr'!X17*($AA$3/$T$3)</f>
        <v>6558.9244871235278</v>
      </c>
      <c r="U16" s="67">
        <f>'TuitionData-4Yr'!Y17*($AA$3/$U$3)</f>
        <v>6841.2020547945212</v>
      </c>
      <c r="V16" s="67">
        <f>'TuitionData-4Yr'!Z17*($AA$3/$V$3)</f>
        <v>6892.5581200167862</v>
      </c>
      <c r="W16" s="67">
        <f>'TuitionData-4Yr'!AA17*($AA$3/$W$3)</f>
        <v>7187.3799748638476</v>
      </c>
      <c r="X16" s="67">
        <f>'TuitionData-4Yr'!AB17*($AA$3/$X$3)</f>
        <v>7362.5856192851224</v>
      </c>
      <c r="Y16" s="16">
        <f>'TuitionData-4Yr'!AC17*($AA$3/$Y$3)</f>
        <v>7604.185866013072</v>
      </c>
      <c r="Z16" s="16">
        <f>'TuitionData-4Yr'!AD17*($AA$3/$Z$3)</f>
        <v>7788.1154761904772</v>
      </c>
      <c r="AA16" s="16">
        <f>'TuitionData-4Yr'!AE17*($AA$3/$AA$3)</f>
        <v>8058</v>
      </c>
      <c r="AB16" s="429">
        <f>'TuitionData-4Yr'!AI17*($BA$3/$AB$3)</f>
        <v>7907.2223719676558</v>
      </c>
      <c r="AC16" s="67">
        <f>'TuitionData-4Yr'!AJ17*($BA$3/$AC$3)</f>
        <v>8300.3790163934427</v>
      </c>
      <c r="AD16" s="67">
        <f>'TuitionData-4Yr'!AK17*($BA$3/$AD$3)</f>
        <v>8061.6528662420387</v>
      </c>
      <c r="AE16" s="67">
        <f>'TuitionData-4Yr'!AL17*($BA$3/$AE$3)</f>
        <v>7962.5937694704062</v>
      </c>
      <c r="AF16" s="67">
        <f>'TuitionData-4Yr'!AM17*($BA$3/$AF$3)</f>
        <v>8719.9975490196084</v>
      </c>
      <c r="AG16" s="67">
        <f>'TuitionData-4Yr'!AN17*($BA$3/$AG$3)</f>
        <v>8536.9142171565691</v>
      </c>
      <c r="AH16" s="67">
        <f>'TuitionData-4Yr'!AO17*($BA$3/$AH$3)</f>
        <v>9523.0081018518522</v>
      </c>
      <c r="AI16" s="67">
        <f>'TuitionData-4Yr'!AP17*($BA$3/$AI$3)</f>
        <v>10662.272112676057</v>
      </c>
      <c r="AJ16" s="67">
        <f>'TuitionData-4Yr'!AQ17*($BA$3/$AJ$3)</f>
        <v>11455.815102720711</v>
      </c>
      <c r="AK16" s="67">
        <f>'TuitionData-4Yr'!AR17*($BA$3/$AK$3)</f>
        <v>11219.098966829801</v>
      </c>
      <c r="AL16" s="67">
        <f>'TuitionData-4Yr'!AS17*($BA$3/$AL$3)</f>
        <v>11577.483104540655</v>
      </c>
      <c r="AM16" s="67">
        <f>'TuitionData-4Yr'!AT17*($BA$3/$AM$3)</f>
        <v>11969.851586489252</v>
      </c>
      <c r="AN16" s="67">
        <f>'TuitionData-4Yr'!AU17*($BA$3/$AN$3)</f>
        <v>12246.818181818182</v>
      </c>
      <c r="AO16" s="67">
        <f>'TuitionData-4Yr'!AV17*($BA$3/$AO$3)</f>
        <v>12923.684703239096</v>
      </c>
      <c r="AP16" s="67">
        <f>'TuitionData-4Yr'!AW17*($BA$3/$AP$3)</f>
        <v>13745.595454545455</v>
      </c>
      <c r="AQ16" s="67">
        <f>'TuitionData-4Yr'!AX17*($BA$3/$AQ$3)</f>
        <v>14039.081569173632</v>
      </c>
      <c r="AR16" s="67">
        <f>'TuitionData-4Yr'!AY17*($BA$3/$AR$3)</f>
        <v>14836.894495412847</v>
      </c>
      <c r="AS16" s="67">
        <f>'TuitionData-4Yr'!AZ17*($BA$3/$AS$3)</f>
        <v>15437.460380699427</v>
      </c>
      <c r="AT16" s="67">
        <f>'TuitionData-4Yr'!BA17*($BA$3/$AT$3)</f>
        <v>16330.109122653865</v>
      </c>
      <c r="AU16" s="67">
        <f>'TuitionData-4Yr'!BB17*($BA$3/$AU$3)</f>
        <v>16733.922945205482</v>
      </c>
      <c r="AV16" s="67">
        <f>'TuitionData-4Yr'!BC17*($BA$3/$AV$3)</f>
        <v>16681.153587914396</v>
      </c>
      <c r="AW16" s="67">
        <f>'TuitionData-4Yr'!BD17*($BA$3/$AW$3)</f>
        <v>17227.244658567244</v>
      </c>
      <c r="AX16" s="67">
        <f>'TuitionData-4Yr'!BE17*($BA$3/$AX$3)</f>
        <v>17684.176641729013</v>
      </c>
      <c r="AY16" s="67">
        <f>'TuitionData-4Yr'!BF17*($BA$3/$BA$3)</f>
        <v>14186.5</v>
      </c>
      <c r="AZ16" s="67">
        <f>'TuitionData-4Yr'!BG17*($BA$3/$AZ$3)</f>
        <v>9098.0992063492085</v>
      </c>
      <c r="BA16" s="67">
        <f>'TuitionData-4Yr'!BH17*($BA$3/$BA$3)</f>
        <v>8558</v>
      </c>
      <c r="BB16" s="283">
        <f>'TuitionData-2Yr'!D17*($CA$3/$BB$3)</f>
        <v>1659.9460916442049</v>
      </c>
      <c r="BC16" s="16">
        <f>'TuitionData-2Yr'!E17*($CA$3/$BC$3)</f>
        <v>1632.1442622950819</v>
      </c>
      <c r="BD16" s="16">
        <f>'TuitionData-2Yr'!F17*($CA$3/$BD$3)</f>
        <v>1585.3630573248408</v>
      </c>
      <c r="BE16" s="16">
        <f>'TuitionData-2Yr'!G17*($CA$3/$BE$3)</f>
        <v>1550.7912772585671</v>
      </c>
      <c r="BF16" s="16">
        <f>'TuitionData-2Yr'!H17*($CA$3/$BF$3)</f>
        <v>1572.3039215686276</v>
      </c>
      <c r="BG16" s="16">
        <f>'TuitionData-2Yr'!I17*($CA$3/$BG$3)</f>
        <v>1539.2921415716858</v>
      </c>
      <c r="BH16" s="16">
        <f>'TuitionData-2Yr'!J17*($CA$3/$BH$3)</f>
        <v>1559.2013888888889</v>
      </c>
      <c r="BI16" s="16">
        <f>'TuitionData-2Yr'!K17*($CA$3/$BI$3)</f>
        <v>1821.498591549296</v>
      </c>
      <c r="BJ16" s="16">
        <f>'TuitionData-2Yr'!L17*($CA$3/$BJ$3)</f>
        <v>1997.5191560244309</v>
      </c>
      <c r="BK16" s="16">
        <f>'TuitionData-2Yr'!M17*($CA$3/$BK$3)</f>
        <v>1986.9407286568789</v>
      </c>
      <c r="BL16" s="16">
        <f>'TuitionData-2Yr'!N17*($CA$3/$BL$3)</f>
        <v>2167.6874340021122</v>
      </c>
      <c r="BM16" s="16">
        <f>'TuitionData-2Yr'!O17*($CA$3/$BM$3)</f>
        <v>2266.5895598771749</v>
      </c>
      <c r="BN16" s="16">
        <f>'TuitionData-2Yr'!P17*($CA$3/$BN$3)</f>
        <v>2194.02457002457</v>
      </c>
      <c r="BO16" s="16">
        <f>'TuitionData-2Yr'!Q17*($CA$3/$BO$3)</f>
        <v>2143.4764449181225</v>
      </c>
      <c r="BP16" s="16">
        <f>'TuitionData-2Yr'!R17*($CA$3/$BP$3)</f>
        <v>2099.4545454545455</v>
      </c>
      <c r="BQ16" s="16">
        <f>'TuitionData-2Yr'!S17*($CA$3/$BQ$3)</f>
        <v>2151.4373259052927</v>
      </c>
      <c r="BR16" s="16">
        <f>'TuitionData-2Yr'!T17*($CA$3/$BR$3)</f>
        <v>2471.8348623853217</v>
      </c>
      <c r="BS16" s="16">
        <f>'TuitionData-2Yr'!U17*($CA$3/$BS$3)</f>
        <v>2385.3917662682607</v>
      </c>
      <c r="BT16" s="16">
        <f>'TuitionData-2Yr'!V17*($CA$3/$BT$3)</f>
        <v>2513.3583587952862</v>
      </c>
      <c r="BU16" s="16">
        <f>'TuitionData-2Yr'!W17*($CA$3/$BU$3)</f>
        <v>2550.6215753424658</v>
      </c>
      <c r="BV16" s="16">
        <f>'TuitionData-2Yr'!X17*($CA$3/$BV$3)</f>
        <v>2691.9848929920272</v>
      </c>
      <c r="BW16" s="16">
        <f>'TuitionData-2Yr'!Y17*($CA$3/$BW$3)</f>
        <v>2741.2232928361968</v>
      </c>
      <c r="BX16" s="16">
        <f>'TuitionData-2Yr'!Z17*($CA$3/$BX$3)</f>
        <v>2922.2111388196181</v>
      </c>
      <c r="BY16" s="16">
        <f>'TuitionData-2Yr'!AA17*($CA$3/$BY$3)</f>
        <v>3259.9101307189544</v>
      </c>
      <c r="BZ16" s="16">
        <f>'TuitionData-2Yr'!AB17*($CA$3/$BZ$3)</f>
        <v>3217.6825396825402</v>
      </c>
      <c r="CA16" s="293">
        <f>'TuitionData-2Yr'!AC17*($CA$3/$CA$3)</f>
        <v>3280</v>
      </c>
      <c r="CB16" s="16">
        <f>'TuitionData-2Yr'!AF17*($DA$3/$CB$3)</f>
        <v>3458.2210242587603</v>
      </c>
      <c r="CC16" s="16">
        <f>'TuitionData-2Yr'!AG17*($DA$3/$CC$3)</f>
        <v>3483.0295081967215</v>
      </c>
      <c r="CD16" s="16">
        <f>'TuitionData-2Yr'!AH17*($DA$3/$CD$3)</f>
        <v>3432.2292993630576</v>
      </c>
      <c r="CE16" s="16">
        <f>'TuitionData-2Yr'!AI17*($DA$3/$CE$3)</f>
        <v>3779.454205607477</v>
      </c>
      <c r="CF16" s="16">
        <f>'TuitionData-2Yr'!AJ17*($DA$3/$CF$3)</f>
        <v>3773.5294117647063</v>
      </c>
      <c r="CG16" s="16">
        <f>'TuitionData-2Yr'!AK17*($DA$3/$CG$3)</f>
        <v>4239.210557888423</v>
      </c>
      <c r="CH16" s="16">
        <f>'TuitionData-2Yr'!AL17*($DA$3/$CH$3)</f>
        <v>4193.5092592592591</v>
      </c>
      <c r="CI16" s="16">
        <f>'TuitionData-2Yr'!AM17*($DA$3/$CI$3)</f>
        <v>4406.291830985916</v>
      </c>
      <c r="CJ16" s="16">
        <f>'TuitionData-2Yr'!AN17*($DA$3/$CJ$3)</f>
        <v>4559.2448639644645</v>
      </c>
      <c r="CK16" s="16">
        <f>'TuitionData-2Yr'!AO17*($DA$3/$CK$3)</f>
        <v>4532.0108754758021</v>
      </c>
      <c r="CL16" s="16">
        <f>'TuitionData-2Yr'!AP17*($DA$3/$CL$3)</f>
        <v>4671.3664202745522</v>
      </c>
      <c r="CM16" s="16">
        <f>'TuitionData-2Yr'!AQ17*($DA$3/$CM$3)</f>
        <v>4727.5332650972359</v>
      </c>
      <c r="CN16" s="16">
        <f>'TuitionData-2Yr'!AR17*($DA$3/$CN$3)</f>
        <v>4539.3611793611799</v>
      </c>
      <c r="CO16" s="16">
        <f>'TuitionData-2Yr'!AS17*($DA$3/$CO$3)</f>
        <v>4498.8367682994158</v>
      </c>
      <c r="CP16" s="16">
        <f>'TuitionData-2Yr'!AT17*($DA$3/$CP$3)</f>
        <v>4257.227272727273</v>
      </c>
      <c r="CQ16" s="16">
        <f>'TuitionData-2Yr'!AU17*($DA$3/$CQ$3)</f>
        <v>4548.27669452182</v>
      </c>
      <c r="CR16" s="16">
        <f>'TuitionData-2Yr'!AV17*($DA$3/$CR$3)</f>
        <v>5035.4807339449553</v>
      </c>
      <c r="CS16" s="16">
        <f>'TuitionData-2Yr'!AW17*($DA$3/$CS$3)</f>
        <v>4904.819831783976</v>
      </c>
      <c r="CT16" s="16">
        <f>'TuitionData-2Yr'!AX17*($DA$3/$CT$3)</f>
        <v>4984.1553906591016</v>
      </c>
      <c r="CU16" s="16">
        <f>'TuitionData-2Yr'!AY17*($DA$3/$CU$3)</f>
        <v>5022.1541095890416</v>
      </c>
      <c r="CV16" s="16">
        <f>'TuitionData-2Yr'!AZ17*($DA$3/$CV$3)</f>
        <v>5168.6109945446915</v>
      </c>
      <c r="CW16" s="16">
        <f>'TuitionData-2Yr'!BA17*($DA$3/$CW$3)</f>
        <v>5200.7993297025569</v>
      </c>
      <c r="CX16" s="16">
        <f>'TuitionData-2Yr'!BB17*($DA$3/$CX$3)</f>
        <v>5332.5020781379899</v>
      </c>
      <c r="CY16" s="16">
        <f>'TuitionData-2Yr'!BC17*($DA$3/$CY$3)</f>
        <v>5660.2941176470595</v>
      </c>
      <c r="CZ16" s="16">
        <f>'TuitionData-2Yr'!BD17*($DA$3/$CZ$3)</f>
        <v>6282.626984126985</v>
      </c>
      <c r="DA16" s="16">
        <f>'TuitionData-2Yr'!BE17*($DA$3/$DA$3)</f>
        <v>5830</v>
      </c>
      <c r="DB16" s="283">
        <f>'TuitionData-2Yr'!BH17*($EA$3/$DB$3)</f>
        <v>0</v>
      </c>
      <c r="DC16" s="16">
        <f>'TuitionData-2Yr'!BI17*($EA$3/$DC$3)</f>
        <v>0</v>
      </c>
      <c r="DD16" s="16">
        <f>'TuitionData-2Yr'!BJ17*($EA$3/$DD$3)</f>
        <v>0</v>
      </c>
      <c r="DE16" s="16">
        <f>'TuitionData-2Yr'!BK17*($EA$3/$DE$3)</f>
        <v>0</v>
      </c>
      <c r="DF16" s="16">
        <f>'TuitionData-2Yr'!BL17*($EA$3/$DF$3)</f>
        <v>0</v>
      </c>
      <c r="DG16" s="16">
        <f>'TuitionData-2Yr'!BM17*($EA$3/$DG$3)</f>
        <v>0</v>
      </c>
      <c r="DH16" s="16">
        <f>'TuitionData-2Yr'!BN17*($EA$3/$DH$3)</f>
        <v>0</v>
      </c>
      <c r="DI16" s="16">
        <f>'TuitionData-2Yr'!BO17*($EA$3/$DI$3)</f>
        <v>0</v>
      </c>
      <c r="DJ16" s="16">
        <f>'TuitionData-2Yr'!BP17*($EA$3/$DJ$3)</f>
        <v>0</v>
      </c>
      <c r="DK16" s="16">
        <f>'TuitionData-2Yr'!BQ17*($EA$3/$DK$3)</f>
        <v>0</v>
      </c>
      <c r="DL16" s="16">
        <f>'TuitionData-2Yr'!BR17*($EA$3/$DL$3)</f>
        <v>0</v>
      </c>
      <c r="DM16" s="16">
        <f>'TuitionData-2Yr'!BS17*($EA$3/$DM$3)</f>
        <v>0</v>
      </c>
      <c r="DN16" s="16">
        <f>'TuitionData-2Yr'!BT17*($EA$3/$DN$3)</f>
        <v>0</v>
      </c>
      <c r="DO16" s="16">
        <f>'TuitionData-2Yr'!BU17*($EA$3/$DO$3)</f>
        <v>0</v>
      </c>
      <c r="DP16" s="16">
        <f>'TuitionData-2Yr'!BV17*($EA$3/$DP$3)</f>
        <v>0</v>
      </c>
      <c r="DQ16" s="16">
        <f>'TuitionData-2Yr'!BW17*($EA$3/$DQ$3)</f>
        <v>0</v>
      </c>
      <c r="DR16" s="16">
        <f>'TuitionData-2Yr'!BX17*($EA$3/$DR$3)</f>
        <v>0</v>
      </c>
      <c r="DS16" s="16">
        <f>'TuitionData-2Yr'!BY17*($EA$3/$DS$3)</f>
        <v>0</v>
      </c>
      <c r="DT16" s="16">
        <f>'TuitionData-2Yr'!BZ17*($EA$3/$DT$3)</f>
        <v>0</v>
      </c>
      <c r="DU16" s="16">
        <f>'TuitionData-2Yr'!CA17*($EA$3/$DU$3)</f>
        <v>0</v>
      </c>
      <c r="DV16" s="16">
        <f>'TuitionData-2Yr'!CB17*($EA$3/$DV$3)</f>
        <v>0</v>
      </c>
      <c r="DW16" s="16">
        <f>'TuitionData-2Yr'!CC17*($EA$3/$DW$3)</f>
        <v>0</v>
      </c>
      <c r="DX16" s="16">
        <f>'TuitionData-2Yr'!CD17*($EA$3/$DX$3)</f>
        <v>0</v>
      </c>
      <c r="DY16" s="16">
        <f>'TuitionData-2Yr'!CE17*($EA$3/$DY$3)</f>
        <v>0</v>
      </c>
      <c r="DZ16" s="16">
        <f>'TuitionData-2Yr'!CF17*($EA$3/$DZ$3)</f>
        <v>0</v>
      </c>
      <c r="EA16" s="16">
        <f>'TuitionData-2Yr'!CG17*($EA$3/$EA$3)</f>
        <v>0</v>
      </c>
    </row>
    <row r="17" spans="1:131">
      <c r="A17" s="4" t="s">
        <v>32</v>
      </c>
      <c r="B17" s="67">
        <f>'TuitionData-4Yr'!F18*($AA$3/$B$3)</f>
        <v>2519.3140161725069</v>
      </c>
      <c r="C17" s="67">
        <f>'TuitionData-4Yr'!G18*($AA$3/$C$3)</f>
        <v>2722.4839344262296</v>
      </c>
      <c r="D17" s="2">
        <f>'TuitionData-4Yr'!H18*($AA$3/$D$3)</f>
        <v>2719.6331210191083</v>
      </c>
      <c r="E17" s="67">
        <f>'TuitionData-4Yr'!I18*($AA$3/$E$3)</f>
        <v>2777.0355140186921</v>
      </c>
      <c r="F17" s="67">
        <f>'TuitionData-4Yr'!J18*($AA$3/$F$3)</f>
        <v>2819.1409313725494</v>
      </c>
      <c r="G17" s="67">
        <f>'TuitionData-4Yr'!K18*($AA$3/$G$3)</f>
        <v>2907.7228554289145</v>
      </c>
      <c r="H17" s="67">
        <f>'TuitionData-4Yr'!L18*($AA$3/$H$3)</f>
        <v>2959.5127314814813</v>
      </c>
      <c r="I17" s="67">
        <f>'TuitionData-4Yr'!M18*($AA$3/$I$3)</f>
        <v>3397.2394366197186</v>
      </c>
      <c r="J17" s="67">
        <f>'TuitionData-4Yr'!N18*($AA$3/$J$3)</f>
        <v>3982.2154358689618</v>
      </c>
      <c r="K17" s="67">
        <f>'TuitionData-4Yr'!O18*($AA$3/$K$3)</f>
        <v>4084.1120174007615</v>
      </c>
      <c r="L17" s="67">
        <f>'TuitionData-4Yr'!P18*($AA$3/$L$3)</f>
        <v>4434.2756071805707</v>
      </c>
      <c r="M17" s="67">
        <f>'TuitionData-4Yr'!Q18*($AA$3/$M$3)</f>
        <v>4478.024564994882</v>
      </c>
      <c r="N17" s="67">
        <f>'TuitionData-4Yr'!R18*($AA$3/$N$3)</f>
        <v>4805.4181818181823</v>
      </c>
      <c r="O17" s="67">
        <f>'TuitionData-4Yr'!S18*($AA$3/$O$3)</f>
        <v>4982.9667929274747</v>
      </c>
      <c r="P17" s="67">
        <f>'TuitionData-4Yr'!T18*($AA$3/$P$3)</f>
        <v>4868.4018181818183</v>
      </c>
      <c r="Q17" s="67">
        <f>'TuitionData-4Yr'!U18*($AA$3/$Q$3)</f>
        <v>5158.2079851439184</v>
      </c>
      <c r="R17" s="67">
        <f>'TuitionData-4Yr'!V18*($AA$3/$R$3)</f>
        <v>5646.3770642201844</v>
      </c>
      <c r="S17" s="67">
        <f>'TuitionData-4Yr'!W18*($AA$3/$S$3)</f>
        <v>6119.0978308986287</v>
      </c>
      <c r="T17" s="67">
        <f>'TuitionData-4Yr'!X18*($AA$3/$T$3)</f>
        <v>6577.9650807507642</v>
      </c>
      <c r="U17" s="67">
        <f>'TuitionData-4Yr'!Y18*($AA$3/$U$3)</f>
        <v>6747.8330479452061</v>
      </c>
      <c r="V17" s="67">
        <f>'TuitionData-4Yr'!Z18*($AA$3/$V$3)</f>
        <v>6759.0356693243812</v>
      </c>
      <c r="W17" s="67">
        <f>'TuitionData-4Yr'!AA18*($AA$3/$W$3)</f>
        <v>7073.4310850439897</v>
      </c>
      <c r="X17" s="67">
        <f>'TuitionData-4Yr'!AB18*($AA$3/$X$3)</f>
        <v>7212.7423108894445</v>
      </c>
      <c r="Y17" s="16">
        <f>'TuitionData-4Yr'!AC18*($AA$3/$Y$3)</f>
        <v>7229.4534313725489</v>
      </c>
      <c r="Z17" s="16">
        <f>'TuitionData-4Yr'!AD18*($AA$3/$Z$3)</f>
        <v>6978.0944444444458</v>
      </c>
      <c r="AA17" s="16">
        <f>'TuitionData-4Yr'!AE18*($AA$3/$AA$3)</f>
        <v>6905</v>
      </c>
      <c r="AB17" s="429">
        <f>'TuitionData-4Yr'!AI18*($BA$3/$AB$3)</f>
        <v>13523.373315363882</v>
      </c>
      <c r="AC17" s="67">
        <f>'TuitionData-4Yr'!AJ18*($BA$3/$AC$3)</f>
        <v>14187.876721311475</v>
      </c>
      <c r="AD17" s="67">
        <f>'TuitionData-4Yr'!AK18*($BA$3/$AD$3)</f>
        <v>14410.459872611465</v>
      </c>
      <c r="AE17" s="67">
        <f>'TuitionData-4Yr'!AL18*($BA$3/$AE$3)</f>
        <v>14150.570716510905</v>
      </c>
      <c r="AF17" s="67">
        <f>'TuitionData-4Yr'!AM18*($BA$3/$AF$3)</f>
        <v>14249.790441176472</v>
      </c>
      <c r="AG17" s="67">
        <f>'TuitionData-4Yr'!AN18*($BA$3/$AG$3)</f>
        <v>14095.298140371928</v>
      </c>
      <c r="AH17" s="67">
        <f>'TuitionData-4Yr'!AO18*($BA$3/$AH$3)</f>
        <v>13747.701388888889</v>
      </c>
      <c r="AI17" s="67">
        <f>'TuitionData-4Yr'!AP18*($BA$3/$AI$3)</f>
        <v>14788.833802816904</v>
      </c>
      <c r="AJ17" s="67">
        <f>'TuitionData-4Yr'!AQ18*($BA$3/$AJ$3)</f>
        <v>16522.988339811218</v>
      </c>
      <c r="AK17" s="67">
        <f>'TuitionData-4Yr'!AR18*($BA$3/$AK$3)</f>
        <v>16982.482871125612</v>
      </c>
      <c r="AL17" s="67">
        <f>'TuitionData-4Yr'!AS18*($BA$3/$AL$3)</f>
        <v>17126.085533262936</v>
      </c>
      <c r="AM17" s="67">
        <f>'TuitionData-4Yr'!AT18*($BA$3/$AM$3)</f>
        <v>17100.538382804505</v>
      </c>
      <c r="AN17" s="67">
        <f>'TuitionData-4Yr'!AU18*($BA$3/$AN$3)</f>
        <v>17356.751842751844</v>
      </c>
      <c r="AO17" s="67">
        <f>'TuitionData-4Yr'!AV18*($BA$3/$AO$3)</f>
        <v>17225.42018924719</v>
      </c>
      <c r="AP17" s="67">
        <f>'TuitionData-4Yr'!AW18*($BA$3/$AP$3)</f>
        <v>16786.305454545458</v>
      </c>
      <c r="AQ17" s="67">
        <f>'TuitionData-4Yr'!AX18*($BA$3/$AQ$3)</f>
        <v>17915.540389972146</v>
      </c>
      <c r="AR17" s="67">
        <f>'TuitionData-4Yr'!AY18*($BA$3/$AR$3)</f>
        <v>19050.784403669728</v>
      </c>
      <c r="AS17" s="67">
        <f>'TuitionData-4Yr'!AZ18*($BA$3/$AS$3)</f>
        <v>19543.173970783537</v>
      </c>
      <c r="AT17" s="67">
        <f>'TuitionData-4Yr'!BA18*($BA$3/$AT$3)</f>
        <v>20280.47228284592</v>
      </c>
      <c r="AU17" s="67">
        <f>'TuitionData-4Yr'!BB18*($BA$3/$AU$3)</f>
        <v>20299.520547945209</v>
      </c>
      <c r="AV17" s="67">
        <f>'TuitionData-4Yr'!BC18*($BA$3/$AV$3)</f>
        <v>20941.488879563578</v>
      </c>
      <c r="AW17" s="67">
        <f>'TuitionData-4Yr'!BD18*($BA$3/$AW$3)</f>
        <v>21180.518642647679</v>
      </c>
      <c r="AX17" s="67">
        <f>'TuitionData-4Yr'!BE18*($BA$3/$AX$3)</f>
        <v>21259.619285120538</v>
      </c>
      <c r="AY17" s="67">
        <f>'TuitionData-4Yr'!BF18*($BA$3/$BA$3)</f>
        <v>20266</v>
      </c>
      <c r="AZ17" s="67">
        <f>'TuitionData-4Yr'!BG18*($BA$3/$AZ$3)</f>
        <v>20657.318253968257</v>
      </c>
      <c r="BA17" s="67">
        <f>'TuitionData-4Yr'!BH18*($BA$3/$BA$3)</f>
        <v>20339</v>
      </c>
      <c r="BB17" s="283">
        <f>'TuitionData-2Yr'!D18*($CA$3/$BB$3)</f>
        <v>963.1145552560647</v>
      </c>
      <c r="BC17" s="16">
        <f>'TuitionData-2Yr'!E18*($CA$3/$BC$3)</f>
        <v>937.22098360655741</v>
      </c>
      <c r="BD17" s="16">
        <f>'TuitionData-2Yr'!F18*($CA$3/$BD$3)</f>
        <v>944.6802547770701</v>
      </c>
      <c r="BE17" s="16">
        <f>'TuitionData-2Yr'!G18*($CA$3/$BE$3)</f>
        <v>924.07975077881633</v>
      </c>
      <c r="BF17" s="16">
        <f>'TuitionData-2Yr'!H18*($CA$3/$BF$3)</f>
        <v>908.79166666666674</v>
      </c>
      <c r="BG17" s="16">
        <f>'TuitionData-2Yr'!I18*($CA$3/$BG$3)</f>
        <v>1196.0299940011998</v>
      </c>
      <c r="BH17" s="16">
        <f>'TuitionData-2Yr'!J18*($CA$3/$BH$3)</f>
        <v>1351.3078703703704</v>
      </c>
      <c r="BI17" s="16">
        <f>'TuitionData-2Yr'!K18*($CA$3/$BI$3)</f>
        <v>1460.0901408450707</v>
      </c>
      <c r="BJ17" s="16">
        <f>'TuitionData-2Yr'!L18*($CA$3/$BJ$3)</f>
        <v>1607.1338145474738</v>
      </c>
      <c r="BK17" s="16">
        <f>'TuitionData-2Yr'!M18*($CA$3/$BK$3)</f>
        <v>1626.9472539423602</v>
      </c>
      <c r="BL17" s="16">
        <f>'TuitionData-2Yr'!N18*($CA$3/$BL$3)</f>
        <v>1699.602428722281</v>
      </c>
      <c r="BM17" s="16">
        <f>'TuitionData-2Yr'!O18*($CA$3/$BM$3)</f>
        <v>1738.6816786079835</v>
      </c>
      <c r="BN17" s="16">
        <f>'TuitionData-2Yr'!P18*($CA$3/$BN$3)</f>
        <v>1669.4761670761673</v>
      </c>
      <c r="BO17" s="16">
        <f>'TuitionData-2Yr'!Q18*($CA$3/$BO$3)</f>
        <v>1735.7231671779512</v>
      </c>
      <c r="BP17" s="16">
        <f>'TuitionData-2Yr'!R18*($CA$3/$BP$3)</f>
        <v>1660.9018181818183</v>
      </c>
      <c r="BQ17" s="16">
        <f>'TuitionData-2Yr'!S18*($CA$3/$BQ$3)</f>
        <v>2003.719591457753</v>
      </c>
      <c r="BR17" s="16">
        <f>'TuitionData-2Yr'!T18*($CA$3/$BR$3)</f>
        <v>2115.7729357798171</v>
      </c>
      <c r="BS17" s="16">
        <f>'TuitionData-2Yr'!U18*($CA$3/$BS$3)</f>
        <v>2493.3023461708726</v>
      </c>
      <c r="BT17" s="16">
        <f>'TuitionData-2Yr'!V18*($CA$3/$BT$3)</f>
        <v>2554.799650807508</v>
      </c>
      <c r="BU17" s="16">
        <f>'TuitionData-2Yr'!W18*($CA$3/$BU$3)</f>
        <v>2598.4045376712329</v>
      </c>
      <c r="BV17" s="16">
        <f>'TuitionData-2Yr'!X18*($CA$3/$BV$3)</f>
        <v>2568.6919848929924</v>
      </c>
      <c r="BW17" s="16">
        <f>'TuitionData-2Yr'!Y18*($CA$3/$BW$3)</f>
        <v>2574.5999162128201</v>
      </c>
      <c r="BX17" s="16">
        <f>'TuitionData-2Yr'!Z18*($CA$3/$BX$3)</f>
        <v>2691.8470490440573</v>
      </c>
      <c r="BY17" s="16">
        <f>'TuitionData-2Yr'!AA18*($CA$3/$BY$3)</f>
        <v>2654.0490196078431</v>
      </c>
      <c r="BZ17" s="16">
        <f>'TuitionData-2Yr'!AB18*($CA$3/$BZ$3)</f>
        <v>2590.4380952380957</v>
      </c>
      <c r="CA17" s="293">
        <f>'TuitionData-2Yr'!AC18*($CA$3/$CA$3)</f>
        <v>2547</v>
      </c>
      <c r="CB17" s="16">
        <f>'TuitionData-2Yr'!AF18*($DA$3/$CB$3)</f>
        <v>7806.933962264151</v>
      </c>
      <c r="CC17" s="16">
        <f>'TuitionData-2Yr'!AG18*($DA$3/$CC$3)</f>
        <v>7597.0426229508203</v>
      </c>
      <c r="CD17" s="16">
        <f>'TuitionData-2Yr'!AH18*($DA$3/$CD$3)</f>
        <v>7415.2496815286631</v>
      </c>
      <c r="CE17" s="16">
        <f>'TuitionData-2Yr'!AI18*($DA$3/$CE$3)</f>
        <v>7253.5464174454837</v>
      </c>
      <c r="CF17" s="16">
        <f>'TuitionData-2Yr'!AJ18*($DA$3/$CF$3)</f>
        <v>7133.5428921568637</v>
      </c>
      <c r="CG17" s="16">
        <f>'TuitionData-2Yr'!AK18*($DA$3/$CG$3)</f>
        <v>7359.3557288542297</v>
      </c>
      <c r="CH17" s="16">
        <f>'TuitionData-2Yr'!AL18*($DA$3/$CH$3)</f>
        <v>8110.8171296296296</v>
      </c>
      <c r="CI17" s="16">
        <f>'TuitionData-2Yr'!AM18*($DA$3/$CI$3)</f>
        <v>8014.5938028169021</v>
      </c>
      <c r="CJ17" s="16">
        <f>'TuitionData-2Yr'!AN18*($DA$3/$CJ$3)</f>
        <v>8742.3520266518608</v>
      </c>
      <c r="CK17" s="16">
        <f>'TuitionData-2Yr'!AO18*($DA$3/$CK$3)</f>
        <v>8837.9793365959777</v>
      </c>
      <c r="CL17" s="16">
        <f>'TuitionData-2Yr'!AP18*($DA$3/$CL$3)</f>
        <v>9185.5755015839513</v>
      </c>
      <c r="CM17" s="16">
        <f>'TuitionData-2Yr'!AQ18*($DA$3/$CM$3)</f>
        <v>9302.734902763561</v>
      </c>
      <c r="CN17" s="16">
        <f>'TuitionData-2Yr'!AR18*($DA$3/$CN$3)</f>
        <v>8932.4540540540547</v>
      </c>
      <c r="CO17" s="16">
        <f>'TuitionData-2Yr'!AS18*($DA$3/$CO$3)</f>
        <v>9277.3109808496447</v>
      </c>
      <c r="CP17" s="16">
        <f>'TuitionData-2Yr'!AT18*($DA$3/$CP$3)</f>
        <v>8802.1964545454557</v>
      </c>
      <c r="CQ17" s="16">
        <f>'TuitionData-2Yr'!AU18*($DA$3/$CQ$3)</f>
        <v>9296.2105849582185</v>
      </c>
      <c r="CR17" s="16">
        <f>'TuitionData-2Yr'!AV18*($DA$3/$CR$3)</f>
        <v>8895.6628440366985</v>
      </c>
      <c r="CS17" s="16">
        <f>'TuitionData-2Yr'!AW18*($DA$3/$CS$3)</f>
        <v>9036.0911907923874</v>
      </c>
      <c r="CT17" s="16">
        <f>'TuitionData-2Yr'!AX18*($DA$3/$CT$3)</f>
        <v>9436.294194674816</v>
      </c>
      <c r="CU17" s="16">
        <f>'TuitionData-2Yr'!AY18*($DA$3/$CU$3)</f>
        <v>9346.2375856164399</v>
      </c>
      <c r="CV17" s="16">
        <f>'TuitionData-2Yr'!AZ18*($DA$3/$CV$3)</f>
        <v>9182.360469995805</v>
      </c>
      <c r="CW17" s="16">
        <f>'TuitionData-2Yr'!BA18*($DA$3/$CW$3)</f>
        <v>9175.5731043150427</v>
      </c>
      <c r="CX17" s="16">
        <f>'TuitionData-2Yr'!BB18*($DA$3/$CX$3)</f>
        <v>9244.4256026600178</v>
      </c>
      <c r="CY17" s="16">
        <f>'TuitionData-2Yr'!BC18*($DA$3/$CY$3)</f>
        <v>9094.2058823529424</v>
      </c>
      <c r="CZ17" s="16">
        <f>'TuitionData-2Yr'!BD18*($DA$3/$CZ$3)</f>
        <v>8846.5904761904767</v>
      </c>
      <c r="DA17" s="16">
        <f>'TuitionData-2Yr'!BE18*($DA$3/$DA$3)</f>
        <v>8691</v>
      </c>
      <c r="DB17" s="283">
        <f>'TuitionData-2Yr'!BH18*($EA$3/$DB$3)</f>
        <v>0</v>
      </c>
      <c r="DC17" s="16">
        <f>'TuitionData-2Yr'!BI18*($EA$3/$DC$3)</f>
        <v>0</v>
      </c>
      <c r="DD17" s="16">
        <f>'TuitionData-2Yr'!BJ18*($EA$3/$DD$3)</f>
        <v>0</v>
      </c>
      <c r="DE17" s="16">
        <f>'TuitionData-2Yr'!BK18*($EA$3/$DE$3)</f>
        <v>0</v>
      </c>
      <c r="DF17" s="16">
        <f>'TuitionData-2Yr'!BL18*($EA$3/$DF$3)</f>
        <v>0</v>
      </c>
      <c r="DG17" s="16">
        <f>'TuitionData-2Yr'!BM18*($EA$3/$DG$3)</f>
        <v>0</v>
      </c>
      <c r="DH17" s="16">
        <f>'TuitionData-2Yr'!BN18*($EA$3/$DH$3)</f>
        <v>0</v>
      </c>
      <c r="DI17" s="16">
        <f>'TuitionData-2Yr'!BO18*($EA$3/$DI$3)</f>
        <v>0</v>
      </c>
      <c r="DJ17" s="16">
        <f>'TuitionData-2Yr'!BP18*($EA$3/$DJ$3)</f>
        <v>0</v>
      </c>
      <c r="DK17" s="16">
        <f>'TuitionData-2Yr'!BQ18*($EA$3/$DK$3)</f>
        <v>0</v>
      </c>
      <c r="DL17" s="16">
        <f>'TuitionData-2Yr'!BR18*($EA$3/$DL$3)</f>
        <v>0</v>
      </c>
      <c r="DM17" s="16">
        <f>'TuitionData-2Yr'!BS18*($EA$3/$DM$3)</f>
        <v>0</v>
      </c>
      <c r="DN17" s="16">
        <f>'TuitionData-2Yr'!BT18*($EA$3/$DN$3)</f>
        <v>0</v>
      </c>
      <c r="DO17" s="16">
        <f>'TuitionData-2Yr'!BU18*($EA$3/$DO$3)</f>
        <v>0</v>
      </c>
      <c r="DP17" s="16">
        <f>'TuitionData-2Yr'!BV18*($EA$3/$DP$3)</f>
        <v>0</v>
      </c>
      <c r="DQ17" s="16">
        <f>'TuitionData-2Yr'!BW18*($EA$3/$DQ$3)</f>
        <v>0</v>
      </c>
      <c r="DR17" s="16">
        <f>'TuitionData-2Yr'!BX18*($EA$3/$DR$3)</f>
        <v>0</v>
      </c>
      <c r="DS17" s="16">
        <f>'TuitionData-2Yr'!BY18*($EA$3/$DS$3)</f>
        <v>0</v>
      </c>
      <c r="DT17" s="16">
        <f>'TuitionData-2Yr'!BZ18*($EA$3/$DT$3)</f>
        <v>0</v>
      </c>
      <c r="DU17" s="16">
        <f>'TuitionData-2Yr'!CA18*($EA$3/$DU$3)</f>
        <v>0</v>
      </c>
      <c r="DV17" s="16">
        <f>'TuitionData-2Yr'!CB18*($EA$3/$DV$3)</f>
        <v>0</v>
      </c>
      <c r="DW17" s="16">
        <f>'TuitionData-2Yr'!CC18*($EA$3/$DW$3)</f>
        <v>0</v>
      </c>
      <c r="DX17" s="16">
        <f>'TuitionData-2Yr'!CD18*($EA$3/$DX$3)</f>
        <v>0</v>
      </c>
      <c r="DY17" s="16">
        <f>'TuitionData-2Yr'!CE18*($EA$3/$DY$3)</f>
        <v>0</v>
      </c>
      <c r="DZ17" s="16">
        <f>'TuitionData-2Yr'!CF18*($EA$3/$DZ$3)</f>
        <v>0</v>
      </c>
      <c r="EA17" s="16">
        <f>'TuitionData-2Yr'!CG18*($EA$3/$EA$3)</f>
        <v>0</v>
      </c>
    </row>
    <row r="18" spans="1:131">
      <c r="A18" s="4" t="s">
        <v>33</v>
      </c>
      <c r="B18" s="67">
        <f>'TuitionData-4Yr'!F19*($AA$3/$B$3)</f>
        <v>2633.4353099730461</v>
      </c>
      <c r="C18" s="67">
        <f>'TuitionData-4Yr'!G19*($AA$3/$C$3)</f>
        <v>2803.2498360655736</v>
      </c>
      <c r="D18" s="2">
        <f>'TuitionData-4Yr'!H19*($AA$3/$D$3)</f>
        <v>2758.0414012738856</v>
      </c>
      <c r="E18" s="67">
        <f>'TuitionData-4Yr'!I19*($AA$3/$E$3)</f>
        <v>2958.0943925233651</v>
      </c>
      <c r="F18" s="67">
        <f>'TuitionData-4Yr'!J19*($AA$3/$F$3)</f>
        <v>2941.7806372549021</v>
      </c>
      <c r="G18" s="67">
        <f>'TuitionData-4Yr'!K19*($AA$3/$G$3)</f>
        <v>3043.1805638872229</v>
      </c>
      <c r="H18" s="67">
        <f>'TuitionData-4Yr'!L19*($AA$3/$H$3)</f>
        <v>2959.5127314814813</v>
      </c>
      <c r="I18" s="67">
        <f>'TuitionData-4Yr'!M19*($AA$3/$I$3)</f>
        <v>3150.9395774647892</v>
      </c>
      <c r="J18" s="67">
        <f>'TuitionData-4Yr'!N19*($AA$3/$J$3)</f>
        <v>3342.1401998889505</v>
      </c>
      <c r="K18" s="67">
        <f>'TuitionData-4Yr'!O19*($AA$3/$K$3)</f>
        <v>3855.6277868406746</v>
      </c>
      <c r="L18" s="67">
        <f>'TuitionData-4Yr'!P19*($AA$3/$L$3)</f>
        <v>4073.8975712777196</v>
      </c>
      <c r="M18" s="67">
        <f>'TuitionData-4Yr'!Q19*($AA$3/$M$3)</f>
        <v>4294.1760491299901</v>
      </c>
      <c r="N18" s="67">
        <f>'TuitionData-4Yr'!R19*($AA$3/$N$3)</f>
        <v>4404.1260442260445</v>
      </c>
      <c r="O18" s="67">
        <f>'TuitionData-4Yr'!S19*($AA$3/$O$3)</f>
        <v>4731.9090346089042</v>
      </c>
      <c r="P18" s="67">
        <f>'TuitionData-4Yr'!T19*($AA$3/$P$3)</f>
        <v>4923.22090909091</v>
      </c>
      <c r="Q18" s="67">
        <f>'TuitionData-4Yr'!U19*($AA$3/$Q$3)</f>
        <v>5028.3593314763239</v>
      </c>
      <c r="R18" s="67">
        <f>'TuitionData-4Yr'!V19*($AA$3/$R$3)</f>
        <v>5216.6309174311928</v>
      </c>
      <c r="S18" s="67">
        <f>'TuitionData-4Yr'!W19*($AA$3/$S$3)</f>
        <v>5358.6122177954858</v>
      </c>
      <c r="T18" s="67">
        <f>'TuitionData-4Yr'!X19*($AA$3/$T$3)</f>
        <v>5651.6962025316461</v>
      </c>
      <c r="U18" s="67">
        <f>'TuitionData-4Yr'!Y19*($AA$3/$U$3)</f>
        <v>5838.3090753424658</v>
      </c>
      <c r="V18" s="67">
        <f>'TuitionData-4Yr'!Z19*($AA$3/$V$3)</f>
        <v>6124.80402853546</v>
      </c>
      <c r="W18" s="67">
        <f>'TuitionData-4Yr'!AA19*($AA$3/$W$3)</f>
        <v>6422.5249266862184</v>
      </c>
      <c r="X18" s="67">
        <f>'TuitionData-4Yr'!AB19*($AA$3/$X$3)</f>
        <v>7134.88778054863</v>
      </c>
      <c r="Y18" s="16">
        <f>'TuitionData-4Yr'!AC19*($AA$3/$Y$3)</f>
        <v>7342.6593137254904</v>
      </c>
      <c r="Z18" s="16">
        <f>'TuitionData-4Yr'!AD19*($AA$3/$Z$3)</f>
        <v>7331.4285714285725</v>
      </c>
      <c r="AA18" s="16">
        <f>'TuitionData-4Yr'!AE19*($AA$3/$AA$3)</f>
        <v>7470</v>
      </c>
      <c r="AB18" s="429">
        <f>'TuitionData-4Yr'!AI19*($BA$3/$AB$3)</f>
        <v>6373.5013477088951</v>
      </c>
      <c r="AC18" s="67">
        <f>'TuitionData-4Yr'!AJ19*($BA$3/$AC$3)</f>
        <v>6513.4334426229507</v>
      </c>
      <c r="AD18" s="67">
        <f>'TuitionData-4Yr'!AK19*($BA$3/$AD$3)</f>
        <v>6441.1503184713383</v>
      </c>
      <c r="AE18" s="67">
        <f>'TuitionData-4Yr'!AL19*($BA$3/$AE$3)</f>
        <v>6927.800311526481</v>
      </c>
      <c r="AF18" s="67">
        <f>'TuitionData-4Yr'!AM19*($BA$3/$AF$3)</f>
        <v>6864.6789215686285</v>
      </c>
      <c r="AG18" s="67">
        <f>'TuitionData-4Yr'!AN19*($BA$3/$AG$3)</f>
        <v>7130.0011997600486</v>
      </c>
      <c r="AH18" s="67">
        <f>'TuitionData-4Yr'!AO19*($BA$3/$AH$3)</f>
        <v>6902.0648148148148</v>
      </c>
      <c r="AI18" s="67">
        <f>'TuitionData-4Yr'!AP19*($BA$3/$AI$3)</f>
        <v>7333.8809859154935</v>
      </c>
      <c r="AJ18" s="67">
        <f>'TuitionData-4Yr'!AQ19*($BA$3/$AJ$3)</f>
        <v>7799.8706274292063</v>
      </c>
      <c r="AK18" s="67">
        <f>'TuitionData-4Yr'!AR19*($BA$3/$AK$3)</f>
        <v>9275.4132680804796</v>
      </c>
      <c r="AL18" s="67">
        <f>'TuitionData-4Yr'!AS19*($BA$3/$AL$3)</f>
        <v>9998.4582893347433</v>
      </c>
      <c r="AM18" s="67">
        <f>'TuitionData-4Yr'!AT19*($BA$3/$AM$3)</f>
        <v>10597.553735926305</v>
      </c>
      <c r="AN18" s="67">
        <f>'TuitionData-4Yr'!AU19*($BA$3/$AN$3)</f>
        <v>10805.571007371007</v>
      </c>
      <c r="AO18" s="67">
        <f>'TuitionData-4Yr'!AV19*($BA$3/$AO$3)</f>
        <v>11473.881583684994</v>
      </c>
      <c r="AP18" s="67">
        <f>'TuitionData-4Yr'!AW19*($BA$3/$AP$3)</f>
        <v>11938.898181818184</v>
      </c>
      <c r="AQ18" s="67">
        <f>'TuitionData-4Yr'!AX19*($BA$3/$AQ$3)</f>
        <v>12193.860724233984</v>
      </c>
      <c r="AR18" s="67">
        <f>'TuitionData-4Yr'!AY19*($BA$3/$AR$3)</f>
        <v>12620.482568807342</v>
      </c>
      <c r="AS18" s="67">
        <f>'TuitionData-4Yr'!AZ19*($BA$3/$AS$3)</f>
        <v>12719.249667994691</v>
      </c>
      <c r="AT18" s="67">
        <f>'TuitionData-4Yr'!BA19*($BA$3/$AT$3)</f>
        <v>13154.810126582281</v>
      </c>
      <c r="AU18" s="67">
        <f>'TuitionData-4Yr'!BB19*($BA$3/$AU$3)</f>
        <v>13725.244006849316</v>
      </c>
      <c r="AV18" s="67">
        <f>'TuitionData-4Yr'!BC19*($BA$3/$AV$3)</f>
        <v>14407.503147293328</v>
      </c>
      <c r="AW18" s="67">
        <f>'TuitionData-4Yr'!BD19*($BA$3/$AW$3)</f>
        <v>15191.429493087562</v>
      </c>
      <c r="AX18" s="67">
        <f>'TuitionData-4Yr'!BE19*($BA$3/$AX$3)</f>
        <v>16221.471321695764</v>
      </c>
      <c r="AY18" s="67">
        <f>'TuitionData-4Yr'!BF19*($BA$3/$BA$3)</f>
        <v>15390</v>
      </c>
      <c r="AZ18" s="67">
        <f>'TuitionData-4Yr'!BG19*($BA$3/$AZ$3)</f>
        <v>15823.66666666667</v>
      </c>
      <c r="BA18" s="67">
        <f>'TuitionData-4Yr'!BH19*($BA$3/$BA$3)</f>
        <v>15810</v>
      </c>
      <c r="BB18" s="283">
        <f>'TuitionData-2Yr'!D19*($CA$3/$BB$3)</f>
        <v>1858.7938005390836</v>
      </c>
      <c r="BC18" s="16">
        <f>'TuitionData-2Yr'!E19*($CA$3/$BC$3)</f>
        <v>1909.7770491803278</v>
      </c>
      <c r="BD18" s="16">
        <f>'TuitionData-2Yr'!F19*($CA$3/$BD$3)</f>
        <v>1912.2420382165606</v>
      </c>
      <c r="BE18" s="16">
        <f>'TuitionData-2Yr'!G19*($CA$3/$BE$3)</f>
        <v>2076.7813084112154</v>
      </c>
      <c r="BF18" s="16">
        <f>'TuitionData-2Yr'!H19*($CA$3/$BF$3)</f>
        <v>2056.5735294117649</v>
      </c>
      <c r="BG18" s="16">
        <f>'TuitionData-2Yr'!I19*($CA$3/$BG$3)</f>
        <v>2202.7270545890824</v>
      </c>
      <c r="BH18" s="16">
        <f>'TuitionData-2Yr'!J19*($CA$3/$BH$3)</f>
        <v>2148.8765046296294</v>
      </c>
      <c r="BI18" s="16">
        <f>'TuitionData-2Yr'!K19*($CA$3/$BI$3)</f>
        <v>2240.7323943661972</v>
      </c>
      <c r="BJ18" s="16">
        <f>'TuitionData-2Yr'!L19*($CA$3/$BJ$3)</f>
        <v>2315.953914491949</v>
      </c>
      <c r="BK18" s="16">
        <f>'TuitionData-2Yr'!M19*($CA$3/$BK$3)</f>
        <v>2682.5095160413271</v>
      </c>
      <c r="BL18" s="16">
        <f>'TuitionData-2Yr'!N19*($CA$3/$BL$3)</f>
        <v>2857.2829989440343</v>
      </c>
      <c r="BM18" s="16">
        <f>'TuitionData-2Yr'!O19*($CA$3/$BM$3)</f>
        <v>2980.9723643807574</v>
      </c>
      <c r="BN18" s="16">
        <f>'TuitionData-2Yr'!P19*($CA$3/$BN$3)</f>
        <v>2997.1132186732189</v>
      </c>
      <c r="BO18" s="16">
        <f>'TuitionData-2Yr'!Q19*($CA$3/$BO$3)</f>
        <v>3103.0517189232787</v>
      </c>
      <c r="BP18" s="16">
        <f>'TuitionData-2Yr'!R19*($CA$3/$BP$3)</f>
        <v>3144.4580454545458</v>
      </c>
      <c r="BQ18" s="16">
        <f>'TuitionData-2Yr'!S19*($CA$3/$BQ$3)</f>
        <v>3211.6694521819873</v>
      </c>
      <c r="BR18" s="16">
        <f>'TuitionData-2Yr'!T19*($CA$3/$BR$3)</f>
        <v>3309.6103211009181</v>
      </c>
      <c r="BS18" s="16">
        <f>'TuitionData-2Yr'!U19*($CA$3/$BS$3)</f>
        <v>3439.905312084994</v>
      </c>
      <c r="BT18" s="16">
        <f>'TuitionData-2Yr'!V19*($CA$3/$BT$3)</f>
        <v>3570.167306852903</v>
      </c>
      <c r="BU18" s="16">
        <f>'TuitionData-2Yr'!W19*($CA$3/$BU$3)</f>
        <v>3718.2833904109593</v>
      </c>
      <c r="BV18" s="16">
        <f>'TuitionData-2Yr'!X19*($CA$3/$BV$3)</f>
        <v>3904.7240872849352</v>
      </c>
      <c r="BW18" s="16">
        <f>'TuitionData-2Yr'!Y19*($CA$3/$BW$3)</f>
        <v>4087.9701717637213</v>
      </c>
      <c r="BX18" s="16">
        <f>'TuitionData-2Yr'!Z19*($CA$3/$BX$3)</f>
        <v>4018.040315876975</v>
      </c>
      <c r="BY18" s="16">
        <f>'TuitionData-2Yr'!AA19*($CA$3/$BY$3)</f>
        <v>4322.7875816993464</v>
      </c>
      <c r="BZ18" s="16">
        <f>'TuitionData-2Yr'!AB19*($CA$3/$BZ$3)</f>
        <v>4655.4571428571435</v>
      </c>
      <c r="CA18" s="293">
        <f>'TuitionData-2Yr'!AC19*($CA$3/$CA$3)</f>
        <v>4662</v>
      </c>
      <c r="CB18" s="16">
        <f>'TuitionData-2Yr'!AF19*($DA$3/$CB$3)</f>
        <v>4774.0741239892186</v>
      </c>
      <c r="CC18" s="16">
        <f>'TuitionData-2Yr'!AG19*($DA$3/$CC$3)</f>
        <v>4938.498360655738</v>
      </c>
      <c r="CD18" s="16">
        <f>'TuitionData-2Yr'!AH19*($DA$3/$CD$3)</f>
        <v>4867.228025477707</v>
      </c>
      <c r="CE18" s="16">
        <f>'TuitionData-2Yr'!AI19*($DA$3/$CE$3)</f>
        <v>5098.4261682242995</v>
      </c>
      <c r="CF18" s="16">
        <f>'TuitionData-2Yr'!AJ19*($DA$3/$CF$3)</f>
        <v>5036.0894607843147</v>
      </c>
      <c r="CG18" s="16">
        <f>'TuitionData-2Yr'!AK19*($DA$3/$CG$3)</f>
        <v>5329.0293941211767</v>
      </c>
      <c r="CH18" s="16">
        <f>'TuitionData-2Yr'!AL19*($DA$3/$CH$3)</f>
        <v>5155.9077546296294</v>
      </c>
      <c r="CI18" s="16">
        <f>'TuitionData-2Yr'!AM19*($DA$3/$CI$3)</f>
        <v>5443.5340845070432</v>
      </c>
      <c r="CJ18" s="16">
        <f>'TuitionData-2Yr'!AN19*($DA$3/$CJ$3)</f>
        <v>5741.7990005552474</v>
      </c>
      <c r="CK18" s="16">
        <f>'TuitionData-2Yr'!AO19*($DA$3/$CK$3)</f>
        <v>6400.3491027732471</v>
      </c>
      <c r="CL18" s="16">
        <f>'TuitionData-2Yr'!AP19*($DA$3/$CL$3)</f>
        <v>6868.8595564941934</v>
      </c>
      <c r="CM18" s="16">
        <f>'TuitionData-2Yr'!AQ19*($DA$3/$CM$3)</f>
        <v>7046.6509723643803</v>
      </c>
      <c r="CN18" s="16">
        <f>'TuitionData-2Yr'!AR19*($DA$3/$CN$3)</f>
        <v>7064.3808353808354</v>
      </c>
      <c r="CO18" s="16">
        <f>'TuitionData-2Yr'!AS19*($DA$3/$CO$3)</f>
        <v>7497.9175608140231</v>
      </c>
      <c r="CP18" s="16">
        <f>'TuitionData-2Yr'!AT19*($DA$3/$CP$3)</f>
        <v>7640.7898636363652</v>
      </c>
      <c r="CQ18" s="16">
        <f>'TuitionData-2Yr'!AU19*($DA$3/$CQ$3)</f>
        <v>7804.0232126276696</v>
      </c>
      <c r="CR18" s="16">
        <f>'TuitionData-2Yr'!AV19*($DA$3/$CR$3)</f>
        <v>8139.9287614678915</v>
      </c>
      <c r="CS18" s="16">
        <f>'TuitionData-2Yr'!AW19*($DA$3/$CS$3)</f>
        <v>8300.8225763612227</v>
      </c>
      <c r="CT18" s="16">
        <f>'TuitionData-2Yr'!AX19*($DA$3/$CT$3)</f>
        <v>8607.0763422086438</v>
      </c>
      <c r="CU18" s="16">
        <f>'TuitionData-2Yr'!AY19*($DA$3/$CU$3)</f>
        <v>8768.9974315068503</v>
      </c>
      <c r="CV18" s="16">
        <f>'TuitionData-2Yr'!AZ19*($DA$3/$CV$3)</f>
        <v>9057.9907679395728</v>
      </c>
      <c r="CW18" s="16">
        <f>'TuitionData-2Yr'!BA19*($DA$3/$CW$3)</f>
        <v>9389.1735232509454</v>
      </c>
      <c r="CX18" s="16">
        <f>'TuitionData-2Yr'!BB19*($DA$3/$CX$3)</f>
        <v>9889.1251039069011</v>
      </c>
      <c r="CY18" s="16">
        <f>'TuitionData-2Yr'!BC19*($DA$3/$CY$3)</f>
        <v>9897.1290849673205</v>
      </c>
      <c r="CZ18" s="16">
        <f>'TuitionData-2Yr'!BD19*($DA$3/$CZ$3)</f>
        <v>9989.0714285714294</v>
      </c>
      <c r="DA18" s="16">
        <f>'TuitionData-2Yr'!BE19*($DA$3/$DA$3)</f>
        <v>8880</v>
      </c>
      <c r="DB18" s="283">
        <f>'TuitionData-2Yr'!BH19*($EA$3/$DB$3)</f>
        <v>0</v>
      </c>
      <c r="DC18" s="16">
        <f>'TuitionData-2Yr'!BI19*($EA$3/$DC$3)</f>
        <v>0</v>
      </c>
      <c r="DD18" s="16">
        <f>'TuitionData-2Yr'!BJ19*($EA$3/$DD$3)</f>
        <v>0</v>
      </c>
      <c r="DE18" s="16">
        <f>'TuitionData-2Yr'!BK19*($EA$3/$DE$3)</f>
        <v>0</v>
      </c>
      <c r="DF18" s="16">
        <f>'TuitionData-2Yr'!BL19*($EA$3/$DF$3)</f>
        <v>0</v>
      </c>
      <c r="DG18" s="16">
        <f>'TuitionData-2Yr'!BM19*($EA$3/$DG$3)</f>
        <v>0</v>
      </c>
      <c r="DH18" s="16">
        <f>'TuitionData-2Yr'!BN19*($EA$3/$DH$3)</f>
        <v>0</v>
      </c>
      <c r="DI18" s="16">
        <f>'TuitionData-2Yr'!BO19*($EA$3/$DI$3)</f>
        <v>0</v>
      </c>
      <c r="DJ18" s="16">
        <f>'TuitionData-2Yr'!BP19*($EA$3/$DJ$3)</f>
        <v>1869.2903942254304</v>
      </c>
      <c r="DK18" s="16">
        <f>'TuitionData-2Yr'!BQ19*($EA$3/$DK$3)</f>
        <v>1830.6644915715065</v>
      </c>
      <c r="DL18" s="16">
        <f>'TuitionData-2Yr'!BR19*($EA$3/$DL$3)</f>
        <v>1777.503695881732</v>
      </c>
      <c r="DM18" s="16">
        <f>'TuitionData-2Yr'!BS19*($EA$3/$DM$3)</f>
        <v>1477.3541453428863</v>
      </c>
      <c r="DN18" s="16">
        <f>'TuitionData-2Yr'!BT19*($EA$3/$DN$3)</f>
        <v>1418.5503685503686</v>
      </c>
      <c r="DO18" s="16">
        <f>'TuitionData-2Yr'!BU19*($EA$3/$DO$3)</f>
        <v>1385.8683911108553</v>
      </c>
      <c r="DP18" s="16">
        <f>'TuitionData-2Yr'!BV19*($EA$3/$DP$3)</f>
        <v>1312.159090909091</v>
      </c>
      <c r="DQ18" s="16">
        <f>'TuitionData-2Yr'!BW19*($EA$3/$DQ$3)</f>
        <v>1340.1810584958218</v>
      </c>
      <c r="DR18" s="16">
        <f>'TuitionData-2Yr'!BX19*($EA$3/$DR$3)</f>
        <v>1694.9724770642206</v>
      </c>
      <c r="DS18" s="16">
        <f>'TuitionData-2Yr'!BY19*($EA$3/$DS$3)</f>
        <v>1647.0562195661801</v>
      </c>
      <c r="DT18" s="16">
        <f>'TuitionData-2Yr'!BZ19*($EA$3/$DT$3)</f>
        <v>1624.0506329113925</v>
      </c>
      <c r="DU18" s="16">
        <f>'TuitionData-2Yr'!CA19*($EA$3/$DU$3)</f>
        <v>1730.0727739726028</v>
      </c>
      <c r="DV18" s="16">
        <f>'TuitionData-2Yr'!CB19*($EA$3/$DV$3)</f>
        <v>1695.950482584977</v>
      </c>
      <c r="DW18" s="16">
        <f>'TuitionData-2Yr'!CC19*($EA$3/$DW$3)</f>
        <v>1719.9832425638881</v>
      </c>
      <c r="DX18" s="16">
        <f>'TuitionData-2Yr'!CD19*($EA$3/$DX$3)</f>
        <v>5519.1396508728194</v>
      </c>
      <c r="DY18" s="16">
        <f>'TuitionData-2Yr'!CE19*($EA$3/$DY$3)</f>
        <v>0</v>
      </c>
      <c r="DZ18" s="16">
        <f>'TuitionData-2Yr'!CF19*($EA$3/$DZ$3)</f>
        <v>0</v>
      </c>
      <c r="EA18" s="16">
        <f>'TuitionData-2Yr'!CG19*($EA$3/$EA$3)</f>
        <v>0</v>
      </c>
    </row>
    <row r="19" spans="1:131">
      <c r="A19" s="4" t="s">
        <v>34</v>
      </c>
      <c r="B19" s="67">
        <f>'TuitionData-4Yr'!F20*($AA$3/$B$3)</f>
        <v>5249.579514824798</v>
      </c>
      <c r="C19" s="67">
        <f>'TuitionData-4Yr'!G20*($AA$3/$C$3)</f>
        <v>5148.8262295081968</v>
      </c>
      <c r="D19" s="2">
        <f>'TuitionData-4Yr'!H20*($AA$3/$D$3)</f>
        <v>5086.2369426751593</v>
      </c>
      <c r="E19" s="67">
        <f>'TuitionData-4Yr'!I20*($AA$3/$E$3)</f>
        <v>5227.9252336448608</v>
      </c>
      <c r="F19" s="67">
        <f>'TuitionData-4Yr'!J20*($AA$3/$F$3)</f>
        <v>5267.218137254903</v>
      </c>
      <c r="G19" s="67">
        <f>'TuitionData-4Yr'!K20*($AA$3/$G$3)</f>
        <v>5248.986202759449</v>
      </c>
      <c r="H19" s="67">
        <f>'TuitionData-4Yr'!L20*($AA$3/$H$3)</f>
        <v>5381.4722222222226</v>
      </c>
      <c r="I19" s="67">
        <f>'TuitionData-4Yr'!M20*($AA$3/$I$3)</f>
        <v>5591.7115492957755</v>
      </c>
      <c r="J19" s="67">
        <f>'TuitionData-4Yr'!N20*($AA$3/$J$3)</f>
        <v>6702.0899500277628</v>
      </c>
      <c r="K19" s="67">
        <f>'TuitionData-4Yr'!O20*($AA$3/$K$3)</f>
        <v>7618.4665579119091</v>
      </c>
      <c r="L19" s="67">
        <f>'TuitionData-4Yr'!P20*($AA$3/$L$3)</f>
        <v>8264.3083421330521</v>
      </c>
      <c r="M19" s="67">
        <f>'TuitionData-4Yr'!Q20*($AA$3/$M$3)</f>
        <v>8756.4421699078812</v>
      </c>
      <c r="N19" s="67">
        <f>'TuitionData-4Yr'!R20*($AA$3/$N$3)</f>
        <v>9121.5941031941038</v>
      </c>
      <c r="O19" s="67">
        <f>'TuitionData-4Yr'!S20*($AA$3/$O$3)</f>
        <v>9528.6151157710792</v>
      </c>
      <c r="P19" s="67">
        <f>'TuitionData-4Yr'!T20*($AA$3/$P$3)</f>
        <v>9797.454545454546</v>
      </c>
      <c r="Q19" s="67">
        <f>'TuitionData-4Yr'!U20*($AA$3/$Q$3)</f>
        <v>10420.652274837512</v>
      </c>
      <c r="R19" s="67">
        <f>'TuitionData-4Yr'!V20*($AA$3/$R$3)</f>
        <v>10907.854128440369</v>
      </c>
      <c r="S19" s="67">
        <f>'TuitionData-4Yr'!W20*($AA$3/$S$3)</f>
        <v>10859.212040725986</v>
      </c>
      <c r="T19" s="67">
        <f>'TuitionData-4Yr'!X20*($AA$3/$T$3)</f>
        <v>10949.461370580533</v>
      </c>
      <c r="U19" s="67">
        <f>'TuitionData-4Yr'!Y20*($AA$3/$U$3)</f>
        <v>11054.890410958906</v>
      </c>
      <c r="V19" s="67">
        <f>'TuitionData-4Yr'!Z20*($AA$3/$V$3)</f>
        <v>11180.351657574487</v>
      </c>
      <c r="W19" s="67">
        <f>'TuitionData-4Yr'!AA20*($AA$3/$W$3)</f>
        <v>11540.012568077087</v>
      </c>
      <c r="X19" s="67">
        <f>'TuitionData-4Yr'!AB20*($AA$3/$X$3)</f>
        <v>11939.472152950959</v>
      </c>
      <c r="Y19" s="16">
        <f>'TuitionData-4Yr'!AC20*($AA$3/$Y$3)</f>
        <v>12169.632352941177</v>
      </c>
      <c r="Z19" s="16">
        <f>'TuitionData-4Yr'!AD20*($AA$3/$Z$3)</f>
        <v>11907.461904761907</v>
      </c>
      <c r="AA19" s="16">
        <f>'TuitionData-4Yr'!AE20*($AA$3/$AA$3)</f>
        <v>11670</v>
      </c>
      <c r="AB19" s="429">
        <f>'TuitionData-4Yr'!AI20*($BA$3/$AB$3)</f>
        <v>10806.940700808625</v>
      </c>
      <c r="AC19" s="67">
        <f>'TuitionData-4Yr'!AJ20*($BA$3/$AC$3)</f>
        <v>10846.187540983607</v>
      </c>
      <c r="AD19" s="67">
        <f>'TuitionData-4Yr'!AK20*($BA$3/$AD$3)</f>
        <v>11064.853503184713</v>
      </c>
      <c r="AE19" s="67">
        <f>'TuitionData-4Yr'!AL20*($BA$3/$AE$3)</f>
        <v>11645.323364485983</v>
      </c>
      <c r="AF19" s="67">
        <f>'TuitionData-4Yr'!AM20*($BA$3/$AF$3)</f>
        <v>12018.691176470589</v>
      </c>
      <c r="AG19" s="67">
        <f>'TuitionData-4Yr'!AN20*($BA$3/$AG$3)</f>
        <v>12074.207558488304</v>
      </c>
      <c r="AH19" s="67">
        <f>'TuitionData-4Yr'!AO20*($BA$3/$AH$3)</f>
        <v>12004.365740740741</v>
      </c>
      <c r="AI19" s="67">
        <f>'TuitionData-4Yr'!AP20*($BA$3/$AI$3)</f>
        <v>12657.96957746479</v>
      </c>
      <c r="AJ19" s="67">
        <f>'TuitionData-4Yr'!AQ20*($BA$3/$AJ$3)</f>
        <v>14689.317046085509</v>
      </c>
      <c r="AK19" s="67">
        <f>'TuitionData-4Yr'!AR20*($BA$3/$AK$3)</f>
        <v>17103.876019575859</v>
      </c>
      <c r="AL19" s="67">
        <f>'TuitionData-4Yr'!AS20*($BA$3/$AL$3)</f>
        <v>19156.937697993668</v>
      </c>
      <c r="AM19" s="67">
        <f>'TuitionData-4Yr'!AT20*($BA$3/$AM$3)</f>
        <v>19829.375639713409</v>
      </c>
      <c r="AN19" s="67">
        <f>'TuitionData-4Yr'!AU20*($BA$3/$AN$3)</f>
        <v>20414.515970515971</v>
      </c>
      <c r="AO19" s="67">
        <f>'TuitionData-4Yr'!AV20*($BA$3/$AO$3)</f>
        <v>20436.93920758141</v>
      </c>
      <c r="AP19" s="67">
        <f>'TuitionData-4Yr'!AW20*($BA$3/$AP$3)</f>
        <v>21100.684545454547</v>
      </c>
      <c r="AQ19" s="67">
        <f>'TuitionData-4Yr'!AX20*($BA$3/$AQ$3)</f>
        <v>22360.176415970291</v>
      </c>
      <c r="AR19" s="67">
        <f>'TuitionData-4Yr'!AY20*($BA$3/$AR$3)</f>
        <v>22607.872477064226</v>
      </c>
      <c r="AS19" s="67">
        <f>'TuitionData-4Yr'!AZ20*($BA$3/$AS$3)</f>
        <v>22952.012394864989</v>
      </c>
      <c r="AT19" s="67">
        <f>'TuitionData-4Yr'!BA20*($BA$3/$AT$3)</f>
        <v>23237.364469663906</v>
      </c>
      <c r="AU19" s="67">
        <f>'TuitionData-4Yr'!BB20*($BA$3/$AU$3)</f>
        <v>23521.300513698632</v>
      </c>
      <c r="AV19" s="67">
        <f>'TuitionData-4Yr'!BC20*($BA$3/$AV$3)</f>
        <v>23828.373478808226</v>
      </c>
      <c r="AW19" s="67">
        <f>'TuitionData-4Yr'!BD20*($BA$3/$AW$3)</f>
        <v>24557.060745705912</v>
      </c>
      <c r="AX19" s="67">
        <f>'TuitionData-4Yr'!BE20*($BA$3/$AX$3)</f>
        <v>25227.000831255202</v>
      </c>
      <c r="AY19" s="67">
        <f>'TuitionData-4Yr'!BF20*($BA$3/$BA$3)</f>
        <v>24360</v>
      </c>
      <c r="AZ19" s="67">
        <f>'TuitionData-4Yr'!BG20*($BA$3/$AZ$3)</f>
        <v>25373.87063492064</v>
      </c>
      <c r="BA19" s="67">
        <f>'TuitionData-4Yr'!BH20*($BA$3/$BA$3)</f>
        <v>25227</v>
      </c>
      <c r="BB19" s="283">
        <f>'TuitionData-2Yr'!D20*($CA$3/$BB$3)</f>
        <v>1711.8194070080863</v>
      </c>
      <c r="BC19" s="16">
        <f>'TuitionData-2Yr'!E20*($CA$3/$BC$3)</f>
        <v>1682.6229508196723</v>
      </c>
      <c r="BD19" s="16">
        <f>'TuitionData-2Yr'!F20*($CA$3/$BD$3)</f>
        <v>1712.8458598726115</v>
      </c>
      <c r="BE19" s="16">
        <f>'TuitionData-2Yr'!G20*($CA$3/$BE$3)</f>
        <v>1726.6542056074768</v>
      </c>
      <c r="BF19" s="16">
        <f>'TuitionData-2Yr'!H20*($CA$3/$BF$3)</f>
        <v>1729.5343137254904</v>
      </c>
      <c r="BG19" s="16">
        <f>'TuitionData-2Yr'!I20*($CA$3/$BG$3)</f>
        <v>1884.0935812837433</v>
      </c>
      <c r="BH19" s="16">
        <f>'TuitionData-2Yr'!J20*($CA$3/$BH$3)</f>
        <v>1930.4398148148148</v>
      </c>
      <c r="BI19" s="16">
        <f>'TuitionData-2Yr'!K20*($CA$3/$BI$3)</f>
        <v>2486.4901408450705</v>
      </c>
      <c r="BJ19" s="16">
        <f>'TuitionData-2Yr'!L20*($CA$3/$BJ$3)</f>
        <v>3043.2959466962798</v>
      </c>
      <c r="BK19" s="16">
        <f>'TuitionData-2Yr'!M20*($CA$3/$BK$3)</f>
        <v>3627.84121805329</v>
      </c>
      <c r="BL19" s="16">
        <f>'TuitionData-2Yr'!N20*($CA$3/$BL$3)</f>
        <v>3842.2259767687437</v>
      </c>
      <c r="BM19" s="16">
        <f>'TuitionData-2Yr'!O20*($CA$3/$BM$3)</f>
        <v>3939.6110542476968</v>
      </c>
      <c r="BN19" s="16">
        <f>'TuitionData-2Yr'!P20*($CA$3/$BN$3)</f>
        <v>3901.328746928747</v>
      </c>
      <c r="BO19" s="16">
        <f>'TuitionData-2Yr'!Q20*($CA$3/$BO$3)</f>
        <v>3929.7068156832252</v>
      </c>
      <c r="BP19" s="16">
        <f>'TuitionData-2Yr'!R20*($CA$3/$BP$3)</f>
        <v>3814.0090909090914</v>
      </c>
      <c r="BQ19" s="16">
        <f>'TuitionData-2Yr'!S20*($CA$3/$BQ$3)</f>
        <v>4011.012999071495</v>
      </c>
      <c r="BR19" s="16">
        <f>'TuitionData-2Yr'!T20*($CA$3/$BR$3)</f>
        <v>4160.922018348625</v>
      </c>
      <c r="BS19" s="16">
        <f>'TuitionData-2Yr'!U20*($CA$3/$BS$3)</f>
        <v>4138.0867640548922</v>
      </c>
      <c r="BT19" s="16">
        <f>'TuitionData-2Yr'!V20*($CA$3/$BT$3)</f>
        <v>4188.9305979921437</v>
      </c>
      <c r="BU19" s="16">
        <f>'TuitionData-2Yr'!W20*($CA$3/$BU$3)</f>
        <v>4222.4760273972606</v>
      </c>
      <c r="BV19" s="16">
        <f>'TuitionData-2Yr'!X20*($CA$3/$BV$3)</f>
        <v>4253.3361309274023</v>
      </c>
      <c r="BW19" s="16">
        <f>'TuitionData-2Yr'!Y20*($CA$3/$BW$3)</f>
        <v>4387.032258064517</v>
      </c>
      <c r="BX19" s="16">
        <f>'TuitionData-2Yr'!Z20*($CA$3/$BX$3)</f>
        <v>4599.8162926018294</v>
      </c>
      <c r="BY19" s="16">
        <f>'TuitionData-2Yr'!AA20*($CA$3/$BY$3)</f>
        <v>4634.1037581699347</v>
      </c>
      <c r="BZ19" s="16">
        <f>'TuitionData-2Yr'!AB20*($CA$3/$BZ$3)</f>
        <v>4695.1690476190488</v>
      </c>
      <c r="CA19" s="293">
        <f>'TuitionData-2Yr'!AC20*($CA$3/$CA$3)</f>
        <v>4785</v>
      </c>
      <c r="CB19" s="16">
        <f>'TuitionData-2Yr'!AF20*($DA$3/$CB$3)</f>
        <v>2891.0727762803235</v>
      </c>
      <c r="CC19" s="16">
        <f>'TuitionData-2Yr'!AG20*($DA$3/$CC$3)</f>
        <v>2863.824262295082</v>
      </c>
      <c r="CD19" s="16">
        <f>'TuitionData-2Yr'!AH20*($DA$3/$CD$3)</f>
        <v>2869.9974522292996</v>
      </c>
      <c r="CE19" s="16">
        <f>'TuitionData-2Yr'!AI20*($DA$3/$CE$3)</f>
        <v>5026.4822429906553</v>
      </c>
      <c r="CF19" s="16">
        <f>'TuitionData-2Yr'!AJ20*($DA$3/$CF$3)</f>
        <v>5141.4338235294126</v>
      </c>
      <c r="CG19" s="16">
        <f>'TuitionData-2Yr'!AK20*($DA$3/$CG$3)</f>
        <v>5079.6640671865634</v>
      </c>
      <c r="CH19" s="16">
        <f>'TuitionData-2Yr'!AL20*($DA$3/$CH$3)</f>
        <v>5452.75</v>
      </c>
      <c r="CI19" s="16">
        <f>'TuitionData-2Yr'!AM20*($DA$3/$CI$3)</f>
        <v>5557.0163380281692</v>
      </c>
      <c r="CJ19" s="16">
        <f>'TuitionData-2Yr'!AN20*($DA$3/$CJ$3)</f>
        <v>6400.0399777901166</v>
      </c>
      <c r="CK19" s="16">
        <f>'TuitionData-2Yr'!AO20*($DA$3/$CK$3)</f>
        <v>7238.9385535617193</v>
      </c>
      <c r="CL19" s="16">
        <f>'TuitionData-2Yr'!AP20*($DA$3/$CL$3)</f>
        <v>7275.3009503695894</v>
      </c>
      <c r="CM19" s="16">
        <f>'TuitionData-2Yr'!AQ20*($DA$3/$CM$3)</f>
        <v>7789.9242579324464</v>
      </c>
      <c r="CN19" s="16">
        <f>'TuitionData-2Yr'!AR20*($DA$3/$CN$3)</f>
        <v>7550.4707616707619</v>
      </c>
      <c r="CO19" s="16">
        <f>'TuitionData-2Yr'!AS20*($DA$3/$CO$3)</f>
        <v>8123.0365964310931</v>
      </c>
      <c r="CP19" s="16">
        <f>'TuitionData-2Yr'!AT20*($DA$3/$CP$3)</f>
        <v>8061.9054545454555</v>
      </c>
      <c r="CQ19" s="16">
        <f>'TuitionData-2Yr'!AU20*($DA$3/$CQ$3)</f>
        <v>8427.0584958217278</v>
      </c>
      <c r="CR19" s="16">
        <f>'TuitionData-2Yr'!AV20*($DA$3/$CR$3)</f>
        <v>8657.3073394495423</v>
      </c>
      <c r="CS19" s="16">
        <f>'TuitionData-2Yr'!AW20*($DA$3/$CS$3)</f>
        <v>8676.0106241699887</v>
      </c>
      <c r="CT19" s="16">
        <f>'TuitionData-2Yr'!AX20*($DA$3/$CT$3)</f>
        <v>8750.8328240942828</v>
      </c>
      <c r="CU19" s="16">
        <f>'TuitionData-2Yr'!AY20*($DA$3/$CU$3)</f>
        <v>8842.5941780821922</v>
      </c>
      <c r="CV19" s="16">
        <f>'TuitionData-2Yr'!AZ20*($DA$3/$CV$3)</f>
        <v>8962.1561057490562</v>
      </c>
      <c r="CW19" s="16">
        <f>'TuitionData-2Yr'!BA20*($DA$3/$CW$3)</f>
        <v>8666.5655634687919</v>
      </c>
      <c r="CX19" s="16">
        <f>'TuitionData-2Yr'!BB20*($DA$3/$CX$3)</f>
        <v>9194.3000831255213</v>
      </c>
      <c r="CY19" s="16">
        <f>'TuitionData-2Yr'!BC20*($DA$3/$CY$3)</f>
        <v>9314.3284313725489</v>
      </c>
      <c r="CZ19" s="16">
        <f>'TuitionData-2Yr'!BD20*($DA$3/$CZ$3)</f>
        <v>9378.1190476190495</v>
      </c>
      <c r="DA19" s="16">
        <f>'TuitionData-2Yr'!BE20*($DA$3/$DA$3)</f>
        <v>9496</v>
      </c>
      <c r="DB19" s="283">
        <f>'TuitionData-2Yr'!BH20*($EA$3/$DB$3)</f>
        <v>0</v>
      </c>
      <c r="DC19" s="16">
        <f>'TuitionData-2Yr'!BI20*($EA$3/$DC$3)</f>
        <v>0</v>
      </c>
      <c r="DD19" s="16">
        <f>'TuitionData-2Yr'!BJ20*($EA$3/$DD$3)</f>
        <v>0</v>
      </c>
      <c r="DE19" s="16">
        <f>'TuitionData-2Yr'!BK20*($EA$3/$DE$3)</f>
        <v>0</v>
      </c>
      <c r="DF19" s="16">
        <f>'TuitionData-2Yr'!BL20*($EA$3/$DF$3)</f>
        <v>0</v>
      </c>
      <c r="DG19" s="16">
        <f>'TuitionData-2Yr'!BM20*($EA$3/$DG$3)</f>
        <v>0</v>
      </c>
      <c r="DH19" s="16">
        <f>'TuitionData-2Yr'!BN20*($EA$3/$DH$3)</f>
        <v>0</v>
      </c>
      <c r="DI19" s="16">
        <f>'TuitionData-2Yr'!BO20*($EA$3/$DI$3)</f>
        <v>0</v>
      </c>
      <c r="DJ19" s="16">
        <f>'TuitionData-2Yr'!BP20*($EA$3/$DJ$3)</f>
        <v>0</v>
      </c>
      <c r="DK19" s="16">
        <f>'TuitionData-2Yr'!BQ20*($EA$3/$DK$3)</f>
        <v>0</v>
      </c>
      <c r="DL19" s="16">
        <f>'TuitionData-2Yr'!BR20*($EA$3/$DL$3)</f>
        <v>0</v>
      </c>
      <c r="DM19" s="16">
        <f>'TuitionData-2Yr'!BS20*($EA$3/$DM$3)</f>
        <v>0</v>
      </c>
      <c r="DN19" s="16">
        <f>'TuitionData-2Yr'!BT20*($EA$3/$DN$3)</f>
        <v>0</v>
      </c>
      <c r="DO19" s="16">
        <f>'TuitionData-2Yr'!BU20*($EA$3/$DO$3)</f>
        <v>0</v>
      </c>
      <c r="DP19" s="16">
        <f>'TuitionData-2Yr'!BV20*($EA$3/$DP$3)</f>
        <v>0</v>
      </c>
      <c r="DQ19" s="16">
        <f>'TuitionData-2Yr'!BW20*($EA$3/$DQ$3)</f>
        <v>0</v>
      </c>
      <c r="DR19" s="16">
        <f>'TuitionData-2Yr'!BX20*($EA$3/$DR$3)</f>
        <v>0</v>
      </c>
      <c r="DS19" s="16">
        <f>'TuitionData-2Yr'!BY20*($EA$3/$DS$3)</f>
        <v>0</v>
      </c>
      <c r="DT19" s="16">
        <f>'TuitionData-2Yr'!BZ20*($EA$3/$DT$3)</f>
        <v>0</v>
      </c>
      <c r="DU19" s="16">
        <f>'TuitionData-2Yr'!CA20*($EA$3/$DU$3)</f>
        <v>0</v>
      </c>
      <c r="DV19" s="16">
        <f>'TuitionData-2Yr'!CB20*($EA$3/$DV$3)</f>
        <v>0</v>
      </c>
      <c r="DW19" s="16">
        <f>'TuitionData-2Yr'!CC20*($EA$3/$DW$3)</f>
        <v>0</v>
      </c>
      <c r="DX19" s="16">
        <f>'TuitionData-2Yr'!CD20*($EA$3/$DX$3)</f>
        <v>0</v>
      </c>
      <c r="DY19" s="16">
        <f>'TuitionData-2Yr'!CE20*($EA$3/$DY$3)</f>
        <v>0</v>
      </c>
      <c r="DZ19" s="16">
        <f>'TuitionData-2Yr'!CF20*($EA$3/$DZ$3)</f>
        <v>0</v>
      </c>
      <c r="EA19" s="16">
        <f>'TuitionData-2Yr'!CG20*($EA$3/$EA$3)</f>
        <v>0</v>
      </c>
    </row>
    <row r="20" spans="1:131">
      <c r="A20" s="4" t="s">
        <v>35</v>
      </c>
      <c r="B20" s="67">
        <f>'TuitionData-4Yr'!F21*($AA$3/$B$3)</f>
        <v>2934.3005390835583</v>
      </c>
      <c r="C20" s="67">
        <f>'TuitionData-4Yr'!G21*($AA$3/$C$3)</f>
        <v>3250.8275409836065</v>
      </c>
      <c r="D20" s="2">
        <f>'TuitionData-4Yr'!H21*($AA$3/$D$3)</f>
        <v>3291.671337579618</v>
      </c>
      <c r="E20" s="67">
        <f>'TuitionData-4Yr'!I21*($AA$3/$E$3)</f>
        <v>3517.2585669781938</v>
      </c>
      <c r="F20" s="67">
        <f>'TuitionData-4Yr'!J21*($AA$3/$F$3)</f>
        <v>3748.3725490196084</v>
      </c>
      <c r="G20" s="67">
        <f>'TuitionData-4Yr'!K21*($AA$3/$G$3)</f>
        <v>3949.8236352729459</v>
      </c>
      <c r="H20" s="67">
        <f>'TuitionData-4Yr'!L21*($AA$3/$H$3)</f>
        <v>4177.1747685185182</v>
      </c>
      <c r="I20" s="67">
        <f>'TuitionData-4Yr'!M21*($AA$3/$I$3)</f>
        <v>4611.5718309859158</v>
      </c>
      <c r="J20" s="67">
        <f>'TuitionData-4Yr'!N21*($AA$3/$J$3)</f>
        <v>4921.1349250416433</v>
      </c>
      <c r="K20" s="67">
        <f>'TuitionData-4Yr'!O21*($AA$3/$K$3)</f>
        <v>5374.78629690049</v>
      </c>
      <c r="L20" s="67">
        <f>'TuitionData-4Yr'!P21*($AA$3/$L$3)</f>
        <v>5600.7624076029579</v>
      </c>
      <c r="M20" s="67">
        <f>'TuitionData-4Yr'!Q21*($AA$3/$M$3)</f>
        <v>5909.4165813715454</v>
      </c>
      <c r="N20" s="67">
        <f>'TuitionData-4Yr'!R21*($AA$3/$N$3)</f>
        <v>5911.2570024570032</v>
      </c>
      <c r="O20" s="67">
        <f>'TuitionData-4Yr'!S21*($AA$3/$O$3)</f>
        <v>6235.791818491688</v>
      </c>
      <c r="P20" s="67">
        <f>'TuitionData-4Yr'!T21*($AA$3/$P$3)</f>
        <v>6193.3909090909101</v>
      </c>
      <c r="Q20" s="67">
        <f>'TuitionData-4Yr'!U21*($AA$3/$Q$3)</f>
        <v>6872.4484679665738</v>
      </c>
      <c r="R20" s="67">
        <f>'TuitionData-4Yr'!V21*($AA$3/$R$3)</f>
        <v>7286.0275229357812</v>
      </c>
      <c r="S20" s="67">
        <f>'TuitionData-4Yr'!W21*($AA$3/$S$3)</f>
        <v>7630.9818503762735</v>
      </c>
      <c r="T20" s="67">
        <f>'TuitionData-4Yr'!X21*($AA$3/$T$3)</f>
        <v>7902.9663902226112</v>
      </c>
      <c r="U20" s="67">
        <f>'TuitionData-4Yr'!Y21*($AA$3/$U$3)</f>
        <v>8285.6755136986303</v>
      </c>
      <c r="V20" s="67">
        <f>'TuitionData-4Yr'!Z21*($AA$3/$V$3)</f>
        <v>8640.1947125472107</v>
      </c>
      <c r="W20" s="67">
        <f>'TuitionData-4Yr'!AA21*($AA$3/$W$3)</f>
        <v>8982.6124842899062</v>
      </c>
      <c r="X20" s="67">
        <f>'TuitionData-4Yr'!AB21*($AA$3/$X$3)</f>
        <v>8895.6799667497944</v>
      </c>
      <c r="Y20" s="16">
        <f>'TuitionData-4Yr'!AC21*($AA$3/$Y$3)</f>
        <v>9081.6274509803934</v>
      </c>
      <c r="Z20" s="16">
        <f>'TuitionData-4Yr'!AD21*($AA$3/$Z$3)</f>
        <v>9019.6936507936516</v>
      </c>
      <c r="AA20" s="16">
        <f>'TuitionData-4Yr'!AE21*($AA$3/$AA$3)</f>
        <v>9259</v>
      </c>
      <c r="AB20" s="429">
        <f>'TuitionData-4Yr'!AI21*($BA$3/$AB$3)</f>
        <v>9736.6212938005392</v>
      </c>
      <c r="AC20" s="67">
        <f>'TuitionData-4Yr'!AJ21*($BA$3/$AC$3)</f>
        <v>10200.060327868852</v>
      </c>
      <c r="AD20" s="67">
        <f>'TuitionData-4Yr'!AK21*($BA$3/$AD$3)</f>
        <v>10378.407643312103</v>
      </c>
      <c r="AE20" s="67">
        <f>'TuitionData-4Yr'!AL21*($BA$3/$AE$3)</f>
        <v>10865.131464174456</v>
      </c>
      <c r="AF20" s="67">
        <f>'TuitionData-4Yr'!AM21*($BA$3/$AF$3)</f>
        <v>11336.311274509806</v>
      </c>
      <c r="AG20" s="67">
        <f>'TuitionData-4Yr'!AN21*($BA$3/$AG$3)</f>
        <v>11824.84223155369</v>
      </c>
      <c r="AH20" s="67">
        <f>'TuitionData-4Yr'!AO21*($BA$3/$AH$3)</f>
        <v>12534.494212962964</v>
      </c>
      <c r="AI20" s="67">
        <f>'TuitionData-4Yr'!AP21*($BA$3/$AI$3)</f>
        <v>13967.713802816903</v>
      </c>
      <c r="AJ20" s="67">
        <f>'TuitionData-4Yr'!AQ21*($BA$3/$AJ$3)</f>
        <v>14834.642976124376</v>
      </c>
      <c r="AK20" s="67">
        <f>'TuitionData-4Yr'!AR21*($BA$3/$AK$3)</f>
        <v>16424.353452963569</v>
      </c>
      <c r="AL20" s="67">
        <f>'TuitionData-4Yr'!AS21*($BA$3/$AL$3)</f>
        <v>16998.733896515314</v>
      </c>
      <c r="AM20" s="67">
        <f>'TuitionData-4Yr'!AT21*($BA$3/$AM$3)</f>
        <v>18120.897645854657</v>
      </c>
      <c r="AN20" s="67">
        <f>'TuitionData-4Yr'!AU21*($BA$3/$AN$3)</f>
        <v>18070.440294840297</v>
      </c>
      <c r="AO20" s="67">
        <f>'TuitionData-4Yr'!AV21*($BA$3/$AO$3)</f>
        <v>18793.607266477517</v>
      </c>
      <c r="AP20" s="67">
        <f>'TuitionData-4Yr'!AW21*($BA$3/$AP$3)</f>
        <v>18820.443636363638</v>
      </c>
      <c r="AQ20" s="67">
        <f>'TuitionData-4Yr'!AX21*($BA$3/$AQ$3)</f>
        <v>21050.968430826371</v>
      </c>
      <c r="AR20" s="67">
        <f>'TuitionData-4Yr'!AY21*($BA$3/$AR$3)</f>
        <v>22401.886238532115</v>
      </c>
      <c r="AS20" s="67">
        <f>'TuitionData-4Yr'!AZ21*($BA$3/$AS$3)</f>
        <v>23772.132802124837</v>
      </c>
      <c r="AT20" s="67">
        <f>'TuitionData-4Yr'!BA21*($BA$3/$AT$3)</f>
        <v>24434.681798341338</v>
      </c>
      <c r="AU20" s="67">
        <f>'TuitionData-4Yr'!BB21*($BA$3/$AU$3)</f>
        <v>25410.649828767124</v>
      </c>
      <c r="AV20" s="67">
        <f>'TuitionData-4Yr'!BC21*($BA$3/$AV$3)</f>
        <v>25557.704574066305</v>
      </c>
      <c r="AW20" s="67">
        <f>'TuitionData-4Yr'!BD21*($BA$3/$AW$3)</f>
        <v>26309.293674067874</v>
      </c>
      <c r="AX20" s="67">
        <f>'TuitionData-4Yr'!BE21*($BA$3/$AX$3)</f>
        <v>25667.465502909399</v>
      </c>
      <c r="AY20" s="67">
        <f>'TuitionData-4Yr'!BF21*($BA$3/$BA$3)</f>
        <v>24377</v>
      </c>
      <c r="AZ20" s="67">
        <f>'TuitionData-4Yr'!BG21*($BA$3/$AZ$3)</f>
        <v>25043.956349206353</v>
      </c>
      <c r="BA20" s="67">
        <f>'TuitionData-4Yr'!BH21*($BA$3/$BA$3)</f>
        <v>24798</v>
      </c>
      <c r="BB20" s="283">
        <f>'TuitionData-2Yr'!D21*($CA$3/$BB$3)</f>
        <v>1715.2776280323451</v>
      </c>
      <c r="BC20" s="16">
        <f>'TuitionData-2Yr'!E21*($CA$3/$BC$3)</f>
        <v>1733.1016393442624</v>
      </c>
      <c r="BD20" s="16">
        <f>'TuitionData-2Yr'!F21*($CA$3/$BD$3)</f>
        <v>1732.4585987261148</v>
      </c>
      <c r="BE20" s="16">
        <f>'TuitionData-2Yr'!G21*($CA$3/$BE$3)</f>
        <v>1825.7769470404987</v>
      </c>
      <c r="BF20" s="16">
        <f>'TuitionData-2Yr'!H21*($CA$3/$BF$3)</f>
        <v>1944.9399509803925</v>
      </c>
      <c r="BG20" s="16">
        <f>'TuitionData-2Yr'!I21*($CA$3/$BG$3)</f>
        <v>2010.3155368926216</v>
      </c>
      <c r="BH20" s="16">
        <f>'TuitionData-2Yr'!J21*($CA$3/$BH$3)</f>
        <v>2121.9988425925926</v>
      </c>
      <c r="BI20" s="16">
        <f>'TuitionData-2Yr'!K21*($CA$3/$BI$3)</f>
        <v>2346.2636619718314</v>
      </c>
      <c r="BJ20" s="16">
        <f>'TuitionData-2Yr'!L21*($CA$3/$BJ$3)</f>
        <v>2471.965574680733</v>
      </c>
      <c r="BK20" s="16">
        <f>'TuitionData-2Yr'!M21*($CA$3/$BK$3)</f>
        <v>2872.9711799891247</v>
      </c>
      <c r="BL20" s="16">
        <f>'TuitionData-2Yr'!N21*($CA$3/$BL$3)</f>
        <v>2962.9577613516371</v>
      </c>
      <c r="BM20" s="16">
        <f>'TuitionData-2Yr'!O21*($CA$3/$BM$3)</f>
        <v>3145.1228249744113</v>
      </c>
      <c r="BN20" s="16">
        <f>'TuitionData-2Yr'!P21*($CA$3/$BN$3)</f>
        <v>3130.8982800982803</v>
      </c>
      <c r="BO20" s="16">
        <f>'TuitionData-2Yr'!Q21*($CA$3/$BO$3)</f>
        <v>3236.1566786206372</v>
      </c>
      <c r="BP20" s="16">
        <f>'TuitionData-2Yr'!R21*($CA$3/$BP$3)</f>
        <v>3236.6590909090914</v>
      </c>
      <c r="BQ20" s="16">
        <f>'TuitionData-2Yr'!S21*($CA$3/$BQ$3)</f>
        <v>3536.8867223769735</v>
      </c>
      <c r="BR20" s="16">
        <f>'TuitionData-2Yr'!T21*($CA$3/$BR$3)</f>
        <v>3779.5532110091749</v>
      </c>
      <c r="BS20" s="16">
        <f>'TuitionData-2Yr'!U21*($CA$3/$BS$3)</f>
        <v>4010.8658698539184</v>
      </c>
      <c r="BT20" s="16">
        <f>'TuitionData-2Yr'!V21*($CA$3/$BT$3)</f>
        <v>4122.8485377564384</v>
      </c>
      <c r="BU20" s="16">
        <f>'TuitionData-2Yr'!W21*($CA$3/$BU$3)</f>
        <v>4155.4700342465758</v>
      </c>
      <c r="BV20" s="16">
        <f>'TuitionData-2Yr'!X21*($CA$3/$BV$3)</f>
        <v>4295.3310952580787</v>
      </c>
      <c r="BW20" s="16">
        <f>'TuitionData-2Yr'!Y21*($CA$3/$BW$3)</f>
        <v>4436.4817762882285</v>
      </c>
      <c r="BX20" s="16">
        <f>'TuitionData-2Yr'!Z21*($CA$3/$BX$3)</f>
        <v>4316.1271820448883</v>
      </c>
      <c r="BY20" s="16">
        <f>'TuitionData-2Yr'!AA21*($CA$3/$BY$3)</f>
        <v>4346.8962418300653</v>
      </c>
      <c r="BZ20" s="16">
        <f>'TuitionData-2Yr'!AB21*($CA$3/$BZ$3)</f>
        <v>4325.5428571428574</v>
      </c>
      <c r="CA20" s="293">
        <f>'TuitionData-2Yr'!AC21*($CA$3/$CA$3)</f>
        <v>4344</v>
      </c>
      <c r="CB20" s="16">
        <f>'TuitionData-2Yr'!AF21*($DA$3/$CB$3)</f>
        <v>6532.579514824798</v>
      </c>
      <c r="CC20" s="16">
        <f>'TuitionData-2Yr'!AG21*($DA$3/$CC$3)</f>
        <v>6656.4563934426233</v>
      </c>
      <c r="CD20" s="16">
        <f>'TuitionData-2Yr'!AH21*($DA$3/$CD$3)</f>
        <v>6753.3197452229306</v>
      </c>
      <c r="CE20" s="16">
        <f>'TuitionData-2Yr'!AI21*($DA$3/$CE$3)</f>
        <v>7031.3196261682251</v>
      </c>
      <c r="CF20" s="16">
        <f>'TuitionData-2Yr'!AJ21*($DA$3/$CF$3)</f>
        <v>7268.7610294117658</v>
      </c>
      <c r="CG20" s="16">
        <f>'TuitionData-2Yr'!AK21*($DA$3/$CG$3)</f>
        <v>7530.2171565686867</v>
      </c>
      <c r="CH20" s="16">
        <f>'TuitionData-2Yr'!AL21*($DA$3/$CH$3)</f>
        <v>7877.6793981481478</v>
      </c>
      <c r="CI20" s="16">
        <f>'TuitionData-2Yr'!AM21*($DA$3/$CI$3)</f>
        <v>8790.8991549295788</v>
      </c>
      <c r="CJ20" s="16">
        <f>'TuitionData-2Yr'!AN21*($DA$3/$CJ$3)</f>
        <v>5025.1426985008329</v>
      </c>
      <c r="CK20" s="16">
        <f>'TuitionData-2Yr'!AO21*($DA$3/$CK$3)</f>
        <v>10497.019032082655</v>
      </c>
      <c r="CL20" s="16">
        <f>'TuitionData-2Yr'!AP21*($DA$3/$CL$3)</f>
        <v>10883.145723336855</v>
      </c>
      <c r="CM20" s="16">
        <f>'TuitionData-2Yr'!AQ21*($DA$3/$CM$3)</f>
        <v>11568.011258955987</v>
      </c>
      <c r="CN20" s="16">
        <f>'TuitionData-2Yr'!AR21*($DA$3/$CN$3)</f>
        <v>11548.8914004914</v>
      </c>
      <c r="CO20" s="16">
        <f>'TuitionData-2Yr'!AS21*($DA$3/$CO$3)</f>
        <v>11952.960887954336</v>
      </c>
      <c r="CP20" s="16">
        <f>'TuitionData-2Yr'!AT21*($DA$3/$CP$3)</f>
        <v>11984.386363636366</v>
      </c>
      <c r="CQ20" s="16">
        <f>'TuitionData-2Yr'!AU21*($DA$3/$CQ$3)</f>
        <v>13643.638811513465</v>
      </c>
      <c r="CR20" s="16">
        <f>'TuitionData-2Yr'!AV21*($DA$3/$CR$3)</f>
        <v>14592.065137614682</v>
      </c>
      <c r="CS20" s="16">
        <f>'TuitionData-2Yr'!AW21*($DA$3/$CS$3)</f>
        <v>15488.007968127493</v>
      </c>
      <c r="CT20" s="16">
        <f>'TuitionData-2Yr'!AX21*($DA$3/$CT$3)</f>
        <v>16031.059799214319</v>
      </c>
      <c r="CU20" s="16">
        <f>'TuitionData-2Yr'!AY21*($DA$3/$CU$3)</f>
        <v>20045.776541095893</v>
      </c>
      <c r="CV20" s="16">
        <f>'TuitionData-2Yr'!AZ21*($DA$3/$CV$3)</f>
        <v>20789.660931598828</v>
      </c>
      <c r="CW20" s="16">
        <f>'TuitionData-2Yr'!BA21*($DA$3/$CW$3)</f>
        <v>21419.16631755342</v>
      </c>
      <c r="CX20" s="16">
        <f>'TuitionData-2Yr'!BB21*($DA$3/$CX$3)</f>
        <v>16751.52202826268</v>
      </c>
      <c r="CY20" s="16">
        <f>'TuitionData-2Yr'!BC21*($DA$3/$CY$3)</f>
        <v>16905.411764705885</v>
      </c>
      <c r="CZ20" s="16">
        <f>'TuitionData-2Yr'!BD21*($DA$3/$CZ$3)</f>
        <v>16844.975396825401</v>
      </c>
      <c r="DA20" s="16">
        <f>'TuitionData-2Yr'!BE21*($DA$3/$DA$3)</f>
        <v>16920</v>
      </c>
      <c r="DB20" s="283">
        <f>'TuitionData-2Yr'!BH21*($EA$3/$DB$3)</f>
        <v>518.73315363881409</v>
      </c>
      <c r="DC20" s="16">
        <f>'TuitionData-2Yr'!BI21*($EA$3/$DC$3)</f>
        <v>693.24065573770497</v>
      </c>
      <c r="DD20" s="16">
        <f>'TuitionData-2Yr'!BJ21*($EA$3/$DD$3)</f>
        <v>732.20891719745225</v>
      </c>
      <c r="DE20" s="16">
        <f>'TuitionData-2Yr'!BK21*($EA$3/$DE$3)</f>
        <v>1374.9283489096574</v>
      </c>
      <c r="DF20" s="16">
        <f>'TuitionData-2Yr'!BL21*($EA$3/$DF$3)</f>
        <v>1465.3872549019609</v>
      </c>
      <c r="DG20" s="16">
        <f>'TuitionData-2Yr'!BM21*($EA$3/$DG$3)</f>
        <v>1514.6634673065389</v>
      </c>
      <c r="DH20" s="16">
        <f>'TuitionData-2Yr'!BN21*($EA$3/$DH$3)</f>
        <v>1605.2349537037037</v>
      </c>
      <c r="DI20" s="16">
        <f>'TuitionData-2Yr'!BO21*($EA$3/$DI$3)</f>
        <v>1770.9014084507044</v>
      </c>
      <c r="DJ20" s="16">
        <f>'TuitionData-2Yr'!BP21*($EA$3/$DJ$3)</f>
        <v>1865.0161021654637</v>
      </c>
      <c r="DK20" s="16">
        <f>'TuitionData-2Yr'!BQ21*($EA$3/$DK$3)</f>
        <v>2159.9608482871126</v>
      </c>
      <c r="DL20" s="16">
        <f>'TuitionData-2Yr'!BR21*($EA$3/$DL$3)</f>
        <v>2373.6177402323128</v>
      </c>
      <c r="DM20" s="16">
        <f>'TuitionData-2Yr'!BS21*($EA$3/$DM$3)</f>
        <v>2605.3961105424769</v>
      </c>
      <c r="DN20" s="16">
        <f>'TuitionData-2Yr'!BT21*($EA$3/$DN$3)</f>
        <v>2593.7405405405407</v>
      </c>
      <c r="DO20" s="16">
        <f>'TuitionData-2Yr'!BU21*($EA$3/$DO$3)</f>
        <v>2670.7223750474081</v>
      </c>
      <c r="DP20" s="16">
        <f>'TuitionData-2Yr'!BV21*($EA$3/$DP$3)</f>
        <v>2665.1409090909092</v>
      </c>
      <c r="DQ20" s="16">
        <f>'TuitionData-2Yr'!BW21*($EA$3/$DQ$3)</f>
        <v>2857.8616527390905</v>
      </c>
      <c r="DR20" s="16">
        <f>'TuitionData-2Yr'!BX21*($EA$3/$DR$3)</f>
        <v>3219.2706422018355</v>
      </c>
      <c r="DS20" s="16">
        <f>'TuitionData-2Yr'!BY21*($EA$3/$DS$3)</f>
        <v>3379.3050022133693</v>
      </c>
      <c r="DT20" s="16">
        <f>'TuitionData-2Yr'!BZ21*($EA$3/$DT$3)</f>
        <v>3523.6298559580973</v>
      </c>
      <c r="DU20" s="16">
        <f>'TuitionData-2Yr'!CA21*($EA$3/$DU$3)</f>
        <v>3488.705479452055</v>
      </c>
      <c r="DV20" s="16">
        <f>'TuitionData-2Yr'!CB21*($EA$3/$DV$3)</f>
        <v>3688.0193033990772</v>
      </c>
      <c r="DW20" s="16">
        <f>'TuitionData-2Yr'!CC21*($EA$3/$DW$3)</f>
        <v>3820.5127775450364</v>
      </c>
      <c r="DX20" s="16">
        <f>'TuitionData-2Yr'!CD21*($EA$3/$DX$3)</f>
        <v>0</v>
      </c>
      <c r="DY20" s="16">
        <f>'TuitionData-2Yr'!CE21*($EA$3/$DY$3)</f>
        <v>0</v>
      </c>
      <c r="DZ20" s="16">
        <f>'TuitionData-2Yr'!CF21*($EA$3/$DZ$3)</f>
        <v>0</v>
      </c>
      <c r="EA20" s="16">
        <f>'TuitionData-2Yr'!CG21*($EA$3/$EA$3)</f>
        <v>0</v>
      </c>
    </row>
    <row r="21" spans="1:131">
      <c r="A21" s="4" t="s">
        <v>36</v>
      </c>
      <c r="B21" s="67">
        <f>'TuitionData-4Yr'!F22*($AA$3/$B$3)</f>
        <v>2828.8247978436661</v>
      </c>
      <c r="C21" s="67">
        <f>'TuitionData-4Yr'!G22*($AA$3/$C$3)</f>
        <v>3011.8950819672132</v>
      </c>
      <c r="D21" s="2">
        <f>'TuitionData-4Yr'!H22*($AA$3/$D$3)</f>
        <v>3255.714649681529</v>
      </c>
      <c r="E21" s="67">
        <f>'TuitionData-4Yr'!I22*($AA$3/$E$3)</f>
        <v>3533.2461059190036</v>
      </c>
      <c r="F21" s="67">
        <f>'TuitionData-4Yr'!J22*($AA$3/$F$3)</f>
        <v>3784.5355392156866</v>
      </c>
      <c r="G21" s="67">
        <f>'TuitionData-4Yr'!K22*($AA$3/$G$3)</f>
        <v>3900.5662867426518</v>
      </c>
      <c r="H21" s="67">
        <f>'TuitionData-4Yr'!L22*($AA$3/$H$3)</f>
        <v>3997.4953703703704</v>
      </c>
      <c r="I21" s="67">
        <f>'TuitionData-4Yr'!M22*($AA$3/$I$3)</f>
        <v>4180.7729577464797</v>
      </c>
      <c r="J21" s="67">
        <f>'TuitionData-4Yr'!N22*($AA$3/$J$3)</f>
        <v>4669.6640755136041</v>
      </c>
      <c r="K21" s="67">
        <f>'TuitionData-4Yr'!O22*($AA$3/$K$3)</f>
        <v>5344.0891789015777</v>
      </c>
      <c r="L21" s="67">
        <f>'TuitionData-4Yr'!P22*($AA$3/$L$3)</f>
        <v>5665.793030623021</v>
      </c>
      <c r="M21" s="67">
        <f>'TuitionData-4Yr'!Q22*($AA$3/$M$3)</f>
        <v>6287.6192425793242</v>
      </c>
      <c r="N21" s="67">
        <f>'TuitionData-4Yr'!R22*($AA$3/$N$3)</f>
        <v>6196.2280098280098</v>
      </c>
      <c r="O21" s="67">
        <f>'TuitionData-4Yr'!S22*($AA$3/$O$3)</f>
        <v>6686.6610017330868</v>
      </c>
      <c r="P21" s="67">
        <f>'TuitionData-4Yr'!T22*($AA$3/$P$3)</f>
        <v>6988.8509090909101</v>
      </c>
      <c r="Q21" s="67">
        <f>'TuitionData-4Yr'!U22*($AA$3/$Q$3)</f>
        <v>7514.5441039925727</v>
      </c>
      <c r="R21" s="67">
        <f>'TuitionData-4Yr'!V22*($AA$3/$R$3)</f>
        <v>8011.0990825688086</v>
      </c>
      <c r="S21" s="67">
        <f>'TuitionData-4Yr'!W22*($AA$3/$S$3)</f>
        <v>8176.2142540947334</v>
      </c>
      <c r="T21" s="67">
        <f>'TuitionData-4Yr'!X22*($AA$3/$T$3)</f>
        <v>8393.541684853777</v>
      </c>
      <c r="U21" s="67">
        <f>'TuitionData-4Yr'!Y22*($AA$3/$U$3)</f>
        <v>8231.8510273972606</v>
      </c>
      <c r="V21" s="67">
        <f>'TuitionData-4Yr'!Z22*($AA$3/$V$3)</f>
        <v>8235.3201846412085</v>
      </c>
      <c r="W21" s="67">
        <f>'TuitionData-4Yr'!AA22*($AA$3/$W$3)</f>
        <v>8453.717637201511</v>
      </c>
      <c r="X21" s="67">
        <f>'TuitionData-4Yr'!AB22*($AA$3/$X$3)</f>
        <v>8212.0532003325043</v>
      </c>
      <c r="Y21" s="16">
        <f>'TuitionData-4Yr'!AC22*($AA$3/$Y$3)</f>
        <v>8401.3439542483666</v>
      </c>
      <c r="Z21" s="16">
        <f>'TuitionData-4Yr'!AD22*($AA$3/$Z$3)</f>
        <v>8496.311111111112</v>
      </c>
      <c r="AA21" s="16">
        <f>'TuitionData-4Yr'!AE22*($AA$3/$AA$3)</f>
        <v>8690</v>
      </c>
      <c r="AB21" s="429">
        <f>'TuitionData-4Yr'!AI22*($BA$3/$AB$3)</f>
        <v>10246.708894878708</v>
      </c>
      <c r="AC21" s="67">
        <f>'TuitionData-4Yr'!AJ22*($BA$3/$AC$3)</f>
        <v>12702.120655737705</v>
      </c>
      <c r="AD21" s="67">
        <f>'TuitionData-4Yr'!AK22*($BA$3/$AD$3)</f>
        <v>13740.35796178344</v>
      </c>
      <c r="AE21" s="67">
        <f>'TuitionData-4Yr'!AL22*($BA$3/$AE$3)</f>
        <v>13797.246105919005</v>
      </c>
      <c r="AF21" s="67">
        <f>'TuitionData-4Yr'!AM22*($BA$3/$AF$3)</f>
        <v>13886.588235294119</v>
      </c>
      <c r="AG21" s="67">
        <f>'TuitionData-4Yr'!AN22*($BA$3/$AG$3)</f>
        <v>13875.179364127176</v>
      </c>
      <c r="AH21" s="67">
        <f>'TuitionData-4Yr'!AO22*($BA$3/$AH$3)</f>
        <v>13655.634259259259</v>
      </c>
      <c r="AI21" s="67">
        <f>'TuitionData-4Yr'!AP22*($BA$3/$AI$3)</f>
        <v>13409.699154929578</v>
      </c>
      <c r="AJ21" s="67">
        <f>'TuitionData-4Yr'!AQ22*($BA$3/$AJ$3)</f>
        <v>13987.620766240978</v>
      </c>
      <c r="AK21" s="67">
        <f>'TuitionData-4Yr'!AR22*($BA$3/$AK$3)</f>
        <v>14116.488308863514</v>
      </c>
      <c r="AL21" s="67">
        <f>'TuitionData-4Yr'!AS22*($BA$3/$AL$3)</f>
        <v>16301.009503695885</v>
      </c>
      <c r="AM21" s="67">
        <f>'TuitionData-4Yr'!AT22*($BA$3/$AM$3)</f>
        <v>17069.021494370521</v>
      </c>
      <c r="AN21" s="67">
        <f>'TuitionData-4Yr'!AU22*($BA$3/$AN$3)</f>
        <v>16727.545945945945</v>
      </c>
      <c r="AO21" s="67">
        <f>'TuitionData-4Yr'!AV22*($BA$3/$AO$3)</f>
        <v>17123.173899058565</v>
      </c>
      <c r="AP21" s="67">
        <f>'TuitionData-4Yr'!AW22*($BA$3/$AP$3)</f>
        <v>16529.705454545456</v>
      </c>
      <c r="AQ21" s="67">
        <f>'TuitionData-4Yr'!AX22*($BA$3/$AQ$3)</f>
        <v>17524.803156917365</v>
      </c>
      <c r="AR21" s="67">
        <f>'TuitionData-4Yr'!AY22*($BA$3/$AR$3)</f>
        <v>18478.731192660554</v>
      </c>
      <c r="AS21" s="67">
        <f>'TuitionData-4Yr'!AZ22*($BA$3/$AS$3)</f>
        <v>18469.747675962819</v>
      </c>
      <c r="AT21" s="67">
        <f>'TuitionData-4Yr'!BA22*($BA$3/$AT$3)</f>
        <v>19567.010039284156</v>
      </c>
      <c r="AU21" s="67">
        <f>'TuitionData-4Yr'!BB22*($BA$3/$AU$3)</f>
        <v>19288.938356164384</v>
      </c>
      <c r="AV21" s="67">
        <f>'TuitionData-4Yr'!BC22*($BA$3/$AV$3)</f>
        <v>19922.841796055392</v>
      </c>
      <c r="AW21" s="67">
        <f>'TuitionData-4Yr'!BD22*($BA$3/$AW$3)</f>
        <v>21385.841642228745</v>
      </c>
      <c r="AX21" s="67">
        <f>'TuitionData-4Yr'!BE22*($BA$3/$AX$3)</f>
        <v>19130.884455527852</v>
      </c>
      <c r="AY21" s="67">
        <f>'TuitionData-4Yr'!BF22*($BA$3/$BA$3)</f>
        <v>18788.5</v>
      </c>
      <c r="AZ21" s="67">
        <f>'TuitionData-4Yr'!BG22*($BA$3/$AZ$3)</f>
        <v>19781.619841269843</v>
      </c>
      <c r="BA21" s="67">
        <f>'TuitionData-4Yr'!BH22*($BA$3/$BA$3)</f>
        <v>20182</v>
      </c>
      <c r="BB21" s="283">
        <f>'TuitionData-2Yr'!D22*($CA$3/$BB$3)</f>
        <v>1196.5444743935311</v>
      </c>
      <c r="BC21" s="16">
        <f>'TuitionData-2Yr'!E22*($CA$3/$BC$3)</f>
        <v>1203.0754098360655</v>
      </c>
      <c r="BD21" s="16">
        <f>'TuitionData-2Yr'!F22*($CA$3/$BD$3)</f>
        <v>1299.343949044586</v>
      </c>
      <c r="BE21" s="16">
        <f>'TuitionData-2Yr'!G22*($CA$3/$BE$3)</f>
        <v>1354.9439252336451</v>
      </c>
      <c r="BF21" s="16">
        <f>'TuitionData-2Yr'!H22*($CA$3/$BF$3)</f>
        <v>1446.5196078431375</v>
      </c>
      <c r="BG21" s="16">
        <f>'TuitionData-2Yr'!I22*($CA$3/$BG$3)</f>
        <v>1431.5416916616678</v>
      </c>
      <c r="BH21" s="16">
        <f>'TuitionData-2Yr'!J22*($CA$3/$BH$3)</f>
        <v>1667.6030092592594</v>
      </c>
      <c r="BI21" s="16">
        <f>'TuitionData-2Yr'!K22*($CA$3/$BI$3)</f>
        <v>1569.9583098591552</v>
      </c>
      <c r="BJ21" s="16">
        <f>'TuitionData-2Yr'!L22*($CA$3/$BJ$3)</f>
        <v>1550.1432537479179</v>
      </c>
      <c r="BK21" s="16">
        <f>'TuitionData-2Yr'!M22*($CA$3/$BK$3)</f>
        <v>1741.3637846655793</v>
      </c>
      <c r="BL21" s="16">
        <f>'TuitionData-2Yr'!N22*($CA$3/$BL$3)</f>
        <v>1822.2122492080255</v>
      </c>
      <c r="BM21" s="16">
        <f>'TuitionData-2Yr'!O22*($CA$3/$BM$3)</f>
        <v>1877.8812691914022</v>
      </c>
      <c r="BN21" s="16">
        <f>'TuitionData-2Yr'!P22*($CA$3/$BN$3)</f>
        <v>2009.9282555282557</v>
      </c>
      <c r="BO21" s="16">
        <f>'TuitionData-2Yr'!Q22*($CA$3/$BO$3)</f>
        <v>1988.259185113707</v>
      </c>
      <c r="BP21" s="16">
        <f>'TuitionData-2Yr'!R22*($CA$3/$BP$3)</f>
        <v>2121.6154545454547</v>
      </c>
      <c r="BQ21" s="16">
        <f>'TuitionData-2Yr'!S22*($CA$3/$BQ$3)</f>
        <v>2214.5747446610958</v>
      </c>
      <c r="BR21" s="16">
        <f>'TuitionData-2Yr'!T22*($CA$3/$BR$3)</f>
        <v>2316.4623853211015</v>
      </c>
      <c r="BS21" s="16">
        <f>'TuitionData-2Yr'!U22*($CA$3/$BS$3)</f>
        <v>2511.4767596281545</v>
      </c>
      <c r="BT21" s="16">
        <f>'TuitionData-2Yr'!V22*($CA$3/$BT$3)</f>
        <v>2622.0017459624619</v>
      </c>
      <c r="BU21" s="16">
        <f>'TuitionData-2Yr'!W22*($CA$3/$BU$3)</f>
        <v>2633.0059931506853</v>
      </c>
      <c r="BV21" s="16">
        <f>'TuitionData-2Yr'!X22*($CA$3/$BV$3)</f>
        <v>2660.7578682333196</v>
      </c>
      <c r="BW21" s="16">
        <f>'TuitionData-2Yr'!Y22*($CA$3/$BW$3)</f>
        <v>2788.5228320067035</v>
      </c>
      <c r="BX21" s="16">
        <f>'TuitionData-2Yr'!Z22*($CA$3/$BX$3)</f>
        <v>2351.6334164588534</v>
      </c>
      <c r="BY21" s="16">
        <f>'TuitionData-2Yr'!AA22*($CA$3/$BY$3)</f>
        <v>2578.5784313725489</v>
      </c>
      <c r="BZ21" s="16">
        <f>'TuitionData-2Yr'!AB22*($CA$3/$BZ$3)</f>
        <v>2606.730158730159</v>
      </c>
      <c r="CA21" s="293">
        <f>'TuitionData-2Yr'!AC22*($CA$3/$CA$3)</f>
        <v>2560</v>
      </c>
      <c r="CB21" s="16">
        <f>'TuitionData-2Yr'!AF22*($DA$3/$CB$3)</f>
        <v>3458.2210242587603</v>
      </c>
      <c r="CC21" s="16">
        <f>'TuitionData-2Yr'!AG22*($DA$3/$CC$3)</f>
        <v>3365.2459016393445</v>
      </c>
      <c r="CD21" s="16">
        <f>'TuitionData-2Yr'!AH22*($DA$3/$CD$3)</f>
        <v>3432.2292993630576</v>
      </c>
      <c r="CE21" s="16">
        <f>'TuitionData-2Yr'!AI22*($DA$3/$CE$3)</f>
        <v>3421.3333333333339</v>
      </c>
      <c r="CF21" s="16">
        <f>'TuitionData-2Yr'!AJ22*($DA$3/$CF$3)</f>
        <v>3364.7303921568632</v>
      </c>
      <c r="CG21" s="16">
        <f>'TuitionData-2Yr'!AK22*($DA$3/$CG$3)</f>
        <v>3386.4427114577088</v>
      </c>
      <c r="CH21" s="16">
        <f>'TuitionData-2Yr'!AL22*($DA$3/$CH$3)</f>
        <v>3266.8981481481483</v>
      </c>
      <c r="CI21" s="16">
        <f>'TuitionData-2Yr'!AM22*($DA$3/$CI$3)</f>
        <v>3296.0450704225354</v>
      </c>
      <c r="CJ21" s="16">
        <f>'TuitionData-2Yr'!AN22*($DA$3/$CJ$3)</f>
        <v>3275.5324819544699</v>
      </c>
      <c r="CK21" s="16">
        <f>'TuitionData-2Yr'!AO22*($DA$3/$CK$3)</f>
        <v>3383.6595976073954</v>
      </c>
      <c r="CL21" s="16">
        <f>'TuitionData-2Yr'!AP22*($DA$3/$CL$3)</f>
        <v>3625.4572333685328</v>
      </c>
      <c r="CM21" s="16">
        <f>'TuitionData-2Yr'!AQ22*($DA$3/$CM$3)</f>
        <v>4232.4554759467756</v>
      </c>
      <c r="CN21" s="16">
        <f>'TuitionData-2Yr'!AR22*($DA$3/$CN$3)</f>
        <v>4009.7690417690419</v>
      </c>
      <c r="CO21" s="16">
        <f>'TuitionData-2Yr'!AS22*($DA$3/$CO$3)</f>
        <v>2878.9106044676164</v>
      </c>
      <c r="CP21" s="16">
        <f>'TuitionData-2Yr'!AT22*($DA$3/$CP$3)</f>
        <v>4023.954545454546</v>
      </c>
      <c r="CQ21" s="16">
        <f>'TuitionData-2Yr'!AU22*($DA$3/$CQ$3)</f>
        <v>4324.3175487465187</v>
      </c>
      <c r="CR21" s="16">
        <f>'TuitionData-2Yr'!AV22*($DA$3/$CR$3)</f>
        <v>4661.1743119266066</v>
      </c>
      <c r="CS21" s="16">
        <f>'TuitionData-2Yr'!AW22*($DA$3/$CS$3)</f>
        <v>4924.6980965028779</v>
      </c>
      <c r="CT21" s="16">
        <f>'TuitionData-2Yr'!AX22*($DA$3/$CT$3)</f>
        <v>5073.7581841990404</v>
      </c>
      <c r="CU21" s="16">
        <f>'TuitionData-2Yr'!AY22*($DA$3/$CU$3)</f>
        <v>5305.5565068493152</v>
      </c>
      <c r="CV21" s="16">
        <f>'TuitionData-2Yr'!AZ22*($DA$3/$CV$3)</f>
        <v>5379.6626101552665</v>
      </c>
      <c r="CW21" s="16">
        <f>'TuitionData-2Yr'!BA22*($DA$3/$CW$3)</f>
        <v>5622.195224130709</v>
      </c>
      <c r="CX21" s="16">
        <f>'TuitionData-2Yr'!BB22*($DA$3/$CX$3)</f>
        <v>5471.1471321695772</v>
      </c>
      <c r="CY21" s="16">
        <f>'TuitionData-2Yr'!BC22*($DA$3/$CY$3)</f>
        <v>5471.6176470588234</v>
      </c>
      <c r="CZ21" s="16">
        <f>'TuitionData-2Yr'!BD22*($DA$3/$CZ$3)</f>
        <v>5315.2857142857147</v>
      </c>
      <c r="DA21" s="16">
        <f>'TuitionData-2Yr'!BE22*($DA$3/$DA$3)</f>
        <v>5220</v>
      </c>
      <c r="DB21" s="283">
        <f>'TuitionData-2Yr'!BH22*($EA$3/$DB$3)</f>
        <v>0</v>
      </c>
      <c r="DC21" s="16">
        <f>'TuitionData-2Yr'!BI22*($EA$3/$DC$3)</f>
        <v>0</v>
      </c>
      <c r="DD21" s="16">
        <f>'TuitionData-2Yr'!BJ22*($EA$3/$DD$3)</f>
        <v>0</v>
      </c>
      <c r="DE21" s="16">
        <f>'TuitionData-2Yr'!BK22*($EA$3/$DE$3)</f>
        <v>0</v>
      </c>
      <c r="DF21" s="16">
        <f>'TuitionData-2Yr'!BL22*($EA$3/$DF$3)</f>
        <v>0</v>
      </c>
      <c r="DG21" s="16">
        <f>'TuitionData-2Yr'!BM22*($EA$3/$DG$3)</f>
        <v>0</v>
      </c>
      <c r="DH21" s="16">
        <f>'TuitionData-2Yr'!BN22*($EA$3/$DH$3)</f>
        <v>0</v>
      </c>
      <c r="DI21" s="16">
        <f>'TuitionData-2Yr'!BO22*($EA$3/$DI$3)</f>
        <v>0</v>
      </c>
      <c r="DJ21" s="16">
        <f>'TuitionData-2Yr'!BP22*($EA$3/$DJ$3)</f>
        <v>0</v>
      </c>
      <c r="DK21" s="16">
        <f>'TuitionData-2Yr'!BQ22*($EA$3/$DK$3)</f>
        <v>0</v>
      </c>
      <c r="DL21" s="16">
        <f>'TuitionData-2Yr'!BR22*($EA$3/$DL$3)</f>
        <v>0</v>
      </c>
      <c r="DM21" s="16">
        <f>'TuitionData-2Yr'!BS22*($EA$3/$DM$3)</f>
        <v>0</v>
      </c>
      <c r="DN21" s="16">
        <f>'TuitionData-2Yr'!BT22*($EA$3/$DN$3)</f>
        <v>0</v>
      </c>
      <c r="DO21" s="16">
        <f>'TuitionData-2Yr'!BU22*($EA$3/$DO$3)</f>
        <v>0</v>
      </c>
      <c r="DP21" s="16">
        <f>'TuitionData-2Yr'!BV22*($EA$3/$DP$3)</f>
        <v>0</v>
      </c>
      <c r="DQ21" s="16">
        <f>'TuitionData-2Yr'!BW22*($EA$3/$DQ$3)</f>
        <v>0</v>
      </c>
      <c r="DR21" s="16">
        <f>'TuitionData-2Yr'!BX22*($EA$3/$DR$3)</f>
        <v>0</v>
      </c>
      <c r="DS21" s="16">
        <f>'TuitionData-2Yr'!BY22*($EA$3/$DS$3)</f>
        <v>0</v>
      </c>
      <c r="DT21" s="16">
        <f>'TuitionData-2Yr'!BZ22*($EA$3/$DT$3)</f>
        <v>0</v>
      </c>
      <c r="DU21" s="16">
        <f>'TuitionData-2Yr'!CA22*($EA$3/$DU$3)</f>
        <v>0</v>
      </c>
      <c r="DV21" s="16">
        <f>'TuitionData-2Yr'!CB22*($EA$3/$DV$3)</f>
        <v>0</v>
      </c>
      <c r="DW21" s="16">
        <f>'TuitionData-2Yr'!CC22*($EA$3/$DW$3)</f>
        <v>0</v>
      </c>
      <c r="DX21" s="16">
        <f>'TuitionData-2Yr'!CD22*($EA$3/$DX$3)</f>
        <v>0</v>
      </c>
      <c r="DY21" s="16">
        <f>'TuitionData-2Yr'!CE22*($EA$3/$DY$3)</f>
        <v>0</v>
      </c>
      <c r="DZ21" s="16">
        <f>'TuitionData-2Yr'!CF22*($EA$3/$DZ$3)</f>
        <v>0</v>
      </c>
      <c r="EA21" s="16">
        <f>'TuitionData-2Yr'!CG22*($EA$3/$EA$3)</f>
        <v>0</v>
      </c>
    </row>
    <row r="22" spans="1:131">
      <c r="A22" s="4" t="s">
        <v>37</v>
      </c>
      <c r="B22" s="67">
        <f>'TuitionData-4Yr'!F23*($AA$3/$B$3)</f>
        <v>6755.6347708894882</v>
      </c>
      <c r="C22" s="67">
        <f>'TuitionData-4Yr'!G23*($AA$3/$C$3)</f>
        <v>6767.5095081967211</v>
      </c>
      <c r="D22" s="2">
        <f>'TuitionData-4Yr'!H23*($AA$3/$D$3)</f>
        <v>6680.5891719745223</v>
      </c>
      <c r="E22" s="67">
        <f>'TuitionData-4Yr'!I23*($AA$3/$E$3)</f>
        <v>6601.2548286604369</v>
      </c>
      <c r="F22" s="67">
        <f>'TuitionData-4Yr'!J23*($AA$3/$F$3)</f>
        <v>6633.5502450980403</v>
      </c>
      <c r="G22" s="67">
        <f>'TuitionData-4Yr'!K23*($AA$3/$G$3)</f>
        <v>5547.608878224356</v>
      </c>
      <c r="H22" s="67">
        <f>'TuitionData-4Yr'!L23*($AA$3/$H$3)</f>
        <v>5412.65625</v>
      </c>
      <c r="I22" s="67">
        <f>'TuitionData-4Yr'!M23*($AA$3/$I$3)</f>
        <v>5304.7532394366199</v>
      </c>
      <c r="J22" s="67">
        <f>'TuitionData-4Yr'!N23*($AA$3/$J$3)</f>
        <v>6093.7157134925046</v>
      </c>
      <c r="K22" s="67">
        <f>'TuitionData-4Yr'!O23*($AA$3/$K$3)</f>
        <v>6834.9923871669389</v>
      </c>
      <c r="L22" s="67">
        <f>'TuitionData-4Yr'!P23*($AA$3/$L$3)</f>
        <v>7168.271383315735</v>
      </c>
      <c r="M22" s="67">
        <f>'TuitionData-4Yr'!Q23*($AA$3/$M$3)</f>
        <v>7524.6571136131015</v>
      </c>
      <c r="N22" s="67">
        <f>'TuitionData-4Yr'!R23*($AA$3/$N$3)</f>
        <v>7810.2230958230966</v>
      </c>
      <c r="O22" s="67">
        <f>'TuitionData-4Yr'!S23*($AA$3/$O$3)</f>
        <v>8126.7322454740552</v>
      </c>
      <c r="P22" s="67">
        <f>'TuitionData-4Yr'!T23*($AA$3/$P$3)</f>
        <v>8095.7300000000005</v>
      </c>
      <c r="Q22" s="67">
        <f>'TuitionData-4Yr'!U23*($AA$3/$Q$3)</f>
        <v>8673.6518105849591</v>
      </c>
      <c r="R22" s="67">
        <f>'TuitionData-4Yr'!V23*($AA$3/$R$3)</f>
        <v>9737.8522935779838</v>
      </c>
      <c r="S22" s="67">
        <f>'TuitionData-4Yr'!W23*($AA$3/$S$3)</f>
        <v>10264.000000000002</v>
      </c>
      <c r="T22" s="67">
        <f>'TuitionData-4Yr'!X23*($AA$3/$T$3)</f>
        <v>10565.289393278046</v>
      </c>
      <c r="U22" s="67">
        <f>'TuitionData-4Yr'!Y23*($AA$3/$U$3)</f>
        <v>10747.32191780822</v>
      </c>
      <c r="V22" s="67">
        <f>'TuitionData-4Yr'!Z23*($AA$3/$V$3)</f>
        <v>11109.283256399498</v>
      </c>
      <c r="W22" s="67">
        <f>'TuitionData-4Yr'!AA23*($AA$3/$W$3)</f>
        <v>11836.709677419358</v>
      </c>
      <c r="X22" s="67">
        <f>'TuitionData-4Yr'!AB23*($AA$3/$X$3)</f>
        <v>12227.42726517041</v>
      </c>
      <c r="Y22" s="16">
        <f>'TuitionData-4Yr'!AC23*($AA$3/$Y$3)</f>
        <v>12637.130718954249</v>
      </c>
      <c r="Z22" s="16">
        <f>'TuitionData-4Yr'!AD23*($AA$3/$Z$3)</f>
        <v>12848.328571428574</v>
      </c>
      <c r="AA22" s="16">
        <f>'TuitionData-4Yr'!AE23*($AA$3/$AA$3)</f>
        <v>12564</v>
      </c>
      <c r="AB22" s="429">
        <f>'TuitionData-4Yr'!AI23*($BA$3/$AB$3)</f>
        <v>15176.40296495957</v>
      </c>
      <c r="AC22" s="67">
        <f>'TuitionData-4Yr'!AJ23*($BA$3/$AC$3)</f>
        <v>15288.312131147541</v>
      </c>
      <c r="AD22" s="67">
        <f>'TuitionData-4Yr'!AK23*($BA$3/$AD$3)</f>
        <v>15054.411464968154</v>
      </c>
      <c r="AE22" s="67">
        <f>'TuitionData-4Yr'!AL23*($BA$3/$AE$3)</f>
        <v>14951.546417445485</v>
      </c>
      <c r="AF22" s="67">
        <f>'TuitionData-4Yr'!AM23*($BA$3/$AF$3)</f>
        <v>14910.158088235296</v>
      </c>
      <c r="AG22" s="67">
        <f>'TuitionData-4Yr'!AN23*($BA$3/$AG$3)</f>
        <v>14751.036592681465</v>
      </c>
      <c r="AH22" s="67">
        <f>'TuitionData-4Yr'!AO23*($BA$3/$AH$3)</f>
        <v>14607.489583333334</v>
      </c>
      <c r="AI22" s="67">
        <f>'TuitionData-4Yr'!AP23*($BA$3/$AI$3)</f>
        <v>15261.55605633803</v>
      </c>
      <c r="AJ22" s="67">
        <f>'TuitionData-4Yr'!AQ23*($BA$3/$AJ$3)</f>
        <v>16745.96390893948</v>
      </c>
      <c r="AK22" s="67">
        <f>'TuitionData-4Yr'!AR23*($BA$3/$AK$3)</f>
        <v>18601.755845568245</v>
      </c>
      <c r="AL22" s="67">
        <f>'TuitionData-4Yr'!AS23*($BA$3/$AL$3)</f>
        <v>19424.511615628304</v>
      </c>
      <c r="AM22" s="67">
        <f>'TuitionData-4Yr'!AT23*($BA$3/$AM$3)</f>
        <v>20046.710849539406</v>
      </c>
      <c r="AN22" s="67">
        <f>'TuitionData-4Yr'!AU23*($BA$3/$AN$3)</f>
        <v>20738.575921375923</v>
      </c>
      <c r="AO22" s="67">
        <f>'TuitionData-4Yr'!AV23*($BA$3/$AO$3)</f>
        <v>21640.488912572793</v>
      </c>
      <c r="AP22" s="67">
        <f>'TuitionData-4Yr'!AW23*($BA$3/$AP$3)</f>
        <v>21444.178636363638</v>
      </c>
      <c r="AQ22" s="67">
        <f>'TuitionData-4Yr'!AX23*($BA$3/$AQ$3)</f>
        <v>23022.523676880224</v>
      </c>
      <c r="AR22" s="67">
        <f>'TuitionData-4Yr'!AY23*($BA$3/$AR$3)</f>
        <v>24294.016972477068</v>
      </c>
      <c r="AS22" s="67">
        <f>'TuitionData-4Yr'!AZ23*($BA$3/$AS$3)</f>
        <v>25056.836653386457</v>
      </c>
      <c r="AT22" s="67">
        <f>'TuitionData-4Yr'!BA23*($BA$3/$AT$3)</f>
        <v>25769.763422086427</v>
      </c>
      <c r="AU22" s="67">
        <f>'TuitionData-4Yr'!BB23*($BA$3/$AU$3)</f>
        <v>26288.318493150688</v>
      </c>
      <c r="AV22" s="67">
        <f>'TuitionData-4Yr'!BC23*($BA$3/$AV$3)</f>
        <v>26850.934116659675</v>
      </c>
      <c r="AW22" s="67">
        <f>'TuitionData-4Yr'!BD23*($BA$3/$AW$3)</f>
        <v>27693.880184331803</v>
      </c>
      <c r="AX22" s="67">
        <f>'TuitionData-4Yr'!BE23*($BA$3/$AX$3)</f>
        <v>28213.73524522029</v>
      </c>
      <c r="AY22" s="67">
        <f>'TuitionData-4Yr'!BF23*($BA$3/$BA$3)</f>
        <v>27547</v>
      </c>
      <c r="AZ22" s="67">
        <f>'TuitionData-4Yr'!BG23*($BA$3/$AZ$3)</f>
        <v>29502.890476190481</v>
      </c>
      <c r="BA22" s="67">
        <f>'TuitionData-4Yr'!BH23*($BA$3/$BA$3)</f>
        <v>29480</v>
      </c>
      <c r="BB22" s="283">
        <f>'TuitionData-2Yr'!D23*($CA$3/$BB$3)</f>
        <v>2349.8611859838275</v>
      </c>
      <c r="BC22" s="16">
        <f>'TuitionData-2Yr'!E23*($CA$3/$BC$3)</f>
        <v>2404.4681967213114</v>
      </c>
      <c r="BD22" s="16">
        <f>'TuitionData-2Yr'!F23*($CA$3/$BD$3)</f>
        <v>2335.5503184713375</v>
      </c>
      <c r="BE22" s="16">
        <f>'TuitionData-2Yr'!G23*($CA$3/$BE$3)</f>
        <v>2284.6193146417449</v>
      </c>
      <c r="BF22" s="16">
        <f>'TuitionData-2Yr'!H23*($CA$3/$BF$3)</f>
        <v>2259.400735294118</v>
      </c>
      <c r="BG22" s="16">
        <f>'TuitionData-2Yr'!I23*($CA$3/$BG$3)</f>
        <v>1784.0395920815838</v>
      </c>
      <c r="BH22" s="16">
        <f>'TuitionData-2Yr'!J23*($CA$3/$BH$3)</f>
        <v>1721.0613425925926</v>
      </c>
      <c r="BI22" s="16">
        <f>'TuitionData-2Yr'!K23*($CA$3/$BI$3)</f>
        <v>1675.4895774647889</v>
      </c>
      <c r="BJ22" s="16">
        <f>'TuitionData-2Yr'!L23*($CA$3/$BJ$3)</f>
        <v>2120.0488617434758</v>
      </c>
      <c r="BK22" s="16">
        <f>'TuitionData-2Yr'!M23*($CA$3/$BK$3)</f>
        <v>2627.394235997825</v>
      </c>
      <c r="BL22" s="16">
        <f>'TuitionData-2Yr'!N23*($CA$3/$BL$3)</f>
        <v>2717.7381203801483</v>
      </c>
      <c r="BM22" s="16">
        <f>'TuitionData-2Yr'!O23*($CA$3/$BM$3)</f>
        <v>2802.3766632548618</v>
      </c>
      <c r="BN22" s="16">
        <f>'TuitionData-2Yr'!P23*($CA$3/$BN$3)</f>
        <v>2861.0584766584766</v>
      </c>
      <c r="BO22" s="16">
        <f>'TuitionData-2Yr'!Q23*($CA$3/$BO$3)</f>
        <v>2961.4467664271074</v>
      </c>
      <c r="BP22" s="16">
        <f>'TuitionData-2Yr'!R23*($CA$3/$BP$3)</f>
        <v>3013.8836363636365</v>
      </c>
      <c r="BQ22" s="16">
        <f>'TuitionData-2Yr'!S23*($CA$3/$BQ$3)</f>
        <v>3417.2830083565459</v>
      </c>
      <c r="BR22" s="16">
        <f>'TuitionData-2Yr'!T23*($CA$3/$BR$3)</f>
        <v>3866.6559633027528</v>
      </c>
      <c r="BS22" s="16">
        <f>'TuitionData-2Yr'!U23*($CA$3/$BS$3)</f>
        <v>4055.166002656043</v>
      </c>
      <c r="BT22" s="16">
        <f>'TuitionData-2Yr'!V23*($CA$3/$BT$3)</f>
        <v>4183.330423395897</v>
      </c>
      <c r="BU22" s="16">
        <f>'TuitionData-2Yr'!W23*($CA$3/$BU$3)</f>
        <v>4283.9897260273974</v>
      </c>
      <c r="BV22" s="16">
        <f>'TuitionData-2Yr'!X23*($CA$3/$BV$3)</f>
        <v>4393.3193453629883</v>
      </c>
      <c r="BW22" s="16">
        <f>'TuitionData-2Yr'!Y23*($CA$3/$BW$3)</f>
        <v>4595.5802262253883</v>
      </c>
      <c r="BX22" s="16">
        <f>'TuitionData-2Yr'!Z23*($CA$3/$BX$3)</f>
        <v>4823.2481296758115</v>
      </c>
      <c r="BY22" s="16">
        <f>'TuitionData-2Yr'!AA23*($CA$3/$BY$3)</f>
        <v>4876.7626633986929</v>
      </c>
      <c r="BZ22" s="16">
        <f>'TuitionData-2Yr'!AB23*($CA$3/$BZ$3)</f>
        <v>4882.5277777777783</v>
      </c>
      <c r="CA22" s="16">
        <f>'TuitionData-2Yr'!AC23*($CA$3/$CA$3)</f>
        <v>4795</v>
      </c>
      <c r="CB22" s="283">
        <f>'TuitionData-2Yr'!AF23*($DA$3/$CB$3)</f>
        <v>7729.1239892183294</v>
      </c>
      <c r="CC22" s="16">
        <f>'TuitionData-2Yr'!AG23*($DA$3/$CC$3)</f>
        <v>7925.1540983606556</v>
      </c>
      <c r="CD22" s="16">
        <f>'TuitionData-2Yr'!AH23*($DA$3/$CD$3)</f>
        <v>7698</v>
      </c>
      <c r="CE22" s="16">
        <f>'TuitionData-2Yr'!AI23*($DA$3/$CE$3)</f>
        <v>7530.1308411214968</v>
      </c>
      <c r="CF22" s="16">
        <f>'TuitionData-2Yr'!AJ23*($DA$3/$CF$3)</f>
        <v>7622.5294117647072</v>
      </c>
      <c r="CG22" s="16">
        <f>'TuitionData-2Yr'!AK23*($DA$3/$CG$3)</f>
        <v>7681.0677864427125</v>
      </c>
      <c r="CH22" s="16">
        <f>'TuitionData-2Yr'!AL23*($DA$3/$CH$3)</f>
        <v>7595.5381944444443</v>
      </c>
      <c r="CI22" s="16">
        <f>'TuitionData-2Yr'!AM23*($DA$3/$CI$3)</f>
        <v>7481.1549295774657</v>
      </c>
      <c r="CJ22" s="16">
        <f>'TuitionData-2Yr'!AN23*($DA$3/$CJ$3)</f>
        <v>8357.6657412548593</v>
      </c>
      <c r="CK22" s="16">
        <f>'TuitionData-2Yr'!AO23*($DA$3/$CK$3)</f>
        <v>8798.9102773246341</v>
      </c>
      <c r="CL22" s="16">
        <f>'TuitionData-2Yr'!AP23*($DA$3/$CL$3)</f>
        <v>8710.0390707497372</v>
      </c>
      <c r="CM22" s="16">
        <f>'TuitionData-2Yr'!AQ23*($DA$3/$CM$3)</f>
        <v>8640.8802456499488</v>
      </c>
      <c r="CN22" s="16">
        <f>'TuitionData-2Yr'!AR23*($DA$3/$CN$3)</f>
        <v>9105.2019656019656</v>
      </c>
      <c r="CO22" s="16">
        <f>'TuitionData-2Yr'!AS23*($DA$3/$CO$3)</f>
        <v>9434.9920066827017</v>
      </c>
      <c r="CP22" s="16">
        <f>'TuitionData-2Yr'!AT23*($DA$3/$CP$3)</f>
        <v>9143.124545454546</v>
      </c>
      <c r="CQ22" s="16">
        <f>'TuitionData-2Yr'!AU23*($DA$3/$CQ$3)</f>
        <v>9820.8467966573826</v>
      </c>
      <c r="CR22" s="16">
        <f>'TuitionData-2Yr'!AV23*($DA$3/$CR$3)</f>
        <v>10632.421100917432</v>
      </c>
      <c r="CS22" s="16">
        <f>'TuitionData-2Yr'!AW23*($DA$3/$CS$3)</f>
        <v>10584.324037184597</v>
      </c>
      <c r="CT22" s="16">
        <f>'TuitionData-2Yr'!AX23*($DA$3/$CT$3)</f>
        <v>10638.091663029247</v>
      </c>
      <c r="CU22" s="16">
        <f>'TuitionData-2Yr'!AY23*($DA$3/$CU$3)</f>
        <v>10696.792808219179</v>
      </c>
      <c r="CV22" s="16">
        <f>'TuitionData-2Yr'!AZ23*($DA$3/$CV$3)</f>
        <v>10679.64246747797</v>
      </c>
      <c r="CW22" s="16">
        <f>'TuitionData-2Yr'!BA23*($DA$3/$CW$3)</f>
        <v>10871.369082530375</v>
      </c>
      <c r="CX22" s="16">
        <f>'TuitionData-2Yr'!BB23*($DA$3/$CX$3)</f>
        <v>11133.197838736494</v>
      </c>
      <c r="CY22" s="16">
        <f>'TuitionData-2Yr'!BC23*($DA$3/$CY$3)</f>
        <v>11090.50776143791</v>
      </c>
      <c r="CZ22" s="16">
        <f>'TuitionData-2Yr'!BD23*($DA$3/$CZ$3)</f>
        <v>10918.737301587304</v>
      </c>
      <c r="DA22" s="16">
        <f>'TuitionData-2Yr'!BE23*($DA$3/$DA$3)</f>
        <v>10798</v>
      </c>
      <c r="DB22" s="283">
        <f>'TuitionData-2Yr'!BH23*($EA$3/$DB$3)</f>
        <v>0</v>
      </c>
      <c r="DC22" s="16">
        <f>'TuitionData-2Yr'!BI23*($EA$3/$DC$3)</f>
        <v>0</v>
      </c>
      <c r="DD22" s="16">
        <f>'TuitionData-2Yr'!BJ23*($EA$3/$DD$3)</f>
        <v>0</v>
      </c>
      <c r="DE22" s="16">
        <f>'TuitionData-2Yr'!BK23*($EA$3/$DE$3)</f>
        <v>0</v>
      </c>
      <c r="DF22" s="16">
        <f>'TuitionData-2Yr'!BL23*($EA$3/$DF$3)</f>
        <v>0</v>
      </c>
      <c r="DG22" s="16">
        <f>'TuitionData-2Yr'!BM23*($EA$3/$DG$3)</f>
        <v>0</v>
      </c>
      <c r="DH22" s="16">
        <f>'TuitionData-2Yr'!BN23*($EA$3/$DH$3)</f>
        <v>0</v>
      </c>
      <c r="DI22" s="16">
        <f>'TuitionData-2Yr'!BO23*($EA$3/$DI$3)</f>
        <v>0</v>
      </c>
      <c r="DJ22" s="16">
        <f>'TuitionData-2Yr'!BP23*($EA$3/$DJ$3)</f>
        <v>0</v>
      </c>
      <c r="DK22" s="16">
        <f>'TuitionData-2Yr'!BQ23*($EA$3/$DK$3)</f>
        <v>0</v>
      </c>
      <c r="DL22" s="16">
        <f>'TuitionData-2Yr'!BR23*($EA$3/$DL$3)</f>
        <v>0</v>
      </c>
      <c r="DM22" s="16">
        <f>'TuitionData-2Yr'!BS23*($EA$3/$DM$3)</f>
        <v>0</v>
      </c>
      <c r="DN22" s="16">
        <f>'TuitionData-2Yr'!BT23*($EA$3/$DN$3)</f>
        <v>0</v>
      </c>
      <c r="DO22" s="16">
        <f>'TuitionData-2Yr'!BU23*($EA$3/$DO$3)</f>
        <v>0</v>
      </c>
      <c r="DP22" s="16">
        <f>'TuitionData-2Yr'!BV23*($EA$3/$DP$3)</f>
        <v>0</v>
      </c>
      <c r="DQ22" s="16">
        <f>'TuitionData-2Yr'!BW23*($EA$3/$DQ$3)</f>
        <v>0</v>
      </c>
      <c r="DR22" s="16">
        <f>'TuitionData-2Yr'!BX23*($EA$3/$DR$3)</f>
        <v>0</v>
      </c>
      <c r="DS22" s="16">
        <f>'TuitionData-2Yr'!BY23*($EA$3/$DS$3)</f>
        <v>0</v>
      </c>
      <c r="DT22" s="16">
        <f>'TuitionData-2Yr'!BZ23*($EA$3/$DT$3)</f>
        <v>0</v>
      </c>
      <c r="DU22" s="16">
        <f>'TuitionData-2Yr'!CA23*($EA$3/$DU$3)</f>
        <v>0</v>
      </c>
      <c r="DV22" s="16">
        <f>'TuitionData-2Yr'!CB23*($EA$3/$DV$3)</f>
        <v>0</v>
      </c>
      <c r="DW22" s="16">
        <f>'TuitionData-2Yr'!CC23*($EA$3/$DW$3)</f>
        <v>0</v>
      </c>
      <c r="DX22" s="16">
        <f>'TuitionData-2Yr'!CD23*($EA$3/$DX$3)</f>
        <v>0</v>
      </c>
      <c r="DY22" s="16">
        <f>'TuitionData-2Yr'!CE23*($EA$3/$DY$3)</f>
        <v>0</v>
      </c>
      <c r="DZ22" s="16">
        <f>'TuitionData-2Yr'!CF23*($EA$3/$DZ$3)</f>
        <v>0</v>
      </c>
      <c r="EA22" s="16">
        <f>'TuitionData-2Yr'!CG23*($EA$3/$EA$3)</f>
        <v>0</v>
      </c>
    </row>
    <row r="23" spans="1:131">
      <c r="A23" s="8" t="s">
        <v>38</v>
      </c>
      <c r="B23" s="279">
        <f>'TuitionData-4Yr'!F24*($AA$3/$B$3)</f>
        <v>3437.4716981132078</v>
      </c>
      <c r="C23" s="279">
        <f>'TuitionData-4Yr'!G24*($AA$3/$C$3)</f>
        <v>3449.377049180328</v>
      </c>
      <c r="D23" s="49">
        <f>'TuitionData-4Yr'!H24*($AA$3/$D$3)</f>
        <v>3458.379617834395</v>
      </c>
      <c r="E23" s="279">
        <f>'TuitionData-4Yr'!I24*($AA$3/$E$3)</f>
        <v>3491.6785046728978</v>
      </c>
      <c r="F23" s="279">
        <f>'TuitionData-4Yr'!J24*($AA$3/$F$3)</f>
        <v>3578.5637254901967</v>
      </c>
      <c r="G23" s="279">
        <f>'TuitionData-4Yr'!K24*($AA$3/$G$3)</f>
        <v>3706.6154769046193</v>
      </c>
      <c r="H23" s="279">
        <f>'TuitionData-4Yr'!L24*($AA$3/$H$3)</f>
        <v>3691.5949074074074</v>
      </c>
      <c r="I23" s="279">
        <f>'TuitionData-4Yr'!M24*($AA$3/$I$3)</f>
        <v>3736.9633802816907</v>
      </c>
      <c r="J23" s="279">
        <f>'TuitionData-4Yr'!N24*($AA$3/$J$3)</f>
        <v>4012.1354802887286</v>
      </c>
      <c r="K23" s="279">
        <f>'TuitionData-4Yr'!O24*($AA$3/$K$3)</f>
        <v>4420.3849918433934</v>
      </c>
      <c r="L23" s="279">
        <f>'TuitionData-4Yr'!P24*($AA$3/$L$3)</f>
        <v>4905.7476240760298</v>
      </c>
      <c r="M23" s="279">
        <f>'TuitionData-4Yr'!Q24*($AA$3/$M$3)</f>
        <v>5150.3848515864893</v>
      </c>
      <c r="N23" s="279">
        <f>'TuitionData-4Yr'!R24*($AA$3/$N$3)</f>
        <v>5266.9199017199016</v>
      </c>
      <c r="O23" s="279">
        <f>'TuitionData-4Yr'!S24*($AA$3/$O$3)</f>
        <v>5496.6620098992316</v>
      </c>
      <c r="P23" s="279">
        <f>'TuitionData-4Yr'!T24*($AA$3/$P$3)</f>
        <v>5351.2763636363643</v>
      </c>
      <c r="Q23" s="279">
        <f>'TuitionData-4Yr'!U24*($AA$3/$Q$3)</f>
        <v>5912.2831940575679</v>
      </c>
      <c r="R23" s="279">
        <f>'TuitionData-4Yr'!V24*($AA$3/$R$3)</f>
        <v>5966.538532110093</v>
      </c>
      <c r="S23" s="279">
        <f>'TuitionData-4Yr'!W24*($AA$3/$S$3)</f>
        <v>6074.7976980965041</v>
      </c>
      <c r="T23" s="279">
        <f>'TuitionData-4Yr'!X24*($AA$3/$T$3)</f>
        <v>6468.2016586643394</v>
      </c>
      <c r="U23" s="279">
        <f>'TuitionData-4Yr'!Y24*($AA$3/$U$3)</f>
        <v>6710.4854452054797</v>
      </c>
      <c r="V23" s="279">
        <f>'TuitionData-4Yr'!Z24*($AA$3/$V$3)</f>
        <v>6904.4028535459511</v>
      </c>
      <c r="W23" s="279">
        <f>'TuitionData-4Yr'!AA24*($AA$3/$W$3)</f>
        <v>7204.5798072894868</v>
      </c>
      <c r="X23" s="279">
        <f>'TuitionData-4Yr'!AB24*($AA$3/$X$3)</f>
        <v>7567.8869492934346</v>
      </c>
      <c r="Y23" s="319">
        <f>'TuitionData-4Yr'!AC24*($AA$3/$Y$3)</f>
        <v>7715.8194444444453</v>
      </c>
      <c r="Z23" s="319">
        <f>'TuitionData-4Yr'!AD24*($AA$3/$Z$3)</f>
        <v>7752.9857142857154</v>
      </c>
      <c r="AA23" s="319">
        <f>'TuitionData-4Yr'!AE24*($AA$3/$AA$3)</f>
        <v>7887</v>
      </c>
      <c r="AB23" s="280">
        <f>'TuitionData-4Yr'!AI24*($BA$3/$AB$3)</f>
        <v>7879.5566037735853</v>
      </c>
      <c r="AC23" s="279">
        <f>'TuitionData-4Yr'!AJ24*($BA$3/$AC$3)</f>
        <v>8042.937704918033</v>
      </c>
      <c r="AD23" s="279">
        <f>'TuitionData-4Yr'!AK24*($BA$3/$AD$3)</f>
        <v>8381.1770700636953</v>
      </c>
      <c r="AE23" s="279">
        <f>'TuitionData-4Yr'!AL24*($BA$3/$AE$3)</f>
        <v>8580.5121495327112</v>
      </c>
      <c r="AF23" s="279">
        <f>'TuitionData-4Yr'!AM24*($BA$3/$AF$3)</f>
        <v>8627.2316176470595</v>
      </c>
      <c r="AG23" s="279">
        <f>'TuitionData-4Yr'!AN24*($BA$3/$AG$3)</f>
        <v>8729.3257348530296</v>
      </c>
      <c r="AH23" s="279">
        <f>'TuitionData-4Yr'!AO24*($BA$3/$AH$3)</f>
        <v>8629.0659722222226</v>
      </c>
      <c r="AI23" s="279">
        <f>'TuitionData-4Yr'!AP24*($BA$3/$AI$3)</f>
        <v>8844.3876056338031</v>
      </c>
      <c r="AJ23" s="279">
        <f>'TuitionData-4Yr'!AQ24*($BA$3/$AJ$3)</f>
        <v>9709.7667962243195</v>
      </c>
      <c r="AK23" s="279">
        <f>'TuitionData-4Yr'!AR24*($BA$3/$AK$3)</f>
        <v>10531.902120717783</v>
      </c>
      <c r="AL23" s="279">
        <f>'TuitionData-4Yr'!AS24*($BA$3/$AL$3)</f>
        <v>11083.656810982049</v>
      </c>
      <c r="AM23" s="279">
        <f>'TuitionData-4Yr'!AT24*($BA$3/$AM$3)</f>
        <v>11648.116683725691</v>
      </c>
      <c r="AN23" s="279">
        <f>'TuitionData-4Yr'!AU24*($BA$3/$AN$3)</f>
        <v>11774.598525798527</v>
      </c>
      <c r="AO23" s="279">
        <f>'TuitionData-4Yr'!AV24*($BA$3/$AO$3)</f>
        <v>12430.931497510792</v>
      </c>
      <c r="AP23" s="279">
        <f>'TuitionData-4Yr'!AW24*($BA$3/$AP$3)</f>
        <v>12616.555454545456</v>
      </c>
      <c r="AQ23" s="279">
        <f>'TuitionData-4Yr'!AX24*($BA$3/$AQ$3)</f>
        <v>14087.983286908078</v>
      </c>
      <c r="AR23" s="279">
        <f>'TuitionData-4Yr'!AY24*($BA$3/$AR$3)</f>
        <v>14566.169724770645</v>
      </c>
      <c r="AS23" s="279">
        <f>'TuitionData-4Yr'!AZ24*($BA$3/$AS$3)</f>
        <v>14548.61797255423</v>
      </c>
      <c r="AT23" s="279">
        <f>'TuitionData-4Yr'!BA24*($BA$3/$AT$3)</f>
        <v>15324.317765168051</v>
      </c>
      <c r="AU23" s="279">
        <f>'TuitionData-4Yr'!BB24*($BA$3/$AU$3)</f>
        <v>15345.470890410959</v>
      </c>
      <c r="AV23" s="279">
        <f>'TuitionData-4Yr'!BC24*($BA$3/$AV$3)</f>
        <v>15675.966428871172</v>
      </c>
      <c r="AW23" s="67">
        <f>'TuitionData-4Yr'!BD24*($BA$3/$AW$3)</f>
        <v>16739.736908253042</v>
      </c>
      <c r="AX23" s="279">
        <f>'TuitionData-4Yr'!BE24*($BA$3/$AX$3)</f>
        <v>17119.464671654201</v>
      </c>
      <c r="AY23" s="279">
        <f>'TuitionData-4Yr'!BF24*($BA$3/$BA$3)</f>
        <v>16685</v>
      </c>
      <c r="AZ23" s="279">
        <f>'TuitionData-4Yr'!BG24*($BA$3/$AZ$3)</f>
        <v>17993.056746031747</v>
      </c>
      <c r="BA23" s="279">
        <f>'TuitionData-4Yr'!BH24*($BA$3/$BA$3)</f>
        <v>17864</v>
      </c>
      <c r="BB23" s="281">
        <f>'TuitionData-2Yr'!D24*($CA$3/$BB$3)</f>
        <v>2208.0741239892186</v>
      </c>
      <c r="BC23" s="282">
        <f>'TuitionData-2Yr'!E24*($CA$3/$BC$3)</f>
        <v>2189.0924590163936</v>
      </c>
      <c r="BD23" s="282">
        <f>'TuitionData-2Yr'!F24*($CA$3/$BD$3)</f>
        <v>2155.7668789808918</v>
      </c>
      <c r="BE23" s="282">
        <f>'TuitionData-2Yr'!G24*($CA$3/$BE$3)</f>
        <v>2140.7314641744551</v>
      </c>
      <c r="BF23" s="282">
        <f>'TuitionData-2Yr'!H24*($CA$3/$BF$3)</f>
        <v>2229.5269607843138</v>
      </c>
      <c r="BG23" s="282">
        <f>'TuitionData-2Yr'!I24*($CA$3/$BG$3)</f>
        <v>2288.9274145170966</v>
      </c>
      <c r="BH23" s="282">
        <f>'TuitionData-2Yr'!J24*($CA$3/$BH$3)</f>
        <v>2280.8888888888887</v>
      </c>
      <c r="BI23" s="282">
        <f>'TuitionData-2Yr'!K24*($CA$3/$BI$3)</f>
        <v>2220.4935211267607</v>
      </c>
      <c r="BJ23" s="282">
        <f>'TuitionData-2Yr'!L24*($CA$3/$BJ$3)</f>
        <v>2222.6318711826766</v>
      </c>
      <c r="BK23" s="282">
        <f>'TuitionData-2Yr'!M24*($CA$3/$BK$3)</f>
        <v>2701.3463839042961</v>
      </c>
      <c r="BL23" s="282">
        <f>'TuitionData-2Yr'!N24*($CA$3/$BL$3)</f>
        <v>3555.0073917634641</v>
      </c>
      <c r="BM23" s="282">
        <f>'TuitionData-2Yr'!O24*($CA$3/$BM$3)</f>
        <v>3445.8464687819855</v>
      </c>
      <c r="BN23" s="282">
        <f>'TuitionData-2Yr'!P24*($CA$3/$BN$3)</f>
        <v>3465.0457002457006</v>
      </c>
      <c r="BO23" s="282">
        <f>'TuitionData-2Yr'!Q24*($CA$3/$BO$3)</f>
        <v>3385.2145233534488</v>
      </c>
      <c r="BP23" s="282">
        <f>'TuitionData-2Yr'!R24*($CA$3/$BP$3)</f>
        <v>3205.167272727273</v>
      </c>
      <c r="BQ23" s="282">
        <f>'TuitionData-2Yr'!S24*($CA$3/$BQ$3)</f>
        <v>3428.4809656453112</v>
      </c>
      <c r="BR23" s="282">
        <f>'TuitionData-2Yr'!T24*($CA$3/$BR$3)</f>
        <v>3387.5908256880739</v>
      </c>
      <c r="BS23" s="282">
        <f>'TuitionData-2Yr'!U24*($CA$3/$BS$3)</f>
        <v>3473.5847720230195</v>
      </c>
      <c r="BT23" s="282">
        <f>'TuitionData-2Yr'!V24*($CA$3/$BT$3)</f>
        <v>3494.5089480576171</v>
      </c>
      <c r="BU23" s="282">
        <f>'TuitionData-2Yr'!W24*($CA$3/$BU$3)</f>
        <v>3664.4589041095892</v>
      </c>
      <c r="BV23" s="282">
        <f>'TuitionData-2Yr'!X24*($CA$3/$BV$3)</f>
        <v>3747.2429710449014</v>
      </c>
      <c r="BW23" s="282">
        <f>'TuitionData-2Yr'!Y24*($CA$3/$BW$3)</f>
        <v>3973.1612903225814</v>
      </c>
      <c r="BX23" s="282">
        <f>'TuitionData-2Yr'!Z24*($CA$3/$BX$3)</f>
        <v>4133.7556109725692</v>
      </c>
      <c r="BY23" s="282">
        <f>'TuitionData-2Yr'!AA24*($CA$3/$BY$3)</f>
        <v>4040.8210784313728</v>
      </c>
      <c r="BZ23" s="282">
        <f>'TuitionData-2Yr'!AB24*($CA$3/$BZ$3)</f>
        <v>4192.6607142857147</v>
      </c>
      <c r="CA23" s="294">
        <f>'TuitionData-2Yr'!AC24*($CA$3/$CA$3)</f>
        <v>4168.5</v>
      </c>
      <c r="CB23" s="281">
        <f>'TuitionData-2Yr'!AF24*($DA$3/$CB$3)</f>
        <v>6399.4380053908362</v>
      </c>
      <c r="CC23" s="282">
        <f>'TuitionData-2Yr'!AG24*($DA$3/$CC$3)</f>
        <v>6328.3449180327871</v>
      </c>
      <c r="CD23" s="282">
        <f>'TuitionData-2Yr'!AH24*($DA$3/$CD$3)</f>
        <v>6403.5592356687903</v>
      </c>
      <c r="CE23" s="282">
        <f>'TuitionData-2Yr'!AI24*($DA$3/$CE$3)</f>
        <v>6709.970093457945</v>
      </c>
      <c r="CF23" s="282">
        <f>'TuitionData-2Yr'!AJ24*($DA$3/$CF$3)</f>
        <v>6990.4632352941189</v>
      </c>
      <c r="CG23" s="282">
        <f>'TuitionData-2Yr'!AK24*($DA$3/$CG$3)</f>
        <v>7162.326334733054</v>
      </c>
      <c r="CH23" s="282">
        <f>'TuitionData-2Yr'!AL24*($DA$3/$CH$3)</f>
        <v>7445.5578703703704</v>
      </c>
      <c r="CI23" s="282">
        <f>'TuitionData-2Yr'!AM24*($DA$3/$CI$3)</f>
        <v>7248.4078873239441</v>
      </c>
      <c r="CJ23" s="282">
        <f>'TuitionData-2Yr'!AN24*($DA$3/$CJ$3)</f>
        <v>7813.4058856191004</v>
      </c>
      <c r="CK23" s="282">
        <f>'TuitionData-2Yr'!AO24*($DA$3/$CK$3)</f>
        <v>9153.3224578575318</v>
      </c>
      <c r="CL23" s="282">
        <f>'TuitionData-2Yr'!AP24*($DA$3/$CL$3)</f>
        <v>9340.0232312566004</v>
      </c>
      <c r="CM23" s="282">
        <f>'TuitionData-2Yr'!AQ24*($DA$3/$CM$3)</f>
        <v>9255.4595701125891</v>
      </c>
      <c r="CN23" s="282">
        <f>'TuitionData-2Yr'!AR24*($DA$3/$CN$3)</f>
        <v>9323.3434889434902</v>
      </c>
      <c r="CO23" s="282">
        <f>'TuitionData-2Yr'!AS24*($DA$3/$CO$3)</f>
        <v>9813.1800920791757</v>
      </c>
      <c r="CP23" s="282">
        <f>'TuitionData-2Yr'!AT24*($DA$3/$CP$3)</f>
        <v>8061.9054545454555</v>
      </c>
      <c r="CQ23" s="282">
        <f>'TuitionData-2Yr'!AU24*($DA$3/$CQ$3)</f>
        <v>8752.2757660167135</v>
      </c>
      <c r="CR23" s="282">
        <f>'TuitionData-2Yr'!AV24*($DA$3/$CR$3)</f>
        <v>8647.890825688075</v>
      </c>
      <c r="CS23" s="282">
        <f>'TuitionData-2Yr'!AW24*($DA$3/$CS$3)</f>
        <v>8966.8012394865</v>
      </c>
      <c r="CT23" s="282">
        <f>'TuitionData-2Yr'!AX24*($DA$3/$CT$3)</f>
        <v>9139.4849410737679</v>
      </c>
      <c r="CU23" s="282">
        <f>'TuitionData-2Yr'!AY24*($DA$3/$CU$3)</f>
        <v>9336.9006849315083</v>
      </c>
      <c r="CV23" s="282">
        <f>'TuitionData-2Yr'!AZ24*($DA$3/$CV$3)</f>
        <v>9609.3092740243392</v>
      </c>
      <c r="CW23" s="282">
        <f>'TuitionData-2Yr'!BA24*($DA$3/$CW$3)</f>
        <v>9857.6539589442837</v>
      </c>
      <c r="CX23" s="282">
        <f>'TuitionData-2Yr'!BB24*($DA$3/$CX$3)</f>
        <v>9380.9376558603508</v>
      </c>
      <c r="CY23" s="282">
        <f>'TuitionData-2Yr'!BC24*($DA$3/$CY$3)</f>
        <v>9144.5196078431381</v>
      </c>
      <c r="CZ23" s="282">
        <f>'TuitionData-2Yr'!BD24*($DA$3/$CZ$3)</f>
        <v>9397.4658730158753</v>
      </c>
      <c r="DA23" s="282">
        <f>'TuitionData-2Yr'!BE24*($DA$3/$DA$3)</f>
        <v>9517</v>
      </c>
      <c r="DB23" s="281">
        <f>'TuitionData-2Yr'!BH24*($EA$3/$DB$3)</f>
        <v>0</v>
      </c>
      <c r="DC23" s="282">
        <f>'TuitionData-2Yr'!BI24*($EA$3/$DC$3)</f>
        <v>0</v>
      </c>
      <c r="DD23" s="282">
        <f>'TuitionData-2Yr'!BJ24*($EA$3/$DD$3)</f>
        <v>0</v>
      </c>
      <c r="DE23" s="282">
        <f>'TuitionData-2Yr'!BK24*($EA$3/$DE$3)</f>
        <v>0</v>
      </c>
      <c r="DF23" s="282">
        <f>'TuitionData-2Yr'!BL24*($EA$3/$DF$3)</f>
        <v>0</v>
      </c>
      <c r="DG23" s="282">
        <f>'TuitionData-2Yr'!BM24*($EA$3/$DG$3)</f>
        <v>0</v>
      </c>
      <c r="DH23" s="282">
        <f>'TuitionData-2Yr'!BN24*($EA$3/$DH$3)</f>
        <v>0</v>
      </c>
      <c r="DI23" s="282">
        <f>'TuitionData-2Yr'!BO24*($EA$3/$DI$3)</f>
        <v>0</v>
      </c>
      <c r="DJ23" s="282">
        <f>'TuitionData-2Yr'!BP24*($EA$3/$DJ$3)</f>
        <v>0</v>
      </c>
      <c r="DK23" s="282">
        <f>'TuitionData-2Yr'!BQ24*($EA$3/$DK$3)</f>
        <v>0</v>
      </c>
      <c r="DL23" s="282">
        <f>'TuitionData-2Yr'!BR24*($EA$3/$DL$3)</f>
        <v>0</v>
      </c>
      <c r="DM23" s="282">
        <f>'TuitionData-2Yr'!BS24*($EA$3/$DM$3)</f>
        <v>0</v>
      </c>
      <c r="DN23" s="282">
        <f>'TuitionData-2Yr'!BT24*($EA$3/$DN$3)</f>
        <v>0</v>
      </c>
      <c r="DO23" s="282">
        <f>'TuitionData-2Yr'!BU24*($EA$3/$DO$3)</f>
        <v>0</v>
      </c>
      <c r="DP23" s="282">
        <f>'TuitionData-2Yr'!BV24*($EA$3/$DP$3)</f>
        <v>0</v>
      </c>
      <c r="DQ23" s="282">
        <f>'TuitionData-2Yr'!BW24*($EA$3/$DQ$3)</f>
        <v>0</v>
      </c>
      <c r="DR23" s="282">
        <f>'TuitionData-2Yr'!BX24*($EA$3/$DR$3)</f>
        <v>0</v>
      </c>
      <c r="DS23" s="282">
        <f>'TuitionData-2Yr'!BY24*($EA$3/$DS$3)</f>
        <v>0</v>
      </c>
      <c r="DT23" s="282">
        <f>'TuitionData-2Yr'!BZ24*($EA$3/$DT$3)</f>
        <v>4508.1405499781758</v>
      </c>
      <c r="DU23" s="282">
        <f>'TuitionData-2Yr'!CA24*($EA$3/$DU$3)</f>
        <v>4520.1583904109593</v>
      </c>
      <c r="DV23" s="282">
        <f>'TuitionData-2Yr'!CB24*($EA$3/$DV$3)</f>
        <v>4522.5346202266055</v>
      </c>
      <c r="DW23" s="282">
        <f>'TuitionData-2Yr'!CC24*($EA$3/$DW$3)</f>
        <v>4079.5852534562223</v>
      </c>
      <c r="DX23" s="282">
        <f>'TuitionData-2Yr'!CD24*($EA$3/$DX$3)</f>
        <v>4101.2273482959281</v>
      </c>
      <c r="DY23" s="282">
        <f>'TuitionData-2Yr'!CE24*($EA$3/$DY$3)</f>
        <v>5258.8325163398695</v>
      </c>
      <c r="DZ23" s="282">
        <f>'TuitionData-2Yr'!CF24*($EA$3/$DZ$3)</f>
        <v>5477.1880952380961</v>
      </c>
      <c r="EA23" s="282">
        <f>'TuitionData-2Yr'!CG24*($EA$3/$EA$3)</f>
        <v>5419</v>
      </c>
    </row>
    <row r="24" spans="1:131">
      <c r="A24" s="102" t="s">
        <v>39</v>
      </c>
      <c r="D24" s="2"/>
      <c r="E24" s="2"/>
      <c r="F24" s="2"/>
      <c r="G24" s="2"/>
      <c r="H24" s="2"/>
      <c r="I24" s="2"/>
      <c r="J24" s="2"/>
      <c r="K24" s="2"/>
      <c r="L24" s="10">
        <f>'TuitionData-4Yr'!P25*($AA$3/$L$3)</f>
        <v>5038.5184794086599</v>
      </c>
      <c r="M24" s="2"/>
      <c r="N24" s="2"/>
      <c r="O24" s="2"/>
      <c r="P24" s="2"/>
      <c r="Q24" s="10">
        <f>'TuitionData-4Yr'!U25*($AA$3/$Q$3)</f>
        <v>6165.4285051067782</v>
      </c>
      <c r="R24" s="10">
        <f>'TuitionData-4Yr'!V25*($AA$3/$R$3)</f>
        <v>6496.8059633027533</v>
      </c>
      <c r="S24" s="10">
        <f>'TuitionData-4Yr'!W25*($AA$3/$S$3)</f>
        <v>7297.0270030987176</v>
      </c>
      <c r="T24" s="10">
        <f>'TuitionData-4Yr'!X25*($AA$3/$T$3)</f>
        <v>7394.4705368834575</v>
      </c>
      <c r="U24" s="10">
        <f>'TuitionData-4Yr'!Y25*($AA$3/$U$3)</f>
        <v>7538.72345890411</v>
      </c>
      <c r="V24" s="10">
        <f>'TuitionData-4Yr'!Z25*($AA$3/$V$3)</f>
        <v>7720.6126731011336</v>
      </c>
      <c r="W24" s="10">
        <f>'TuitionData-4Yr'!AA25*($AA$3/$W$3)</f>
        <v>7879.6732299958121</v>
      </c>
      <c r="X24" s="10">
        <f>'TuitionData-4Yr'!AB25*($AA$3/$X$3)</f>
        <v>7879.3050706566937</v>
      </c>
      <c r="Y24" s="10">
        <f>'TuitionData-4Yr'!AC25*($AA$3/$Y$3)</f>
        <v>7965.291666666667</v>
      </c>
      <c r="Z24" s="16">
        <f>'TuitionData-4Yr'!AD25*($AA$3/$Z$3)</f>
        <v>7925.0706349206357</v>
      </c>
      <c r="AA24" s="16">
        <f>'TuitionData-4Yr'!AE25*($AA$3/$AA$3)</f>
        <v>8153.5</v>
      </c>
      <c r="AL24" s="3">
        <f>'TuitionData-4Yr'!AS25*($BA$3/$AL$3)</f>
        <v>17443.109820485748</v>
      </c>
      <c r="AQ24" s="3">
        <f>'TuitionData-4Yr'!AX25*($BA$3/$AQ$3)</f>
        <v>19120.51207056639</v>
      </c>
      <c r="AR24" s="3">
        <f>'TuitionData-4Yr'!AY25*($BA$3/$AR$3)</f>
        <v>19383.893577981653</v>
      </c>
      <c r="AS24" s="3">
        <f>'TuitionData-4Yr'!AZ25*($BA$3/$AS$3)</f>
        <v>20145.769366976543</v>
      </c>
      <c r="AT24" s="3">
        <f>'TuitionData-4Yr'!BA25*($BA$3/$AT$3)</f>
        <v>20748.646879092103</v>
      </c>
      <c r="AU24" s="3">
        <f>'TuitionData-4Yr'!BB25*($BA$3/$AU$3)</f>
        <v>20223.726883561645</v>
      </c>
      <c r="AV24" s="3">
        <f>'TuitionData-4Yr'!BC25*($BA$3/$AV$3)</f>
        <v>20538.767939571968</v>
      </c>
      <c r="AW24" s="3">
        <f>'TuitionData-4Yr'!BD25*($BA$3/$AW$3)</f>
        <v>21561.06493506494</v>
      </c>
      <c r="AX24" s="3">
        <f>'TuitionData-4Yr'!BE25*($BA$3/$AX$3)</f>
        <v>21756.608478802998</v>
      </c>
      <c r="AY24" s="3">
        <f>'TuitionData-4Yr'!BF25*($BA$3/$BA$3)</f>
        <v>20727</v>
      </c>
      <c r="AZ24" s="3">
        <f>'TuitionData-4Yr'!BG25*($BA$3/$AZ$3)</f>
        <v>22036.03412698413</v>
      </c>
      <c r="BA24" s="3">
        <f>'TuitionData-4Yr'!BH25*($BA$3/$BA$3)</f>
        <v>22221</v>
      </c>
      <c r="BL24" s="3">
        <f>'TuitionData-2Yr'!N25*($U$3/$BL$3)</f>
        <v>1361.6388595564943</v>
      </c>
      <c r="BQ24" s="10">
        <f>'TuitionData-2Yr'!S25*($CA$3/$BQ$3)</f>
        <v>1741.6397400185701</v>
      </c>
      <c r="BR24" s="10">
        <f>'TuitionData-2Yr'!T25*($CA$3/$BR$3)</f>
        <v>1676.1394495412846</v>
      </c>
      <c r="BS24" s="10">
        <f>'TuitionData-2Yr'!U25*($CA$3/$BS$3)</f>
        <v>1826.5285524568396</v>
      </c>
      <c r="BT24" s="10">
        <f>'TuitionData-2Yr'!V25*($CA$3/$BT$3)</f>
        <v>1774.695329550415</v>
      </c>
      <c r="BU24" s="10">
        <f>'TuitionData-2Yr'!W25*($CA$3/$BU$3)</f>
        <v>1690.5282534246576</v>
      </c>
      <c r="BV24" s="10">
        <f>'TuitionData-2Yr'!X25*($CA$3/$BV$3)</f>
        <v>1660.4162819974822</v>
      </c>
      <c r="BW24" s="10">
        <f>'TuitionData-2Yr'!Y25*($CA$3/$BW$3)</f>
        <v>1663.0087976539594</v>
      </c>
      <c r="BX24" s="10">
        <f>'TuitionData-2Yr'!Z25*($CA$3/$BX$3)</f>
        <v>1976.7585203657527</v>
      </c>
      <c r="BY24" s="10">
        <f>'TuitionData-2Yr'!AA25*($CA$3/$BY$3)</f>
        <v>1974.2896241830067</v>
      </c>
      <c r="BZ24" s="10">
        <f>'TuitionData-2Yr'!AB25*($CA$3/$BZ$3)</f>
        <v>1912.2809523809526</v>
      </c>
      <c r="CA24" s="10">
        <f>'TuitionData-2Yr'!AC25*($CA$3/$CA$3)</f>
        <v>2004</v>
      </c>
      <c r="CB24" s="124"/>
      <c r="CL24" s="3">
        <f>'TuitionData-2Yr'!AP25*($U$3/$CL$3)</f>
        <v>6086.6737064413937</v>
      </c>
      <c r="CQ24" s="2">
        <f>'TuitionData-2Yr'!AU25*($DA$3/$CQ$3)</f>
        <v>6718.7743732590534</v>
      </c>
      <c r="CR24" s="10">
        <f>'TuitionData-2Yr'!AV25*($DA$3/$CR$3)</f>
        <v>6648.0587155963312</v>
      </c>
      <c r="CS24" s="10">
        <f>'TuitionData-2Yr'!AW25*($DA$3/$CS$3)</f>
        <v>6826.764054891546</v>
      </c>
      <c r="CT24" s="10">
        <f>'TuitionData-2Yr'!AX25*($DA$3/$CT$3)</f>
        <v>7285.2671322566575</v>
      </c>
      <c r="CU24" s="10">
        <f>'TuitionData-2Yr'!AY25*($DA$3/$CU$3)</f>
        <v>7260.264126712329</v>
      </c>
      <c r="CV24" s="10">
        <f>'TuitionData-2Yr'!AZ25*($DA$3/$CV$3)</f>
        <v>7332.966848510282</v>
      </c>
      <c r="CW24" s="10">
        <f>'TuitionData-2Yr'!BA25*($DA$3/$CW$3)</f>
        <v>7333.5785504817777</v>
      </c>
      <c r="CX24" s="10">
        <f>'TuitionData-2Yr'!BB25*($DA$3/$CX$3)</f>
        <v>7549.7564422277655</v>
      </c>
      <c r="CY24" s="10">
        <f>'TuitionData-2Yr'!BC25*($DA$3/$CY$3)</f>
        <v>7767.1813725490201</v>
      </c>
      <c r="CZ24" s="10">
        <f>'TuitionData-2Yr'!BD25*($DA$3/$CZ$3)</f>
        <v>7887.3952380952396</v>
      </c>
      <c r="DA24" s="10">
        <f>'TuitionData-2Yr'!BE25*($DA$3/$DA$3)</f>
        <v>7854</v>
      </c>
      <c r="DB24" s="283"/>
      <c r="DF24" s="16"/>
      <c r="DQ24" s="10">
        <f>'TuitionData-2Yr'!BW25*($U$3/$DQ$3)</f>
        <v>0</v>
      </c>
      <c r="DR24" s="10">
        <f>'TuitionData-2Yr'!BX25*($U$3/$DR$3)</f>
        <v>0</v>
      </c>
      <c r="DS24" s="10">
        <f>'TuitionData-2Yr'!BY25*($U$3/$DS$3)</f>
        <v>0</v>
      </c>
      <c r="DT24" s="10">
        <f>'TuitionData-2Yr'!BZ25*($U$3/$DT$3)</f>
        <v>0</v>
      </c>
      <c r="DU24" s="10">
        <f>'TuitionData-2Yr'!CA25*($U$3/$DU$3)</f>
        <v>0</v>
      </c>
      <c r="DV24" s="10">
        <f>'TuitionData-2Yr'!CB25*($EA$3/$DV$3)</f>
        <v>0</v>
      </c>
      <c r="DW24" s="10">
        <f>'TuitionData-2Yr'!CC25*($EA$3/$DW$3)</f>
        <v>2160.7289484708845</v>
      </c>
      <c r="DX24" s="10">
        <f>'TuitionData-2Yr'!CD25*($EA$3/$DX$3)</f>
        <v>4425.9767248545313</v>
      </c>
      <c r="DY24" s="10">
        <f>'TuitionData-2Yr'!CE25*($EA$3/$DY$3)</f>
        <v>1197.0473856209151</v>
      </c>
      <c r="DZ24" s="10">
        <f>'TuitionData-2Yr'!CF25*($EA$3/$DZ$3)</f>
        <v>0</v>
      </c>
      <c r="EA24" s="10">
        <f>'TuitionData-2Yr'!CG25*($EA$3/$EA$3)</f>
        <v>0</v>
      </c>
    </row>
    <row r="25" spans="1:131">
      <c r="A25" s="102"/>
      <c r="D25" s="2"/>
      <c r="E25" s="2"/>
      <c r="F25" s="2"/>
      <c r="G25" s="2"/>
      <c r="H25" s="2"/>
      <c r="I25" s="2"/>
      <c r="J25" s="2"/>
      <c r="K25" s="2"/>
      <c r="M25" s="2"/>
      <c r="N25" s="2"/>
      <c r="O25" s="2"/>
      <c r="P25" s="2"/>
      <c r="Z25" s="16"/>
      <c r="AA25" s="16"/>
      <c r="AY25" s="3"/>
      <c r="BQ25" s="10"/>
      <c r="BR25" s="10"/>
      <c r="BS25" s="10"/>
      <c r="BT25" s="10"/>
      <c r="BU25" s="10"/>
      <c r="BV25" s="10"/>
      <c r="BW25" s="10"/>
      <c r="BX25" s="10"/>
      <c r="BY25" s="10"/>
      <c r="BZ25" s="10"/>
      <c r="CA25" s="10"/>
      <c r="CB25" s="124"/>
      <c r="CQ25" s="2"/>
      <c r="CR25" s="10"/>
      <c r="CS25" s="10"/>
      <c r="CT25" s="10"/>
      <c r="CU25" s="10"/>
      <c r="CV25" s="10"/>
      <c r="CW25" s="10"/>
      <c r="CX25" s="10"/>
      <c r="CY25" s="10"/>
      <c r="CZ25" s="10"/>
      <c r="DA25" s="10"/>
    </row>
    <row r="26" spans="1:131">
      <c r="A26" s="103" t="s">
        <v>40</v>
      </c>
      <c r="B26" s="4"/>
      <c r="D26" s="2"/>
      <c r="E26" s="2"/>
      <c r="F26" s="2"/>
      <c r="G26" s="2"/>
      <c r="H26" s="2"/>
      <c r="I26" s="2"/>
      <c r="J26" s="2"/>
      <c r="K26" s="2"/>
      <c r="L26" s="10">
        <f>'TuitionData-4Yr'!P27*($AA$3/$L$3)</f>
        <v>4922.0052798310462</v>
      </c>
      <c r="M26" s="2"/>
      <c r="N26" s="2"/>
      <c r="O26" s="2"/>
      <c r="P26" s="2"/>
      <c r="Q26" s="10">
        <f>'TuitionData-4Yr'!U27*($AA$3/$Q$3)</f>
        <v>6170.7892293407622</v>
      </c>
      <c r="R26" s="10">
        <f>'TuitionData-4Yr'!V27*($AA$3/$R$3)</f>
        <v>6510.3422018348638</v>
      </c>
      <c r="S26" s="10">
        <f>'TuitionData-4Yr'!W27*($AA$3/$S$3)</f>
        <v>6690.4559539619313</v>
      </c>
      <c r="T26" s="10">
        <f>'TuitionData-4Yr'!X27*($AA$3/$T$3)</f>
        <v>7018.1388040157144</v>
      </c>
      <c r="U26" s="10">
        <f>'TuitionData-4Yr'!Y27*($AA$3/$U$3)</f>
        <v>6792.8698630136996</v>
      </c>
      <c r="V26" s="10">
        <f>'TuitionData-4Yr'!Z27*($AA$3/$V$3)</f>
        <v>6962.5497272345783</v>
      </c>
      <c r="W26" s="10">
        <f>'TuitionData-4Yr'!AA27*($AA$3/$W$3)</f>
        <v>7505.5768747381671</v>
      </c>
      <c r="X26" s="10">
        <f>'TuitionData-4Yr'!AB27*($AA$3/$X$3)</f>
        <v>7834.5120532003339</v>
      </c>
      <c r="Y26" s="10">
        <f>'TuitionData-4Yr'!AC27*($AA$3/$Y$3)</f>
        <v>8217.9084967320268</v>
      </c>
      <c r="Z26" s="16">
        <f>'TuitionData-4Yr'!AD27*($AA$3/$Z$3)</f>
        <v>8394.4857142857163</v>
      </c>
      <c r="AA26" s="16">
        <f>'TuitionData-4Yr'!AE27*($AA$3/$AA$3)</f>
        <v>8484</v>
      </c>
      <c r="AL26" s="3">
        <f>'TuitionData-4Yr'!AS27*($BA$3/$AL$3)</f>
        <v>14310.801478352694</v>
      </c>
      <c r="AQ26" s="3">
        <f>'TuitionData-4Yr'!AX27*($BA$3/$AQ$3)</f>
        <v>17964.382544103995</v>
      </c>
      <c r="AR26" s="3">
        <f>'TuitionData-4Yr'!AY27*($BA$3/$AR$3)</f>
        <v>18975.452293577986</v>
      </c>
      <c r="AS26" s="3">
        <f>'TuitionData-4Yr'!AZ27*($BA$3/$AS$3)</f>
        <v>19930.516157591857</v>
      </c>
      <c r="AT26" s="3">
        <f>'TuitionData-4Yr'!BA27*($BA$3/$AT$3)</f>
        <v>20962.573548668704</v>
      </c>
      <c r="AU26" s="3">
        <f>'TuitionData-4Yr'!BB27*($BA$3/$AU$3)</f>
        <v>20345.655821917811</v>
      </c>
      <c r="AV26" s="3">
        <f>'TuitionData-4Yr'!BC27*($BA$3/$AV$3)</f>
        <v>20771.35543432648</v>
      </c>
      <c r="AW26" s="3">
        <f>'TuitionData-4Yr'!BD27*($BA$3/$AW$3)</f>
        <v>22073.834939254299</v>
      </c>
      <c r="AX26" s="3">
        <f>'TuitionData-4Yr'!BE27*($BA$3/$AX$3)</f>
        <v>23019.344970906073</v>
      </c>
      <c r="AY26" s="3">
        <f>'TuitionData-4Yr'!BF27*($BA$3/$BA$3)</f>
        <v>22736</v>
      </c>
      <c r="AZ26" s="3">
        <f>'TuitionData-4Yr'!BG27*($BA$3/$AZ$3)</f>
        <v>24616.289682539686</v>
      </c>
      <c r="BA26" s="3">
        <f>'TuitionData-4Yr'!BH27*($BA$3/$BA$3)</f>
        <v>25398</v>
      </c>
      <c r="BL26" s="3">
        <f>'TuitionData-2Yr'!N27*($U$3/$BL$3)</f>
        <v>2368.0675818373811</v>
      </c>
      <c r="BQ26" s="10">
        <f>'TuitionData-2Yr'!S27*($CA$3/$BQ$3)</f>
        <v>4300.4921077065928</v>
      </c>
      <c r="BR26" s="10">
        <f>'TuitionData-2Yr'!T27*($CA$3/$BR$3)</f>
        <v>4310.9977064220193</v>
      </c>
      <c r="BS26" s="10">
        <f>'TuitionData-2Yr'!U27*($CA$3/$BS$3)</f>
        <v>3998.370960602037</v>
      </c>
      <c r="BT26" s="10">
        <f>'TuitionData-2Yr'!V27*($CA$3/$BT$3)</f>
        <v>4093.7276298559586</v>
      </c>
      <c r="BU26" s="10">
        <f>'TuitionData-2Yr'!W27*($CA$3/$BU$3)</f>
        <v>6399.6215753424667</v>
      </c>
      <c r="BV26" s="10">
        <f>'TuitionData-2Yr'!X27*($CA$3/$BV$3)</f>
        <v>0</v>
      </c>
      <c r="BW26" s="10">
        <f>'TuitionData-2Yr'!Y27*($CA$3/$BW$3)</f>
        <v>0</v>
      </c>
      <c r="BX26" s="10">
        <f>'TuitionData-2Yr'!Z27*($CA$3/$BX$3)</f>
        <v>4074.0315876974241</v>
      </c>
      <c r="BY26" s="10">
        <f>'TuitionData-2Yr'!AA27*($CA$3/$BY$3)</f>
        <v>4004.1339869281046</v>
      </c>
      <c r="BZ26" s="10">
        <f>'TuitionData-2Yr'!AB27*($CA$3/$BZ$3)</f>
        <v>4378.4920634920645</v>
      </c>
      <c r="CA26" s="10">
        <f>'TuitionData-2Yr'!AC27*($CA$3/$CA$3)</f>
        <v>4300</v>
      </c>
      <c r="CB26" s="124"/>
      <c r="CL26" s="3">
        <f>'TuitionData-2Yr'!AP27*($U$3/$CL$3)</f>
        <v>3278.2935586061249</v>
      </c>
      <c r="CQ26" s="2">
        <f>'TuitionData-2Yr'!AU27*($DA$3/$CQ$3)</f>
        <v>5015.2553389043642</v>
      </c>
      <c r="CR26" s="10">
        <f>'TuitionData-2Yr'!AV27*($DA$3/$CR$3)</f>
        <v>5184.9678899082573</v>
      </c>
      <c r="CS26" s="10">
        <f>'TuitionData-2Yr'!AW27*($DA$3/$CS$3)</f>
        <v>4679.9114652501112</v>
      </c>
      <c r="CT26" s="10">
        <f>'TuitionData-2Yr'!AX27*($DA$3/$CT$3)</f>
        <v>4765.7485814054999</v>
      </c>
      <c r="CU26" s="10">
        <f>'TuitionData-2Yr'!AY27*($DA$3/$CU$3)</f>
        <v>6399.6215753424667</v>
      </c>
      <c r="CV26" s="10">
        <f>'TuitionData-2Yr'!AZ27*($DA$3/$CV$3)</f>
        <v>3596.491817037348</v>
      </c>
      <c r="CW26" s="10">
        <f>'TuitionData-2Yr'!BA27*($DA$3/$CW$3)</f>
        <v>0</v>
      </c>
      <c r="CX26" s="10">
        <f>'TuitionData-2Yr'!BB27*($DA$3/$CX$3)</f>
        <v>4074.0315876974241</v>
      </c>
      <c r="CY26" s="10">
        <f>'TuitionData-2Yr'!BC27*($DA$3/$CY$3)</f>
        <v>4004.1339869281046</v>
      </c>
      <c r="CZ26" s="10">
        <f>'TuitionData-2Yr'!BD27*($DA$3/$CZ$3)</f>
        <v>4378.4920634920645</v>
      </c>
      <c r="DA26" s="10">
        <f>'TuitionData-2Yr'!BE27*($DA$3/$DA$3)</f>
        <v>4300</v>
      </c>
      <c r="DQ26" s="10">
        <f>'TuitionData-2Yr'!BW27*($U$3/$DQ$3)</f>
        <v>0</v>
      </c>
      <c r="DR26" s="10">
        <f>'TuitionData-2Yr'!BX27*($U$3/$DR$3)</f>
        <v>0</v>
      </c>
      <c r="DS26" s="10">
        <f>'TuitionData-2Yr'!BY27*($U$3/$DS$3)</f>
        <v>0</v>
      </c>
      <c r="DT26" s="10">
        <f>'TuitionData-2Yr'!BZ27*($U$3/$DT$3)</f>
        <v>0</v>
      </c>
      <c r="DU26" s="10">
        <f>'TuitionData-2Yr'!CA27*($U$3/$DU$3)</f>
        <v>0</v>
      </c>
      <c r="DV26" s="10">
        <f>'TuitionData-2Yr'!CB27*($EA$3/$DV$3)</f>
        <v>0</v>
      </c>
      <c r="DW26" s="10">
        <f>'TuitionData-2Yr'!CC27*($EA$3/$DW$3)</f>
        <v>3590.4650188521164</v>
      </c>
      <c r="DX26" s="10">
        <f>'TuitionData-2Yr'!CD27*($EA$3/$DX$3)</f>
        <v>0</v>
      </c>
      <c r="DY26" s="10">
        <f>'TuitionData-2Yr'!CE27*($EA$3/$DY$3)</f>
        <v>0</v>
      </c>
      <c r="DZ26" s="10">
        <f>'TuitionData-2Yr'!CF27*($EA$3/$DZ$3)</f>
        <v>0</v>
      </c>
      <c r="EA26" s="10">
        <f>'TuitionData-2Yr'!CG27*($EA$3/$EA$3)</f>
        <v>0</v>
      </c>
    </row>
    <row r="27" spans="1:131">
      <c r="A27" s="102" t="s">
        <v>41</v>
      </c>
      <c r="D27" s="2"/>
      <c r="E27" s="2"/>
      <c r="F27" s="2"/>
      <c r="G27" s="2"/>
      <c r="H27" s="2"/>
      <c r="I27" s="2"/>
      <c r="J27" s="2"/>
      <c r="K27" s="2"/>
      <c r="L27" s="10">
        <f>'TuitionData-4Yr'!P28*($AA$3/$L$3)</f>
        <v>5512.0227032734956</v>
      </c>
      <c r="M27" s="2"/>
      <c r="N27" s="2"/>
      <c r="O27" s="2"/>
      <c r="P27" s="2"/>
      <c r="Q27" s="10">
        <f>'TuitionData-4Yr'!U28*($AA$3/$Q$3)</f>
        <v>8153.0659238625822</v>
      </c>
      <c r="R27" s="10">
        <f>'TuitionData-4Yr'!V28*($AA$3/$R$3)</f>
        <v>9571.8862385321117</v>
      </c>
      <c r="S27" s="10">
        <f>'TuitionData-4Yr'!W28*($AA$3/$S$3)</f>
        <v>10547.975210270033</v>
      </c>
      <c r="T27" s="10">
        <f>'TuitionData-4Yr'!X28*($AA$3/$T$3)</f>
        <v>10941.621126145788</v>
      </c>
      <c r="U27" s="10">
        <f>'TuitionData-4Yr'!Y28*($AA$3/$U$3)</f>
        <v>10831.903253424658</v>
      </c>
      <c r="V27" s="10">
        <f>'TuitionData-4Yr'!Z28*($AA$3/$V$3)</f>
        <v>10564.425514057912</v>
      </c>
      <c r="W27" s="10">
        <f>'TuitionData-4Yr'!AA28*($AA$3/$W$3)</f>
        <v>10410.198575617933</v>
      </c>
      <c r="X27" s="10">
        <f>'TuitionData-4Yr'!AB28*($AA$3/$X$3)</f>
        <v>10543.423108894433</v>
      </c>
      <c r="Y27" s="10">
        <f>'TuitionData-4Yr'!AC28*($AA$3/$Y$3)</f>
        <v>10797.535130718954</v>
      </c>
      <c r="Z27" s="16">
        <f>'TuitionData-4Yr'!AD28*($AA$3/$Z$3)</f>
        <v>10756.325793650796</v>
      </c>
      <c r="AA27" s="16">
        <f>'TuitionData-4Yr'!AE28*($AA$3/$AA$3)</f>
        <v>10972.5</v>
      </c>
      <c r="AL27" s="3">
        <f>'TuitionData-4Yr'!AS28*($BA$3/$AL$3)</f>
        <v>17468.85110876452</v>
      </c>
      <c r="AQ27" s="3">
        <f>'TuitionData-4Yr'!AX28*($BA$3/$AQ$3)</f>
        <v>23383.4791086351</v>
      </c>
      <c r="AR27" s="3">
        <f>'TuitionData-4Yr'!AY28*($BA$3/$AR$3)</f>
        <v>24242.814678899085</v>
      </c>
      <c r="AS27" s="3">
        <f>'TuitionData-4Yr'!AZ28*($BA$3/$AS$3)</f>
        <v>25352.17087206729</v>
      </c>
      <c r="AT27" s="3">
        <f>'TuitionData-4Yr'!BA28*($BA$3/$AT$3)</f>
        <v>25735.042339589701</v>
      </c>
      <c r="AU27" s="3">
        <f>'TuitionData-4Yr'!BB28*($BA$3/$AU$3)</f>
        <v>24712.029965753427</v>
      </c>
      <c r="AV27" s="3">
        <f>'TuitionData-4Yr'!BC28*($BA$3/$AV$3)</f>
        <v>25102.220730172055</v>
      </c>
      <c r="AW27" s="3">
        <f>'TuitionData-4Yr'!BD28*($BA$3/$AW$3)</f>
        <v>26701.664851277761</v>
      </c>
      <c r="AX27" s="3">
        <f>'TuitionData-4Yr'!BE28*($BA$3/$AX$3)</f>
        <v>27542.906483790528</v>
      </c>
      <c r="AY27" s="3">
        <f>'TuitionData-4Yr'!BF28*($BA$3/$BA$3)</f>
        <v>26705</v>
      </c>
      <c r="AZ27" s="3">
        <f>'TuitionData-4Yr'!BG28*($BA$3/$AZ$3)</f>
        <v>28150.649206349211</v>
      </c>
      <c r="BA27" s="3">
        <f>'TuitionData-4Yr'!BH28*($BA$3/$BA$3)</f>
        <v>28708</v>
      </c>
      <c r="BL27" s="3">
        <f>'TuitionData-2Yr'!N28*($U$3/$BL$3)</f>
        <v>4039.2819429778247</v>
      </c>
      <c r="BQ27" s="10">
        <f>'TuitionData-2Yr'!S28*($CA$3/$BQ$3)</f>
        <v>2065.6657381615601</v>
      </c>
      <c r="BR27" s="10">
        <f>'TuitionData-2Yr'!T28*($CA$3/$BR$3)</f>
        <v>2041.0293577981654</v>
      </c>
      <c r="BS27" s="10">
        <f>'TuitionData-2Yr'!U28*($CA$3/$BS$3)</f>
        <v>2105.9601593625503</v>
      </c>
      <c r="BT27" s="10">
        <f>'TuitionData-2Yr'!V28*($CA$3/$BT$3)</f>
        <v>2076.5447402880841</v>
      </c>
      <c r="BU27" s="10">
        <f>'TuitionData-2Yr'!W28*($CA$3/$BU$3)</f>
        <v>2168.357876712329</v>
      </c>
      <c r="BV27" s="10">
        <f>'TuitionData-2Yr'!X28*($CA$3/$BV$3)</f>
        <v>2203.1204364246751</v>
      </c>
      <c r="BW27" s="10">
        <f>'TuitionData-2Yr'!Y28*($CA$3/$BW$3)</f>
        <v>2199.428571428572</v>
      </c>
      <c r="BX27" s="10">
        <f>'TuitionData-2Yr'!Z28*($CA$3/$BX$3)</f>
        <v>2233.2518703241899</v>
      </c>
      <c r="BY27" s="10">
        <f>'TuitionData-2Yr'!AA28*($CA$3/$BY$3)</f>
        <v>2194.9362745098042</v>
      </c>
      <c r="BZ27" s="10">
        <f>'TuitionData-2Yr'!AB28*($CA$3/$BZ$3)</f>
        <v>2107.7857142857147</v>
      </c>
      <c r="CA27" s="10">
        <f>'TuitionData-2Yr'!AC28*($CA$3/$CA$3)</f>
        <v>2070</v>
      </c>
      <c r="CB27" s="124"/>
      <c r="CL27" s="3">
        <f>'TuitionData-2Yr'!AP28*($U$3/$CL$3)</f>
        <v>6524.5195353748677</v>
      </c>
      <c r="CQ27" s="2">
        <f>'TuitionData-2Yr'!AU28*($DA$3/$CQ$3)</f>
        <v>8955.9832869080783</v>
      </c>
      <c r="CR27" s="10">
        <f>'TuitionData-2Yr'!AV28*($DA$3/$CR$3)</f>
        <v>8849.1688073394507</v>
      </c>
      <c r="CS27" s="10">
        <f>'TuitionData-2Yr'!AW28*($DA$3/$CS$3)</f>
        <v>8676.0106241699887</v>
      </c>
      <c r="CT27" s="10">
        <f>'TuitionData-2Yr'!AX28*($DA$3/$CT$3)</f>
        <v>8554.826713225666</v>
      </c>
      <c r="CU27" s="10">
        <f>'TuitionData-2Yr'!AY28*($DA$3/$CU$3)</f>
        <v>8521.8441780821922</v>
      </c>
      <c r="CV27" s="10">
        <f>'TuitionData-2Yr'!AZ28*($DA$3/$CV$3)</f>
        <v>8431.2966848510296</v>
      </c>
      <c r="CW27" s="10">
        <f>'TuitionData-2Yr'!BA28*($DA$3/$CW$3)</f>
        <v>8417.1679932970274</v>
      </c>
      <c r="CX27" s="10">
        <f>'TuitionData-2Yr'!BB28*($DA$3/$CX$3)</f>
        <v>8401.8902743142171</v>
      </c>
      <c r="CY27" s="10">
        <f>'TuitionData-2Yr'!BC28*($DA$3/$CY$3)</f>
        <v>8257.7401960784318</v>
      </c>
      <c r="CZ27" s="10">
        <f>'TuitionData-2Yr'!BD28*($DA$3/$CZ$3)</f>
        <v>7997.3666666666677</v>
      </c>
      <c r="DA27" s="10">
        <f>'TuitionData-2Yr'!BE28*($DA$3/$DA$3)</f>
        <v>7854</v>
      </c>
      <c r="DQ27" s="10">
        <f>'TuitionData-2Yr'!BW28*($U$3/$DQ$3)</f>
        <v>0</v>
      </c>
      <c r="DR27" s="10">
        <f>'TuitionData-2Yr'!BX28*($U$3/$DR$3)</f>
        <v>0</v>
      </c>
      <c r="DS27" s="10">
        <f>'TuitionData-2Yr'!BY28*($U$3/$DS$3)</f>
        <v>0</v>
      </c>
      <c r="DT27" s="10">
        <f>'TuitionData-2Yr'!BZ28*($U$3/$DT$3)</f>
        <v>0</v>
      </c>
      <c r="DU27" s="10">
        <f>'TuitionData-2Yr'!CA28*($U$3/$DU$3)</f>
        <v>0</v>
      </c>
      <c r="DV27" s="10">
        <f>'TuitionData-2Yr'!CB28*($EA$3/$DV$3)</f>
        <v>0</v>
      </c>
      <c r="DW27" s="10">
        <f>'TuitionData-2Yr'!CC28*($EA$3/$DW$3)</f>
        <v>2199.428571428572</v>
      </c>
      <c r="DX27" s="10">
        <f>'TuitionData-2Yr'!CD28*($EA$3/$DX$3)</f>
        <v>0</v>
      </c>
      <c r="DY27" s="10">
        <f>'TuitionData-2Yr'!CE28*($EA$3/$DY$3)</f>
        <v>0</v>
      </c>
      <c r="DZ27" s="10">
        <f>'TuitionData-2Yr'!CF28*($EA$3/$DZ$3)</f>
        <v>0</v>
      </c>
      <c r="EA27" s="10">
        <f>'TuitionData-2Yr'!CG28*($EA$3/$EA$3)</f>
        <v>0</v>
      </c>
    </row>
    <row r="28" spans="1:131">
      <c r="A28" s="102" t="s">
        <v>42</v>
      </c>
      <c r="D28" s="2"/>
      <c r="E28" s="2"/>
      <c r="F28" s="2"/>
      <c r="G28" s="2"/>
      <c r="H28" s="2"/>
      <c r="I28" s="2"/>
      <c r="J28" s="2"/>
      <c r="K28" s="2"/>
      <c r="L28" s="10">
        <f>'TuitionData-4Yr'!P29*($AA$3/$L$3)</f>
        <v>3901.8373812038021</v>
      </c>
      <c r="M28" s="2"/>
      <c r="N28" s="2"/>
      <c r="O28" s="2"/>
      <c r="P28" s="2"/>
      <c r="Q28" s="10">
        <f>'TuitionData-4Yr'!U29*($AA$3/$Q$3)</f>
        <v>5838.4243268337977</v>
      </c>
      <c r="R28" s="10">
        <f>'TuitionData-4Yr'!V29*($AA$3/$R$3)</f>
        <v>6184.2954128440379</v>
      </c>
      <c r="S28" s="10">
        <f>'TuitionData-4Yr'!W29*($AA$3/$S$3)</f>
        <v>7484.4506418769379</v>
      </c>
      <c r="T28" s="10">
        <f>'TuitionData-4Yr'!X29*($AA$3/$T$3)</f>
        <v>7484.0733304233963</v>
      </c>
      <c r="U28" s="10">
        <f>'TuitionData-4Yr'!Y29*($AA$3/$U$3)</f>
        <v>7303.653253424658</v>
      </c>
      <c r="V28" s="10">
        <f>'TuitionData-4Yr'!Z29*($AA$3/$V$3)</f>
        <v>7413.7263953000429</v>
      </c>
      <c r="W28" s="10">
        <f>'TuitionData-4Yr'!AA29*($AA$3/$W$3)</f>
        <v>7520.6267281106011</v>
      </c>
      <c r="X28" s="10">
        <f>'TuitionData-4Yr'!AB29*($AA$3/$X$3)</f>
        <v>7522.560681629262</v>
      </c>
      <c r="Y28" s="10">
        <f>'TuitionData-4Yr'!AC29*($AA$3/$Y$3)</f>
        <v>7648.2103758169942</v>
      </c>
      <c r="Z28" s="16">
        <f>'TuitionData-4Yr'!AD29*($AA$3/$Z$3)</f>
        <v>7487.2214285714299</v>
      </c>
      <c r="AA28" s="16">
        <f>'TuitionData-4Yr'!AE29*($AA$3/$AA$3)</f>
        <v>7510</v>
      </c>
      <c r="AL28" s="3">
        <f>'TuitionData-4Yr'!AS29*($BA$3/$AL$3)</f>
        <v>17680.200633579727</v>
      </c>
      <c r="AQ28" s="3">
        <f>'TuitionData-4Yr'!AX29*($BA$3/$AQ$3)</f>
        <v>19133.020427112351</v>
      </c>
      <c r="AR28" s="3">
        <f>'TuitionData-4Yr'!AY29*($BA$3/$AR$3)</f>
        <v>19320.332110091746</v>
      </c>
      <c r="AS28" s="3">
        <f>'TuitionData-4Yr'!AZ29*($BA$3/$AS$3)</f>
        <v>20161.104028331123</v>
      </c>
      <c r="AT28" s="3">
        <f>'TuitionData-4Yr'!BA29*($BA$3/$AT$3)</f>
        <v>20478.718463553036</v>
      </c>
      <c r="AU28" s="3">
        <f>'TuitionData-4Yr'!BB29*($BA$3/$AU$3)</f>
        <v>19562.454623287675</v>
      </c>
      <c r="AV28" s="3">
        <f>'TuitionData-4Yr'!BC29*($BA$3/$AV$3)</f>
        <v>19430.746957616451</v>
      </c>
      <c r="AW28" s="3">
        <f>'TuitionData-4Yr'!BD29*($BA$3/$AW$3)</f>
        <v>19517.509844993721</v>
      </c>
      <c r="AX28" s="3">
        <f>'TuitionData-4Yr'!BE29*($BA$3/$AX$3)</f>
        <v>19424.705320033256</v>
      </c>
      <c r="AY28" s="3">
        <f>'TuitionData-4Yr'!BF29*($BA$3/$BA$3)</f>
        <v>19176.5</v>
      </c>
      <c r="AZ28" s="3">
        <f>'TuitionData-4Yr'!BG29*($BA$3/$AZ$3)</f>
        <v>19584.078571428574</v>
      </c>
      <c r="BA28" s="3">
        <f>'TuitionData-4Yr'!BH29*($BA$3/$BA$3)</f>
        <v>19390</v>
      </c>
      <c r="BL28" s="3">
        <f>'TuitionData-2Yr'!N29*($U$3/$BL$3)</f>
        <v>902.82576557550158</v>
      </c>
      <c r="BQ28" s="10">
        <f>'TuitionData-2Yr'!S29*($CA$3/$BQ$3)</f>
        <v>838.65552460538538</v>
      </c>
      <c r="BR28" s="10">
        <f>'TuitionData-2Yr'!T29*($CA$3/$BR$3)</f>
        <v>823.94495412844049</v>
      </c>
      <c r="BS28" s="10">
        <f>'TuitionData-2Yr'!U29*($CA$3/$BS$3)</f>
        <v>1089.896857016379</v>
      </c>
      <c r="BT28" s="10">
        <f>'TuitionData-2Yr'!V29*($CA$3/$BT$3)</f>
        <v>1366.4426014840683</v>
      </c>
      <c r="BU28" s="10">
        <f>'TuitionData-2Yr'!W29*($CA$3/$BU$3)</f>
        <v>1293.9845890410959</v>
      </c>
      <c r="BV28" s="10">
        <f>'TuitionData-2Yr'!X29*($CA$3/$BV$3)</f>
        <v>1289.9991607217794</v>
      </c>
      <c r="BW28" s="10">
        <f>'TuitionData-2Yr'!Y29*($CA$3/$BW$3)</f>
        <v>1283.5374947633015</v>
      </c>
      <c r="BX28" s="10">
        <f>'TuitionData-2Yr'!Z29*($CA$3/$BX$3)</f>
        <v>1316.0615128844559</v>
      </c>
      <c r="BY28" s="10">
        <f>'TuitionData-2Yr'!AA29*($CA$3/$BY$3)</f>
        <v>1303.9640522875818</v>
      </c>
      <c r="BZ28" s="10">
        <f>'TuitionData-2Yr'!AB29*($CA$3/$BZ$3)</f>
        <v>1244.3063492063493</v>
      </c>
      <c r="CA28" s="10">
        <f>'TuitionData-2Yr'!AC29*($CA$3/$CA$3)</f>
        <v>1220</v>
      </c>
      <c r="CB28" s="124"/>
      <c r="CL28" s="3">
        <f>'TuitionData-2Yr'!AP29*($U$3/$CL$3)</f>
        <v>5863.4340021119324</v>
      </c>
      <c r="CQ28" s="2">
        <f>'TuitionData-2Yr'!AU29*($DA$3/$CQ$3)</f>
        <v>6490.050139275766</v>
      </c>
      <c r="CR28" s="10">
        <f>'TuitionData-2Yr'!AV29*($DA$3/$CR$3)</f>
        <v>6515.0504587155974</v>
      </c>
      <c r="CS28" s="10">
        <f>'TuitionData-2Yr'!AW29*($DA$3/$CS$3)</f>
        <v>6700.6790615316522</v>
      </c>
      <c r="CT28" s="10">
        <f>'TuitionData-2Yr'!AX29*($DA$3/$CT$3)</f>
        <v>6926.2959406372775</v>
      </c>
      <c r="CU28" s="10">
        <f>'TuitionData-2Yr'!AY29*($DA$3/$CU$3)</f>
        <v>6871.9589041095896</v>
      </c>
      <c r="CV28" s="10">
        <f>'TuitionData-2Yr'!AZ29*($DA$3/$CV$3)</f>
        <v>7152.0654637012176</v>
      </c>
      <c r="CW28" s="10">
        <f>'TuitionData-2Yr'!BA29*($DA$3/$CW$3)</f>
        <v>7152.98031001257</v>
      </c>
      <c r="CX28" s="10">
        <f>'TuitionData-2Yr'!BB29*($DA$3/$CX$3)</f>
        <v>7410.0448877805502</v>
      </c>
      <c r="CY28" s="10">
        <f>'TuitionData-2Yr'!BC29*($DA$3/$CY$3)</f>
        <v>7452.7205882352946</v>
      </c>
      <c r="CZ28" s="10">
        <f>'TuitionData-2Yr'!BD29*($DA$3/$CZ$3)</f>
        <v>7852.7746031746046</v>
      </c>
      <c r="DA28" s="10">
        <f>'TuitionData-2Yr'!BE29*($DA$3/$DA$3)</f>
        <v>7962.5</v>
      </c>
      <c r="DQ28" s="10">
        <f>'TuitionData-2Yr'!BW29*($U$3/$DQ$3)</f>
        <v>0</v>
      </c>
      <c r="DR28" s="10">
        <f>'TuitionData-2Yr'!BX29*($U$3/$DR$3)</f>
        <v>0</v>
      </c>
      <c r="DS28" s="10">
        <f>'TuitionData-2Yr'!BY29*($U$3/$DS$3)</f>
        <v>0</v>
      </c>
      <c r="DT28" s="10">
        <f>'TuitionData-2Yr'!BZ29*($U$3/$DT$3)</f>
        <v>0</v>
      </c>
      <c r="DU28" s="10">
        <f>'TuitionData-2Yr'!CA29*($U$3/$DU$3)</f>
        <v>0</v>
      </c>
      <c r="DV28" s="10">
        <f>'TuitionData-2Yr'!CB29*($EA$3/$DV$3)</f>
        <v>0</v>
      </c>
      <c r="DW28" s="10">
        <f>'TuitionData-2Yr'!CC29*($EA$3/$DW$3)</f>
        <v>1349.1118558860499</v>
      </c>
      <c r="DX28" s="10">
        <f>'TuitionData-2Yr'!CD29*($EA$3/$DX$3)</f>
        <v>0</v>
      </c>
      <c r="DY28" s="10">
        <f>'TuitionData-2Yr'!CE29*($EA$3/$DY$3)</f>
        <v>1197.0473856209151</v>
      </c>
      <c r="DZ28" s="10">
        <f>'TuitionData-2Yr'!CF29*($EA$3/$DZ$3)</f>
        <v>0</v>
      </c>
      <c r="EA28" s="10">
        <f>'TuitionData-2Yr'!CG29*($EA$3/$EA$3)</f>
        <v>0</v>
      </c>
    </row>
    <row r="29" spans="1:131">
      <c r="A29" s="102" t="s">
        <v>43</v>
      </c>
      <c r="B29" s="4"/>
      <c r="D29" s="2"/>
      <c r="E29" s="2"/>
      <c r="F29" s="2"/>
      <c r="G29" s="2"/>
      <c r="H29" s="2"/>
      <c r="I29" s="2"/>
      <c r="J29" s="2"/>
      <c r="K29" s="2"/>
      <c r="L29" s="10">
        <f>'TuitionData-4Yr'!P30*($AA$3/$L$3)</f>
        <v>4443.0818373812044</v>
      </c>
      <c r="M29" s="2"/>
      <c r="N29" s="2"/>
      <c r="O29" s="2"/>
      <c r="P29" s="2"/>
      <c r="Q29" s="10">
        <f>'TuitionData-4Yr'!U30*($AA$3/$Q$3)</f>
        <v>6493.6239554317553</v>
      </c>
      <c r="R29" s="10">
        <f>'TuitionData-4Yr'!V30*($AA$3/$R$3)</f>
        <v>6863.4614678899097</v>
      </c>
      <c r="S29" s="10">
        <f>'TuitionData-4Yr'!W30*($AA$3/$S$3)</f>
        <v>7122.0982735723783</v>
      </c>
      <c r="T29" s="10">
        <f>'TuitionData-4Yr'!X30*($AA$3/$T$3)</f>
        <v>7295.9074639895252</v>
      </c>
      <c r="U29" s="10">
        <f>'TuitionData-4Yr'!Y30*($AA$3/$U$3)</f>
        <v>8057.1960616438364</v>
      </c>
      <c r="V29" s="10">
        <f>'TuitionData-4Yr'!Z30*($AA$3/$V$3)</f>
        <v>8457.1397398237514</v>
      </c>
      <c r="W29" s="10">
        <f>'TuitionData-4Yr'!AA30*($AA$3/$W$3)</f>
        <v>8966.4876413908696</v>
      </c>
      <c r="X29" s="10">
        <f>'TuitionData-4Yr'!AB30*($AA$3/$X$3)</f>
        <v>9585.7057356608493</v>
      </c>
      <c r="Y29" s="10">
        <f>'TuitionData-4Yr'!AC30*($AA$3/$Y$3)</f>
        <v>9720.5069444444453</v>
      </c>
      <c r="Z29" s="16">
        <f>'TuitionData-4Yr'!AD30*($AA$3/$Z$3)</f>
        <v>9855.6801587301597</v>
      </c>
      <c r="AA29" s="16">
        <f>'TuitionData-4Yr'!AE30*($AA$3/$AA$3)</f>
        <v>9429</v>
      </c>
      <c r="AC29" s="51"/>
      <c r="AL29" s="3">
        <f>'TuitionData-4Yr'!AS30*($BA$3/$AL$3)</f>
        <v>16875.446673706443</v>
      </c>
      <c r="AQ29" s="3">
        <f>'TuitionData-4Yr'!AX30*($BA$3/$AQ$3)</f>
        <v>18586.226555246056</v>
      </c>
      <c r="AR29" s="3">
        <f>'TuitionData-4Yr'!AY30*($BA$3/$AR$3)</f>
        <v>19931.228440366976</v>
      </c>
      <c r="AS29" s="3">
        <f>'TuitionData-4Yr'!AZ30*($BA$3/$AS$3)</f>
        <v>18032.425852146971</v>
      </c>
      <c r="AT29" s="3">
        <f>'TuitionData-4Yr'!BA30*($BA$3/$AT$3)</f>
        <v>19862.699257965956</v>
      </c>
      <c r="AU29" s="3">
        <f>'TuitionData-4Yr'!BB30*($BA$3/$AU$3)</f>
        <v>19727.223458904111</v>
      </c>
      <c r="AV29" s="3">
        <f>'TuitionData-4Yr'!BC30*($BA$3/$AV$3)</f>
        <v>20237.804028535462</v>
      </c>
      <c r="AW29" s="3">
        <f>'TuitionData-4Yr'!BD30*($BA$3/$AW$3)</f>
        <v>21074.094679514041</v>
      </c>
      <c r="AX29" s="3">
        <f>'TuitionData-4Yr'!BE30*($BA$3/$AX$3)</f>
        <v>21672.888196176231</v>
      </c>
      <c r="AY29" s="3">
        <f>'TuitionData-4Yr'!BF30*($BA$3/$BA$3)</f>
        <v>20794</v>
      </c>
      <c r="AZ29" s="3">
        <f>'TuitionData-4Yr'!BG30*($BA$3/$AZ$3)</f>
        <v>21784.5253968254</v>
      </c>
      <c r="BA29" s="3">
        <f>'TuitionData-4Yr'!BH30*($BA$3/$BA$3)</f>
        <v>21722</v>
      </c>
      <c r="BL29" s="3">
        <f>'TuitionData-2Yr'!N30*($U$3/$BL$3)</f>
        <v>2577.7402323125661</v>
      </c>
      <c r="BQ29" s="10">
        <f>'TuitionData-2Yr'!S30*($CA$3/$BQ$3)</f>
        <v>3092.5422469823584</v>
      </c>
      <c r="BR29" s="10">
        <f>'TuitionData-2Yr'!T30*($CA$3/$BR$3)</f>
        <v>3193.9637614678904</v>
      </c>
      <c r="BS29" s="10">
        <f>'TuitionData-2Yr'!U30*($CA$3/$BS$3)</f>
        <v>3280.4816290393983</v>
      </c>
      <c r="BT29" s="10">
        <f>'TuitionData-2Yr'!V30*($CA$3/$BT$3)</f>
        <v>3350.0244434744654</v>
      </c>
      <c r="BU29" s="10">
        <f>'TuitionData-2Yr'!W30*($CA$3/$BU$3)</f>
        <v>3466.7363013698632</v>
      </c>
      <c r="BV29" s="10">
        <f>'TuitionData-2Yr'!X30*($CA$3/$BV$3)</f>
        <v>3654.6386907259757</v>
      </c>
      <c r="BW29" s="10">
        <f>'TuitionData-2Yr'!Y30*($CA$3/$BW$3)</f>
        <v>3842.0125680770852</v>
      </c>
      <c r="BX29" s="10">
        <f>'TuitionData-2Yr'!Z30*($CA$3/$BX$3)</f>
        <v>3930.0540315876983</v>
      </c>
      <c r="BY29" s="10">
        <f>'TuitionData-2Yr'!AA30*($CA$3/$BY$3)</f>
        <v>4096.3758169934645</v>
      </c>
      <c r="BZ29" s="10">
        <f>'TuitionData-2Yr'!AB30*($CA$3/$BZ$3)</f>
        <v>4058.7603174603182</v>
      </c>
      <c r="CA29" s="10">
        <f>'TuitionData-2Yr'!AC30*($CA$3/$CA$3)</f>
        <v>4000</v>
      </c>
      <c r="CB29" s="124"/>
      <c r="CC29" s="51"/>
      <c r="CL29" s="3">
        <f>'TuitionData-2Yr'!AP30*($U$3/$CL$3)</f>
        <v>10442.93136219641</v>
      </c>
      <c r="CQ29" s="2">
        <f>'TuitionData-2Yr'!AU30*($DA$3/$CQ$3)</f>
        <v>11132.437325905294</v>
      </c>
      <c r="CR29" s="10">
        <f>'TuitionData-2Yr'!AV30*($DA$3/$CR$3)</f>
        <v>11933.665596330276</v>
      </c>
      <c r="CS29" s="10">
        <f>'TuitionData-2Yr'!AW30*($DA$3/$CS$3)</f>
        <v>12049.636122177957</v>
      </c>
      <c r="CT29" s="10">
        <f>'TuitionData-2Yr'!AX30*($DA$3/$CT$3)</f>
        <v>11988.853775643825</v>
      </c>
      <c r="CU29" s="10">
        <f>'TuitionData-2Yr'!AY30*($DA$3/$CU$3)</f>
        <v>11797.448630136987</v>
      </c>
      <c r="CV29" s="10">
        <f>'TuitionData-2Yr'!AZ30*($DA$3/$CV$3)</f>
        <v>9833.282417121276</v>
      </c>
      <c r="CW29" s="10">
        <f>'TuitionData-2Yr'!BA30*($DA$3/$CW$3)</f>
        <v>10547.797235023045</v>
      </c>
      <c r="CX29" s="10">
        <f>'TuitionData-2Yr'!BB30*($DA$3/$CX$3)</f>
        <v>14598.25768911056</v>
      </c>
      <c r="CY29" s="10">
        <f>'TuitionData-2Yr'!BC30*($DA$3/$CY$3)</f>
        <v>14565.823529411766</v>
      </c>
      <c r="CZ29" s="10">
        <f>'TuitionData-2Yr'!BD30*($DA$3/$CZ$3)</f>
        <v>15124.126190476192</v>
      </c>
      <c r="DA29" s="10">
        <f>'TuitionData-2Yr'!BE30*($DA$3/$DA$3)</f>
        <v>14826</v>
      </c>
      <c r="DQ29" s="10">
        <f>'TuitionData-2Yr'!BW30*($U$3/$DQ$3)</f>
        <v>0</v>
      </c>
      <c r="DR29" s="10">
        <f>'TuitionData-2Yr'!BX30*($U$3/$DR$3)</f>
        <v>0</v>
      </c>
      <c r="DS29" s="10">
        <f>'TuitionData-2Yr'!BY30*($U$3/$DS$3)</f>
        <v>0</v>
      </c>
      <c r="DT29" s="10">
        <f>'TuitionData-2Yr'!BZ30*($U$3/$DT$3)</f>
        <v>0</v>
      </c>
      <c r="DU29" s="10">
        <f>'TuitionData-2Yr'!CA30*($U$3/$DU$3)</f>
        <v>0</v>
      </c>
      <c r="DV29" s="10">
        <f>'TuitionData-2Yr'!CB30*($EA$3/$DV$3)</f>
        <v>0</v>
      </c>
      <c r="DW29" s="10">
        <f>'TuitionData-2Yr'!CC30*($EA$3/$DW$3)</f>
        <v>3686.1390867197329</v>
      </c>
      <c r="DX29" s="10">
        <f>'TuitionData-2Yr'!CD30*($EA$3/$DX$3)</f>
        <v>0</v>
      </c>
      <c r="DY29" s="10">
        <f>'TuitionData-2Yr'!CE30*($EA$3/$DY$3)</f>
        <v>0</v>
      </c>
      <c r="DZ29" s="10">
        <f>'TuitionData-2Yr'!CF30*($EA$3/$DZ$3)</f>
        <v>0</v>
      </c>
      <c r="EA29" s="10">
        <f>'TuitionData-2Yr'!CG30*($EA$3/$EA$3)</f>
        <v>0</v>
      </c>
    </row>
    <row r="30" spans="1:131">
      <c r="A30" s="102" t="s">
        <v>44</v>
      </c>
      <c r="B30" s="4"/>
      <c r="D30" s="2"/>
      <c r="E30" s="2"/>
      <c r="F30" s="2"/>
      <c r="G30" s="2"/>
      <c r="H30" s="2"/>
      <c r="I30" s="2"/>
      <c r="J30" s="2"/>
      <c r="K30" s="2"/>
      <c r="L30" s="10">
        <f>'TuitionData-4Yr'!P31*($AA$3/$L$3)</f>
        <v>3445.2682154171071</v>
      </c>
      <c r="M30" s="2"/>
      <c r="N30" s="2"/>
      <c r="O30" s="2"/>
      <c r="P30" s="2"/>
      <c r="Q30" s="10">
        <f>'TuitionData-4Yr'!U31*($AA$3/$Q$3)</f>
        <v>5822.9377901578464</v>
      </c>
      <c r="R30" s="10">
        <f>'TuitionData-4Yr'!V31*($AA$3/$R$3)</f>
        <v>6374.9798165137627</v>
      </c>
      <c r="S30" s="10">
        <f>'TuitionData-4Yr'!W31*($AA$3/$S$3)</f>
        <v>6751.7945993802578</v>
      </c>
      <c r="T30" s="10">
        <f>'TuitionData-4Yr'!X31*($AA$3/$T$3)</f>
        <v>6926.2959406372775</v>
      </c>
      <c r="U30" s="10">
        <f>'TuitionData-4Yr'!Y31*($AA$3/$U$3)</f>
        <v>7179.5273972602745</v>
      </c>
      <c r="V30" s="10">
        <f>'TuitionData-4Yr'!Z31*($AA$3/$V$3)</f>
        <v>7576.3222828367607</v>
      </c>
      <c r="W30" s="10">
        <f>'TuitionData-4Yr'!AA31*($AA$3/$W$3)</f>
        <v>7881.8232090490174</v>
      </c>
      <c r="X30" s="10">
        <f>'TuitionData-4Yr'!AB31*($AA$3/$X$3)</f>
        <v>8158.7281795511235</v>
      </c>
      <c r="Y30" s="10">
        <f>'TuitionData-4Yr'!AC31*($AA$3/$Y$3)</f>
        <v>8016.6535947712418</v>
      </c>
      <c r="Z30" s="16">
        <f>'TuitionData-4Yr'!AD31*($AA$3/$Z$3)</f>
        <v>7860.9206349206361</v>
      </c>
      <c r="AA30" s="16">
        <f>'TuitionData-4Yr'!AE31*($AA$3/$AA$3)</f>
        <v>7792</v>
      </c>
      <c r="AC30" s="51"/>
      <c r="AL30" s="3">
        <f>'TuitionData-4Yr'!AS31*($BA$3/$AL$3)</f>
        <v>10988.820485744458</v>
      </c>
      <c r="AQ30" s="3">
        <f>'TuitionData-4Yr'!AX31*($BA$3/$AQ$3)</f>
        <v>17144.787372330549</v>
      </c>
      <c r="AR30" s="3">
        <f>'TuitionData-4Yr'!AY31*($BA$3/$AR$3)</f>
        <v>18720.029357798168</v>
      </c>
      <c r="AS30" s="3">
        <f>'TuitionData-4Yr'!AZ31*($BA$3/$AS$3)</f>
        <v>19782.849048251443</v>
      </c>
      <c r="AT30" s="3">
        <f>'TuitionData-4Yr'!BA31*($BA$3/$AT$3)</f>
        <v>19909.740724574425</v>
      </c>
      <c r="AU30" s="3">
        <f>'TuitionData-4Yr'!BB31*($BA$3/$AU$3)</f>
        <v>20097.404109589042</v>
      </c>
      <c r="AV30" s="3">
        <f>'TuitionData-4Yr'!BC31*($BA$3/$AV$3)</f>
        <v>20497.849769198492</v>
      </c>
      <c r="AW30" s="3">
        <f>'TuitionData-4Yr'!BD31*($BA$3/$AW$3)</f>
        <v>21271.892752408887</v>
      </c>
      <c r="AX30" s="3">
        <f>'TuitionData-4Yr'!BE31*($BA$3/$AX$3)</f>
        <v>21980.573566084793</v>
      </c>
      <c r="AY30" s="3">
        <f>'TuitionData-4Yr'!BF31*($BA$3/$BA$3)</f>
        <v>20608</v>
      </c>
      <c r="AZ30" s="3">
        <f>'TuitionData-4Yr'!BG31*($BA$3/$AZ$3)</f>
        <v>21057.492063492067</v>
      </c>
      <c r="BA30" s="3">
        <f>'TuitionData-4Yr'!BH31*($BA$3/$BA$3)</f>
        <v>20752</v>
      </c>
      <c r="BL30" s="3">
        <f>'TuitionData-2Yr'!N31*($U$3/$BL$3)</f>
        <v>1433.1742344244985</v>
      </c>
      <c r="BQ30" s="10">
        <f>'TuitionData-2Yr'!S31*($CA$3/$BQ$3)</f>
        <v>2330.1281337047353</v>
      </c>
      <c r="BR30" s="10">
        <f>'TuitionData-2Yr'!T31*($CA$3/$BR$3)</f>
        <v>2556.5834862385327</v>
      </c>
      <c r="BS30" s="10">
        <f>'TuitionData-2Yr'!U31*($CA$3/$BS$3)</f>
        <v>2712.5312084993366</v>
      </c>
      <c r="BT30" s="10">
        <f>'TuitionData-2Yr'!V31*($CA$3/$BT$3)</f>
        <v>2782.1667394151027</v>
      </c>
      <c r="BU30" s="10">
        <f>'TuitionData-2Yr'!W31*($CA$3/$BU$3)</f>
        <v>2886.7500000000005</v>
      </c>
      <c r="BV30" s="10">
        <f>'TuitionData-2Yr'!X31*($CA$3/$BV$3)</f>
        <v>3036.5589592950064</v>
      </c>
      <c r="BW30" s="10">
        <f>'TuitionData-2Yr'!Y31*($CA$3/$BW$3)</f>
        <v>3160.4692082111446</v>
      </c>
      <c r="BX30" s="10">
        <f>'TuitionData-2Yr'!Z31*($CA$3/$BX$3)</f>
        <v>3289.0872817955119</v>
      </c>
      <c r="BY30" s="10">
        <f>'TuitionData-2Yr'!AA31*($CA$3/$BY$3)</f>
        <v>3232.6568627450984</v>
      </c>
      <c r="BZ30" s="10">
        <f>'TuitionData-2Yr'!AB31*($CA$3/$BZ$3)</f>
        <v>3201.3904761904769</v>
      </c>
      <c r="CA30" s="10">
        <f>'TuitionData-2Yr'!AC31*($CA$3/$CA$3)</f>
        <v>3209</v>
      </c>
      <c r="CB30" s="124"/>
      <c r="CC30" s="51"/>
      <c r="CL30" s="3">
        <f>'TuitionData-2Yr'!AP31*($U$3/$CL$3)</f>
        <v>7205.3389651531152</v>
      </c>
      <c r="CQ30" s="2">
        <f>'TuitionData-2Yr'!AU31*($DA$3/$CQ$3)</f>
        <v>7848.1002785515329</v>
      </c>
      <c r="CR30" s="10">
        <f>'TuitionData-2Yr'!AV31*($DA$3/$CR$3)</f>
        <v>8008.7449541284413</v>
      </c>
      <c r="CS30" s="10">
        <f>'TuitionData-2Yr'!AW31*($DA$3/$CS$3)</f>
        <v>7974.0239043824713</v>
      </c>
      <c r="CT30" s="10">
        <f>'TuitionData-2Yr'!AX31*($DA$3/$CT$3)</f>
        <v>8023.9301615015283</v>
      </c>
      <c r="CU30" s="10">
        <f>'TuitionData-2Yr'!AY31*($DA$3/$CU$3)</f>
        <v>8106.626712328768</v>
      </c>
      <c r="CV30" s="10">
        <f>'TuitionData-2Yr'!AZ31*($DA$3/$CV$3)</f>
        <v>8256.856063785146</v>
      </c>
      <c r="CW30" s="10">
        <f>'TuitionData-2Yr'!BA31*($DA$3/$CW$3)</f>
        <v>8526.8169250104747</v>
      </c>
      <c r="CX30" s="10">
        <f>'TuitionData-2Yr'!BB31*($DA$3/$CX$3)</f>
        <v>8766.6334164588552</v>
      </c>
      <c r="CY30" s="10">
        <f>'TuitionData-2Yr'!BC31*($DA$3/$CY$3)</f>
        <v>8616.2254901960787</v>
      </c>
      <c r="CZ30" s="10">
        <f>'TuitionData-2Yr'!BD31*($DA$3/$CZ$3)</f>
        <v>8431.1428571428587</v>
      </c>
      <c r="DA30" s="10">
        <f>'TuitionData-2Yr'!BE31*($DA$3/$DA$3)</f>
        <v>8345</v>
      </c>
      <c r="DQ30" s="10">
        <f>'TuitionData-2Yr'!BW31*($U$3/$DQ$3)</f>
        <v>0</v>
      </c>
      <c r="DR30" s="10">
        <f>'TuitionData-2Yr'!BX31*($U$3/$DR$3)</f>
        <v>0</v>
      </c>
      <c r="DS30" s="10">
        <f>'TuitionData-2Yr'!BY31*($U$3/$DS$3)</f>
        <v>0</v>
      </c>
      <c r="DT30" s="10">
        <f>'TuitionData-2Yr'!BZ31*($U$3/$DT$3)</f>
        <v>0</v>
      </c>
      <c r="DU30" s="10">
        <f>'TuitionData-2Yr'!CA31*($U$3/$DU$3)</f>
        <v>0</v>
      </c>
      <c r="DV30" s="10">
        <f>'TuitionData-2Yr'!CB31*($EA$3/$DV$3)</f>
        <v>0</v>
      </c>
      <c r="DW30" s="10">
        <f>'TuitionData-2Yr'!CC31*($EA$3/$DW$3)</f>
        <v>0</v>
      </c>
      <c r="DX30" s="10">
        <f>'TuitionData-2Yr'!CD31*($EA$3/$DX$3)</f>
        <v>0</v>
      </c>
      <c r="DY30" s="10">
        <f>'TuitionData-2Yr'!CE31*($EA$3/$DY$3)</f>
        <v>0</v>
      </c>
      <c r="DZ30" s="10">
        <f>'TuitionData-2Yr'!CF31*($EA$3/$DZ$3)</f>
        <v>0</v>
      </c>
      <c r="EA30" s="10">
        <f>'TuitionData-2Yr'!CG31*($EA$3/$EA$3)</f>
        <v>0</v>
      </c>
    </row>
    <row r="31" spans="1:131">
      <c r="A31" s="102" t="s">
        <v>45</v>
      </c>
      <c r="D31" s="2"/>
      <c r="E31" s="2"/>
      <c r="F31" s="2"/>
      <c r="G31" s="2"/>
      <c r="H31" s="2"/>
      <c r="I31" s="2"/>
      <c r="J31" s="2"/>
      <c r="K31" s="2"/>
      <c r="L31" s="10">
        <f>'TuitionData-4Yr'!P32*($AA$3/$L$3)</f>
        <v>4844.7814149947208</v>
      </c>
      <c r="M31" s="2"/>
      <c r="N31" s="2"/>
      <c r="O31" s="2"/>
      <c r="P31" s="2"/>
      <c r="Q31" s="10">
        <f>'TuitionData-4Yr'!U32*($AA$3/$Q$3)</f>
        <v>5834.8505106778093</v>
      </c>
      <c r="R31" s="10">
        <f>'TuitionData-4Yr'!V32*($AA$3/$R$3)</f>
        <v>6298.4706422018362</v>
      </c>
      <c r="S31" s="10">
        <f>'TuitionData-4Yr'!W32*($AA$3/$S$3)</f>
        <v>6453.0526781761855</v>
      </c>
      <c r="T31" s="10">
        <f>'TuitionData-4Yr'!X32*($AA$3/$T$3)</f>
        <v>6694.4487123526851</v>
      </c>
      <c r="U31" s="10">
        <f>'TuitionData-4Yr'!Y32*($AA$3/$U$3)</f>
        <v>6940.0633561643845</v>
      </c>
      <c r="V31" s="10">
        <f>'TuitionData-4Yr'!Z32*($AA$3/$V$3)</f>
        <v>7227.9794376835926</v>
      </c>
      <c r="W31" s="10">
        <f>'TuitionData-4Yr'!AA32*($AA$3/$W$3)</f>
        <v>7469.0272308336844</v>
      </c>
      <c r="X31" s="10">
        <f>'TuitionData-4Yr'!AB32*($AA$3/$X$3)</f>
        <v>7484.6999168744824</v>
      </c>
      <c r="Y31" s="10">
        <f>'TuitionData-4Yr'!AC32*($AA$3/$Y$3)</f>
        <v>7595.2761437908503</v>
      </c>
      <c r="Z31" s="16">
        <f>'TuitionData-4Yr'!AD32*($AA$3/$Z$3)</f>
        <v>7694.9452380952389</v>
      </c>
      <c r="AA31" s="16">
        <f>'TuitionData-4Yr'!AE32*($AA$3/$AA$3)</f>
        <v>7970</v>
      </c>
      <c r="AC31" s="51"/>
      <c r="AL31" s="3">
        <f>'TuitionData-4Yr'!AS32*($BA$3/$AL$3)</f>
        <v>14466.604012671596</v>
      </c>
      <c r="AQ31" s="3">
        <f>'TuitionData-4Yr'!AX32*($BA$3/$AQ$3)</f>
        <v>17057.824512534818</v>
      </c>
      <c r="AR31" s="3">
        <f>'TuitionData-4Yr'!AY32*($BA$3/$AR$3)</f>
        <v>18051.456880733949</v>
      </c>
      <c r="AS31" s="3">
        <f>'TuitionData-4Yr'!AZ32*($BA$3/$AS$3)</f>
        <v>18741.227976980968</v>
      </c>
      <c r="AT31" s="3">
        <f>'TuitionData-4Yr'!BA32*($BA$3/$AT$3)</f>
        <v>19709.25447402881</v>
      </c>
      <c r="AU31" s="3">
        <f>'TuitionData-4Yr'!BB32*($BA$3/$AU$3)</f>
        <v>20633.452054794521</v>
      </c>
      <c r="AV31" s="3">
        <f>'TuitionData-4Yr'!BC32*($BA$3/$AV$3)</f>
        <v>20900.032312211501</v>
      </c>
      <c r="AW31" s="3">
        <f>'TuitionData-4Yr'!BD32*($BA$3/$AW$3)</f>
        <v>22095.334729786347</v>
      </c>
      <c r="AX31" s="3">
        <f>'TuitionData-4Yr'!BE32*($BA$3/$AX$3)</f>
        <v>22691.396093100586</v>
      </c>
      <c r="AY31" s="3">
        <f>'TuitionData-4Yr'!BF32*($BA$3/$BA$3)</f>
        <v>22292</v>
      </c>
      <c r="AZ31" s="3">
        <f>'TuitionData-4Yr'!BG32*($BA$3/$AZ$3)</f>
        <v>23784.376190476196</v>
      </c>
      <c r="BA31" s="3">
        <f>'TuitionData-4Yr'!BH32*($BA$3/$BA$3)</f>
        <v>24578</v>
      </c>
      <c r="BL31" s="3">
        <f>'TuitionData-2Yr'!N32*($U$3/$BL$3)</f>
        <v>3453.4318901795145</v>
      </c>
      <c r="BQ31" s="10">
        <f>'TuitionData-2Yr'!S32*($CA$3/$BQ$3)</f>
        <v>4050.3249767873726</v>
      </c>
      <c r="BR31" s="10">
        <f>'TuitionData-2Yr'!T32*($CA$3/$BR$3)</f>
        <v>3047.4192660550466</v>
      </c>
      <c r="BS31" s="10">
        <f>'TuitionData-2Yr'!U32*($CA$3/$BS$3)</f>
        <v>3069.2040725984953</v>
      </c>
      <c r="BT31" s="10">
        <f>'TuitionData-2Yr'!V32*($CA$3/$BT$3)</f>
        <v>3072.2557835006551</v>
      </c>
      <c r="BU31" s="10">
        <f>'TuitionData-2Yr'!W32*($CA$3/$BU$3)</f>
        <v>3266.8167808219182</v>
      </c>
      <c r="BV31" s="10">
        <f>'TuitionData-2Yr'!X32*($CA$3/$BV$3)</f>
        <v>3254.0713386487623</v>
      </c>
      <c r="BW31" s="10">
        <f>'TuitionData-2Yr'!Y32*($CA$3/$BW$3)</f>
        <v>3455.0163385002102</v>
      </c>
      <c r="BX31" s="10">
        <f>'TuitionData-2Yr'!Z32*($CA$3/$BX$3)</f>
        <v>3417.0673316708235</v>
      </c>
      <c r="BY31" s="10">
        <f>'TuitionData-2Yr'!AA32*($CA$3/$BY$3)</f>
        <v>3383.5980392156866</v>
      </c>
      <c r="BZ31" s="10">
        <f>'TuitionData-2Yr'!AB32*($CA$3/$BZ$3)</f>
        <v>3409.1142857142863</v>
      </c>
      <c r="CA31" s="10">
        <f>'TuitionData-2Yr'!AC32*($CA$3/$CA$3)</f>
        <v>3348</v>
      </c>
      <c r="CB31" s="124"/>
      <c r="CC31" s="51"/>
      <c r="CL31" s="3">
        <f>'TuitionData-2Yr'!AP32*($U$3/$CL$3)</f>
        <v>6166.842661034847</v>
      </c>
      <c r="CQ31" s="2">
        <f>'TuitionData-2Yr'!AU32*($DA$3/$CQ$3)</f>
        <v>8005.3481894150427</v>
      </c>
      <c r="CR31" s="10">
        <f>'TuitionData-2Yr'!AV32*($DA$3/$CR$3)</f>
        <v>7909.8715596330285</v>
      </c>
      <c r="CS31" s="10">
        <f>'TuitionData-2Yr'!AW32*($DA$3/$CS$3)</f>
        <v>8234.1451969898189</v>
      </c>
      <c r="CT31" s="10">
        <f>'TuitionData-2Yr'!AX32*($DA$3/$CT$3)</f>
        <v>8251.2972501091244</v>
      </c>
      <c r="CU31" s="10">
        <f>'TuitionData-2Yr'!AY32*($DA$3/$CU$3)</f>
        <v>7908.9041095890416</v>
      </c>
      <c r="CV31" s="10">
        <f>'TuitionData-2Yr'!AZ32*($DA$3/$CV$3)</f>
        <v>7752.9164918170381</v>
      </c>
      <c r="CW31" s="10">
        <f>'TuitionData-2Yr'!BA32*($DA$3/$CW$3)</f>
        <v>7739.9245915374968</v>
      </c>
      <c r="CX31" s="10">
        <f>'TuitionData-2Yr'!BB32*($DA$3/$CX$3)</f>
        <v>8267.5112219451385</v>
      </c>
      <c r="CY31" s="10">
        <f>'TuitionData-2Yr'!BC32*($DA$3/$CY$3)</f>
        <v>8265.0776143790845</v>
      </c>
      <c r="CZ31" s="10">
        <f>'TuitionData-2Yr'!BD32*($DA$3/$CZ$3)</f>
        <v>7221.4571428571444</v>
      </c>
      <c r="DA31" s="10">
        <f>'TuitionData-2Yr'!BE32*($DA$3/$DA$3)</f>
        <v>7092</v>
      </c>
      <c r="DQ31" s="10">
        <f>'TuitionData-2Yr'!BW32*($U$3/$DQ$3)</f>
        <v>0</v>
      </c>
      <c r="DR31" s="10">
        <f>'TuitionData-2Yr'!BX32*($U$3/$DR$3)</f>
        <v>0</v>
      </c>
      <c r="DS31" s="10">
        <f>'TuitionData-2Yr'!BY32*($U$3/$DS$3)</f>
        <v>0</v>
      </c>
      <c r="DT31" s="10">
        <f>'TuitionData-2Yr'!BZ32*($U$3/$DT$3)</f>
        <v>0</v>
      </c>
      <c r="DU31" s="10">
        <f>'TuitionData-2Yr'!CA32*($U$3/$DU$3)</f>
        <v>0</v>
      </c>
      <c r="DV31" s="10">
        <f>'TuitionData-2Yr'!CB32*($EA$3/$DV$3)</f>
        <v>0</v>
      </c>
      <c r="DW31" s="10">
        <f>'TuitionData-2Yr'!CC32*($EA$3/$DW$3)</f>
        <v>2767.0230414746552</v>
      </c>
      <c r="DX31" s="10">
        <f>'TuitionData-2Yr'!CD32*($EA$3/$DX$3)</f>
        <v>0</v>
      </c>
      <c r="DY31" s="10">
        <f>'TuitionData-2Yr'!CE32*($EA$3/$DY$3)</f>
        <v>0</v>
      </c>
      <c r="DZ31" s="10">
        <f>'TuitionData-2Yr'!CF32*($EA$3/$DZ$3)</f>
        <v>0</v>
      </c>
      <c r="EA31" s="10">
        <f>'TuitionData-2Yr'!CG32*($EA$3/$EA$3)</f>
        <v>0</v>
      </c>
    </row>
    <row r="32" spans="1:131">
      <c r="A32" s="102" t="s">
        <v>46</v>
      </c>
      <c r="D32" s="2"/>
      <c r="E32" s="2"/>
      <c r="F32" s="2"/>
      <c r="G32" s="2"/>
      <c r="H32" s="2"/>
      <c r="I32" s="2"/>
      <c r="J32" s="2"/>
      <c r="K32" s="2"/>
      <c r="L32" s="10">
        <f>'TuitionData-4Yr'!P33*($AA$3/$L$3)</f>
        <v>6148.7808870116169</v>
      </c>
      <c r="M32" s="2"/>
      <c r="N32" s="2"/>
      <c r="O32" s="2"/>
      <c r="P32" s="2"/>
      <c r="Q32" s="10">
        <f>'TuitionData-4Yr'!U33*($AA$3/$Q$3)</f>
        <v>6397.1309192200561</v>
      </c>
      <c r="R32" s="10">
        <f>'TuitionData-4Yr'!V33*($AA$3/$R$3)</f>
        <v>6430.8903669724778</v>
      </c>
      <c r="S32" s="10">
        <f>'TuitionData-4Yr'!W33*($AA$3/$S$3)</f>
        <v>6481.4501992031883</v>
      </c>
      <c r="T32" s="10">
        <f>'TuitionData-4Yr'!X33*($AA$3/$T$3)</f>
        <v>6678.7682234831955</v>
      </c>
      <c r="U32" s="10">
        <f>'TuitionData-4Yr'!Y33*($AA$3/$U$3)</f>
        <v>6601.7380136986303</v>
      </c>
      <c r="V32" s="10">
        <f>'TuitionData-4Yr'!Z33*($AA$3/$V$3)</f>
        <v>6519.4490138480915</v>
      </c>
      <c r="W32" s="10">
        <f>'TuitionData-4Yr'!AA33*($AA$3/$W$3)</f>
        <v>6555.2861332216189</v>
      </c>
      <c r="X32" s="10">
        <f>'TuitionData-4Yr'!AB33*($AA$3/$X$3)</f>
        <v>6555.7780548628443</v>
      </c>
      <c r="Y32" s="10">
        <f>'TuitionData-4Yr'!AC33*($AA$3/$Y$3)</f>
        <v>6773.4852941176478</v>
      </c>
      <c r="Z32" s="16">
        <f>'TuitionData-4Yr'!AD33*($AA$3/$Z$3)</f>
        <v>6719.9670634920649</v>
      </c>
      <c r="AA32" s="16">
        <f>'TuitionData-4Yr'!AE33*($AA$3/$AA$3)</f>
        <v>6640</v>
      </c>
      <c r="AC32" s="51"/>
      <c r="AL32" s="3">
        <f>'TuitionData-4Yr'!AS33*($BA$3/$AL$3)</f>
        <v>17471.560718057026</v>
      </c>
      <c r="AQ32" s="3">
        <f>'TuitionData-4Yr'!AX33*($BA$3/$AQ$3)</f>
        <v>19124.08588672238</v>
      </c>
      <c r="AR32" s="3">
        <f>'TuitionData-4Yr'!AY33*($BA$3/$AR$3)</f>
        <v>19219.69311926606</v>
      </c>
      <c r="AS32" s="3">
        <f>'TuitionData-4Yr'!AZ33*($BA$3/$AS$3)</f>
        <v>19564.188136343517</v>
      </c>
      <c r="AT32" s="3">
        <f>'TuitionData-4Yr'!BA33*($BA$3/$AT$3)</f>
        <v>20190.309471846358</v>
      </c>
      <c r="AU32" s="3">
        <f>'TuitionData-4Yr'!BB33*($BA$3/$AU$3)</f>
        <v>20252.836044520551</v>
      </c>
      <c r="AV32" s="3">
        <f>'TuitionData-4Yr'!BC33*($BA$3/$AV$3)</f>
        <v>20208.192194712548</v>
      </c>
      <c r="AW32" s="3">
        <f>'TuitionData-4Yr'!BD33*($BA$3/$AW$3)</f>
        <v>20615.074151654801</v>
      </c>
      <c r="AX32" s="3">
        <f>'TuitionData-4Yr'!BE33*($BA$3/$AX$3)</f>
        <v>20916.20615128845</v>
      </c>
      <c r="AY32" s="3">
        <f>'TuitionData-4Yr'!BF33*($BA$3/$BA$3)</f>
        <v>20346</v>
      </c>
      <c r="AZ32" s="3">
        <f>'TuitionData-4Yr'!BG33*($BA$3/$AZ$3)</f>
        <v>21292.199603174606</v>
      </c>
      <c r="BA32" s="3">
        <f>'TuitionData-4Yr'!BH33*($BA$3/$BA$3)</f>
        <v>20926</v>
      </c>
      <c r="BL32" s="3">
        <f>'TuitionData-2Yr'!N33*($U$3/$BL$3)</f>
        <v>3433.6979936642028</v>
      </c>
      <c r="BQ32" s="10">
        <f>'TuitionData-2Yr'!S33*($CA$3/$BQ$3)</f>
        <v>3660.779015784587</v>
      </c>
      <c r="BR32" s="10">
        <f>'TuitionData-2Yr'!T33*($CA$3/$BR$3)</f>
        <v>3460.5688073394504</v>
      </c>
      <c r="BS32" s="10">
        <f>'TuitionData-2Yr'!U33*($CA$3/$BS$3)</f>
        <v>3441.7795484727762</v>
      </c>
      <c r="BT32" s="10">
        <f>'TuitionData-2Yr'!V33*($CA$3/$BT$3)</f>
        <v>3428.4268878219123</v>
      </c>
      <c r="BU32" s="10">
        <f>'TuitionData-2Yr'!W33*($CA$3/$BU$3)</f>
        <v>3388.7457191780823</v>
      </c>
      <c r="BV32" s="10">
        <f>'TuitionData-2Yr'!X33*($CA$3/$BV$3)</f>
        <v>3331.6005035669327</v>
      </c>
      <c r="BW32" s="10">
        <f>'TuitionData-2Yr'!Y33*($CA$3/$BW$3)</f>
        <v>3402.3418516966913</v>
      </c>
      <c r="BX32" s="10">
        <f>'TuitionData-2Yr'!Z33*($CA$3/$BX$3)</f>
        <v>3338.1463009143813</v>
      </c>
      <c r="BY32" s="10">
        <f>'TuitionData-2Yr'!AA33*($CA$3/$BY$3)</f>
        <v>3384.6462418300657</v>
      </c>
      <c r="BZ32" s="10">
        <f>'TuitionData-2Yr'!AB33*($CA$3/$BZ$3)</f>
        <v>3420.3150793650798</v>
      </c>
      <c r="CA32" s="10">
        <f>'TuitionData-2Yr'!AC33*($CA$3/$CA$3)</f>
        <v>3436.5</v>
      </c>
      <c r="CB32" s="124"/>
      <c r="CC32" s="51"/>
      <c r="CL32" s="3">
        <f>'TuitionData-2Yr'!AP33*($U$3/$CL$3)</f>
        <v>7521.0813093980996</v>
      </c>
      <c r="CQ32" s="2">
        <f>'TuitionData-2Yr'!AU33*($DA$3/$CQ$3)</f>
        <v>9135.8653667595172</v>
      </c>
      <c r="CR32" s="10">
        <f>'TuitionData-2Yr'!AV33*($DA$3/$CR$3)</f>
        <v>8606.1050458715617</v>
      </c>
      <c r="CS32" s="10">
        <f>'TuitionData-2Yr'!AW33*($DA$3/$CS$3)</f>
        <v>8382.9482071713155</v>
      </c>
      <c r="CT32" s="10">
        <f>'TuitionData-2Yr'!AX33*($DA$3/$CT$3)</f>
        <v>8400.2618943692723</v>
      </c>
      <c r="CU32" s="10">
        <f>'TuitionData-2Yr'!AY33*($DA$3/$CU$3)</f>
        <v>8999.6738013698632</v>
      </c>
      <c r="CV32" s="10">
        <f>'TuitionData-2Yr'!AZ33*($DA$3/$CV$3)</f>
        <v>8834.017624842636</v>
      </c>
      <c r="CW32" s="10">
        <f>'TuitionData-2Yr'!BA33*($DA$3/$CW$3)</f>
        <v>8850.3887725178065</v>
      </c>
      <c r="CX32" s="10">
        <f>'TuitionData-2Yr'!BB33*($DA$3/$CX$3)</f>
        <v>8158.7281795511235</v>
      </c>
      <c r="CY32" s="10">
        <f>'TuitionData-2Yr'!BC33*($DA$3/$CY$3)</f>
        <v>8144.5343137254904</v>
      </c>
      <c r="CZ32" s="10">
        <f>'TuitionData-2Yr'!BD33*($DA$3/$CZ$3)</f>
        <v>7911.8333333333348</v>
      </c>
      <c r="DA32" s="10">
        <f>'TuitionData-2Yr'!BE33*($DA$3/$DA$3)</f>
        <v>8587.5</v>
      </c>
      <c r="DQ32" s="10">
        <f>'TuitionData-2Yr'!BW33*($U$3/$DQ$3)</f>
        <v>0</v>
      </c>
      <c r="DR32" s="10">
        <f>'TuitionData-2Yr'!BX33*($U$3/$DR$3)</f>
        <v>0</v>
      </c>
      <c r="DS32" s="10">
        <f>'TuitionData-2Yr'!BY33*($U$3/$DS$3)</f>
        <v>0</v>
      </c>
      <c r="DT32" s="10">
        <f>'TuitionData-2Yr'!BZ33*($U$3/$DT$3)</f>
        <v>0</v>
      </c>
      <c r="DU32" s="10">
        <f>'TuitionData-2Yr'!CA33*($U$3/$DU$3)</f>
        <v>0</v>
      </c>
      <c r="DV32" s="10">
        <f>'TuitionData-2Yr'!CB33*($EA$3/$DV$3)</f>
        <v>0</v>
      </c>
      <c r="DW32" s="10">
        <f>'TuitionData-2Yr'!CC33*($EA$3/$DW$3)</f>
        <v>0</v>
      </c>
      <c r="DX32" s="10">
        <f>'TuitionData-2Yr'!CD33*($EA$3/$DX$3)</f>
        <v>0</v>
      </c>
      <c r="DY32" s="10">
        <f>'TuitionData-2Yr'!CE33*($EA$3/$DY$3)</f>
        <v>0</v>
      </c>
      <c r="DZ32" s="10">
        <f>'TuitionData-2Yr'!CF33*($EA$3/$DZ$3)</f>
        <v>0</v>
      </c>
      <c r="EA32" s="10">
        <f>'TuitionData-2Yr'!CG33*($EA$3/$EA$3)</f>
        <v>0</v>
      </c>
    </row>
    <row r="33" spans="1:131">
      <c r="A33" s="102" t="s">
        <v>47</v>
      </c>
      <c r="D33" s="2"/>
      <c r="E33" s="2"/>
      <c r="F33" s="2"/>
      <c r="G33" s="2"/>
      <c r="H33" s="2"/>
      <c r="I33" s="2"/>
      <c r="J33" s="2"/>
      <c r="K33" s="2"/>
      <c r="L33" s="10">
        <f>'TuitionData-4Yr'!P34*($AA$3/$L$3)</f>
        <v>4114.5417106652594</v>
      </c>
      <c r="M33" s="2"/>
      <c r="N33" s="2"/>
      <c r="O33" s="2"/>
      <c r="P33" s="2"/>
      <c r="Q33" s="10">
        <f>'TuitionData-4Yr'!U34*($AA$3/$Q$3)</f>
        <v>5928.961002785516</v>
      </c>
      <c r="R33" s="10">
        <f>'TuitionData-4Yr'!V34*($AA$3/$R$3)</f>
        <v>6545.6541284403684</v>
      </c>
      <c r="S33" s="10">
        <f>'TuitionData-4Yr'!W34*($AA$3/$S$3)</f>
        <v>7165.2625055334229</v>
      </c>
      <c r="T33" s="10">
        <f>'TuitionData-4Yr'!X34*($AA$3/$T$3)</f>
        <v>7375.4299432562211</v>
      </c>
      <c r="U33" s="10">
        <f>'TuitionData-4Yr'!Y34*($AA$3/$U$3)</f>
        <v>7216.8750000000009</v>
      </c>
      <c r="V33" s="10">
        <f>'TuitionData-4Yr'!Z34*($AA$3/$V$3)</f>
        <v>7096.0721779269834</v>
      </c>
      <c r="W33" s="10">
        <f>'TuitionData-4Yr'!AA34*($AA$3/$W$3)</f>
        <v>7334.6535400083803</v>
      </c>
      <c r="X33" s="10">
        <f>'TuitionData-4Yr'!AB34*($AA$3/$X$3)</f>
        <v>7532.6924355777237</v>
      </c>
      <c r="Y33" s="10">
        <f>'TuitionData-4Yr'!AC34*($AA$3/$Y$3)</f>
        <v>7908.6887254901967</v>
      </c>
      <c r="Z33" s="16">
        <f>'TuitionData-4Yr'!AD34*($AA$3/$Z$3)</f>
        <v>8008.5674603174612</v>
      </c>
      <c r="AA33" s="16">
        <f>'TuitionData-4Yr'!AE34*($AA$3/$AA$3)</f>
        <v>8171</v>
      </c>
      <c r="AC33" s="51"/>
      <c r="AL33" s="3">
        <f>'TuitionData-4Yr'!AS34*($BA$3/$AL$3)</f>
        <v>15866.11721224921</v>
      </c>
      <c r="AQ33" s="3">
        <f>'TuitionData-4Yr'!AX34*($BA$3/$AQ$3)</f>
        <v>20629.258124419684</v>
      </c>
      <c r="AR33" s="3">
        <f>'TuitionData-4Yr'!AY34*($BA$3/$AR$3)</f>
        <v>22188.837614678901</v>
      </c>
      <c r="AS33" s="3">
        <f>'TuitionData-4Yr'!AZ34*($BA$3/$AS$3)</f>
        <v>18803.134572819836</v>
      </c>
      <c r="AT33" s="3">
        <f>'TuitionData-4Yr'!BA34*($BA$3/$AT$3)</f>
        <v>22174.451331296379</v>
      </c>
      <c r="AU33" s="3">
        <f>'TuitionData-4Yr'!BB34*($BA$3/$AU$3)</f>
        <v>22496.438356164384</v>
      </c>
      <c r="AV33" s="3">
        <f>'TuitionData-4Yr'!BC34*($BA$3/$AV$3)</f>
        <v>22074.276122534622</v>
      </c>
      <c r="AW33" s="3">
        <f>'TuitionData-4Yr'!BD34*($BA$3/$AW$3)</f>
        <v>22287.757855048181</v>
      </c>
      <c r="AX33" s="3">
        <f>'TuitionData-4Yr'!BE34*($BA$3/$AX$3)</f>
        <v>22367.713216957611</v>
      </c>
      <c r="AY33" s="3">
        <f>'TuitionData-4Yr'!BF34*($BA$3/$BA$3)</f>
        <v>21540</v>
      </c>
      <c r="AZ33" s="3">
        <f>'TuitionData-4Yr'!BG34*($BA$3/$AZ$3)</f>
        <v>22794.633333333339</v>
      </c>
      <c r="BA33" s="3">
        <f>'TuitionData-4Yr'!BH34*($BA$3/$BA$3)</f>
        <v>23222</v>
      </c>
      <c r="BL33" s="3">
        <f>'TuitionData-2Yr'!N34*($U$3/$BL$3)</f>
        <v>1961.0559662090814</v>
      </c>
      <c r="BQ33" s="10">
        <f>'TuitionData-2Yr'!S34*($CA$3/$BQ$3)</f>
        <v>2394.4568245125351</v>
      </c>
      <c r="BR33" s="10">
        <f>'TuitionData-2Yr'!T34*($CA$3/$BR$3)</f>
        <v>2640.1550458715601</v>
      </c>
      <c r="BS33" s="10">
        <f>'TuitionData-2Yr'!U34*($CA$3/$BS$3)</f>
        <v>2854.5188136343518</v>
      </c>
      <c r="BT33" s="10">
        <f>'TuitionData-2Yr'!V34*($CA$3/$BT$3)</f>
        <v>3024.094281972938</v>
      </c>
      <c r="BU33" s="10">
        <f>'TuitionData-2Yr'!W34*($CA$3/$BU$3)</f>
        <v>2965.8390410958905</v>
      </c>
      <c r="BV33" s="10">
        <f>'TuitionData-2Yr'!X34*($CA$3/$BV$3)</f>
        <v>2907.3436844313892</v>
      </c>
      <c r="BW33" s="10">
        <f>'TuitionData-2Yr'!Y34*($CA$3/$BW$3)</f>
        <v>3015.3456221198162</v>
      </c>
      <c r="BX33" s="10">
        <f>'TuitionData-2Yr'!Z34*($CA$3/$BX$3)</f>
        <v>3103.51620947631</v>
      </c>
      <c r="BY33" s="10">
        <f>'TuitionData-2Yr'!AA34*($CA$3/$BY$3)</f>
        <v>3293.9767156862745</v>
      </c>
      <c r="BZ33" s="10">
        <f>'TuitionData-2Yr'!AB34*($CA$3/$BZ$3)</f>
        <v>3200.3722222222227</v>
      </c>
      <c r="CA33" s="10">
        <f>'TuitionData-2Yr'!AC34*($CA$3/$CA$3)</f>
        <v>3338</v>
      </c>
      <c r="CB33" s="124"/>
      <c r="CC33" s="51"/>
      <c r="CL33" s="3">
        <f>'TuitionData-2Yr'!AP34*($U$3/$CL$3)</f>
        <v>7748.0211193241821</v>
      </c>
      <c r="CQ33" s="2">
        <f>'TuitionData-2Yr'!AU34*($DA$3/$CQ$3)</f>
        <v>9766.0482822655522</v>
      </c>
      <c r="CR33" s="10">
        <f>'TuitionData-2Yr'!AV34*($DA$3/$CR$3)</f>
        <v>10110.981651376149</v>
      </c>
      <c r="CS33" s="10">
        <f>'TuitionData-2Yr'!AW34*($DA$3/$CS$3)</f>
        <v>10232.194776449758</v>
      </c>
      <c r="CT33" s="10">
        <f>'TuitionData-2Yr'!AX34*($DA$3/$CT$3)</f>
        <v>10466.726320384112</v>
      </c>
      <c r="CU33" s="10">
        <f>'TuitionData-2Yr'!AY34*($DA$3/$CU$3)</f>
        <v>10265.098458904111</v>
      </c>
      <c r="CV33" s="10">
        <f>'TuitionData-2Yr'!AZ34*($DA$3/$CV$3)</f>
        <v>10062.639530004197</v>
      </c>
      <c r="CW33" s="10">
        <f>'TuitionData-2Yr'!BA34*($DA$3/$CW$3)</f>
        <v>10158.651026392965</v>
      </c>
      <c r="CX33" s="10">
        <f>'TuitionData-2Yr'!BB34*($DA$3/$CX$3)</f>
        <v>10190.411471321699</v>
      </c>
      <c r="CY33" s="10">
        <f>'TuitionData-2Yr'!BC34*($DA$3/$CY$3)</f>
        <v>10398.694035947712</v>
      </c>
      <c r="CZ33" s="10">
        <f>'TuitionData-2Yr'!BD34*($DA$3/$CZ$3)</f>
        <v>10155.555952380953</v>
      </c>
      <c r="DA33" s="10">
        <f>'TuitionData-2Yr'!BE34*($DA$3/$DA$3)</f>
        <v>10610.5</v>
      </c>
      <c r="DQ33" s="10">
        <f>'TuitionData-2Yr'!BW34*($U$3/$DQ$3)</f>
        <v>0</v>
      </c>
      <c r="DR33" s="10">
        <f>'TuitionData-2Yr'!BX34*($U$3/$DR$3)</f>
        <v>0</v>
      </c>
      <c r="DS33" s="10">
        <f>'TuitionData-2Yr'!BY34*($U$3/$DS$3)</f>
        <v>0</v>
      </c>
      <c r="DT33" s="10">
        <f>'TuitionData-2Yr'!BZ34*($U$3/$DT$3)</f>
        <v>0</v>
      </c>
      <c r="DU33" s="10">
        <f>'TuitionData-2Yr'!CA34*($U$3/$DU$3)</f>
        <v>0</v>
      </c>
      <c r="DV33" s="10">
        <f>'TuitionData-2Yr'!CB34*($EA$3/$DV$3)</f>
        <v>0</v>
      </c>
      <c r="DW33" s="10">
        <f>'TuitionData-2Yr'!CC34*($EA$3/$DW$3)</f>
        <v>0</v>
      </c>
      <c r="DX33" s="10">
        <f>'TuitionData-2Yr'!CD34*($EA$3/$DX$3)</f>
        <v>0</v>
      </c>
      <c r="DY33" s="10">
        <f>'TuitionData-2Yr'!CE34*($EA$3/$DY$3)</f>
        <v>0</v>
      </c>
      <c r="DZ33" s="10">
        <f>'TuitionData-2Yr'!CF34*($EA$3/$DZ$3)</f>
        <v>0</v>
      </c>
      <c r="EA33" s="10">
        <f>'TuitionData-2Yr'!CG34*($EA$3/$EA$3)</f>
        <v>0</v>
      </c>
    </row>
    <row r="34" spans="1:131">
      <c r="A34" s="102" t="s">
        <v>48</v>
      </c>
      <c r="D34" s="2"/>
      <c r="E34" s="2"/>
      <c r="F34" s="2"/>
      <c r="G34" s="2"/>
      <c r="H34" s="2"/>
      <c r="I34" s="2"/>
      <c r="J34" s="2"/>
      <c r="K34" s="2"/>
      <c r="L34" s="10">
        <f>'TuitionData-4Yr'!P35*($AA$3/$L$3)</f>
        <v>4042.0596620908136</v>
      </c>
      <c r="M34" s="2"/>
      <c r="N34" s="2"/>
      <c r="O34" s="2"/>
      <c r="P34" s="2"/>
      <c r="Q34" s="10">
        <f>'TuitionData-4Yr'!U35*($AA$3/$Q$3)</f>
        <v>4275.4753946146702</v>
      </c>
      <c r="R34" s="10">
        <f>'TuitionData-4Yr'!V35*($AA$3/$R$3)</f>
        <v>5203.2123853211015</v>
      </c>
      <c r="S34" s="10">
        <f>'TuitionData-4Yr'!W35*($AA$3/$S$3)</f>
        <v>5365.9955732625067</v>
      </c>
      <c r="T34" s="10">
        <f>'TuitionData-4Yr'!X35*($AA$3/$T$3)</f>
        <v>5513.9319074639898</v>
      </c>
      <c r="U34" s="10">
        <f>'TuitionData-4Yr'!Y35*($AA$3/$U$3)</f>
        <v>5188.0214041095896</v>
      </c>
      <c r="V34" s="10">
        <f>'TuitionData-4Yr'!Z35*($AA$3/$V$3)</f>
        <v>5756.5404951741502</v>
      </c>
      <c r="W34" s="10">
        <f>'TuitionData-4Yr'!AA35*($AA$3/$W$3)</f>
        <v>6131.7402597402615</v>
      </c>
      <c r="X34" s="10">
        <f>'TuitionData-4Yr'!AB35*($AA$3/$X$3)</f>
        <v>6298.7514546965931</v>
      </c>
      <c r="Y34" s="10">
        <f>'TuitionData-4Yr'!AC35*($AA$3/$Y$3)</f>
        <v>6357.3488562091507</v>
      </c>
      <c r="Z34" s="16">
        <f>'TuitionData-4Yr'!AD35*($AA$3/$Z$3)</f>
        <v>6319.2841269841283</v>
      </c>
      <c r="AA34" s="16">
        <f>'TuitionData-4Yr'!AE35*($AA$3/$AA$3)</f>
        <v>6450</v>
      </c>
      <c r="AC34" s="2"/>
      <c r="AL34" s="3">
        <f>'TuitionData-4Yr'!AS35*($BA$3/$AL$3)</f>
        <v>13281.149947201691</v>
      </c>
      <c r="AQ34" s="3">
        <f>'TuitionData-4Yr'!AX35*($BA$3/$AQ$3)</f>
        <v>15278.064066852368</v>
      </c>
      <c r="AR34" s="3">
        <f>'TuitionData-4Yr'!AY35*($BA$3/$AR$3)</f>
        <v>16496.555045871562</v>
      </c>
      <c r="AS34" s="3">
        <f>'TuitionData-4Yr'!AZ35*($BA$3/$AS$3)</f>
        <v>16565.409915891989</v>
      </c>
      <c r="AT34" s="3">
        <f>'TuitionData-4Yr'!BA35*($BA$3/$AT$3)</f>
        <v>16173.864251418596</v>
      </c>
      <c r="AU34" s="3">
        <f>'TuitionData-4Yr'!BB35*($BA$3/$AU$3)</f>
        <v>14019.630993150686</v>
      </c>
      <c r="AV34" s="3">
        <f>'TuitionData-4Yr'!BC35*($BA$3/$AV$3)</f>
        <v>14196.451531682755</v>
      </c>
      <c r="AW34" s="3">
        <f>'TuitionData-4Yr'!BD35*($BA$3/$AW$3)</f>
        <v>14366.160033514876</v>
      </c>
      <c r="AX34" s="3">
        <f>'TuitionData-4Yr'!BE35*($BA$3/$AX$3)</f>
        <v>14468.144638403994</v>
      </c>
      <c r="AY34" s="3">
        <f>'TuitionData-4Yr'!BF35*($BA$3/$BA$3)</f>
        <v>13538</v>
      </c>
      <c r="AZ34" s="3">
        <f>'TuitionData-4Yr'!BG35*($BA$3/$AZ$3)</f>
        <v>13785.122222222224</v>
      </c>
      <c r="BA34" s="3">
        <f>'TuitionData-4Yr'!BH35*($BA$3/$BA$3)</f>
        <v>13538</v>
      </c>
      <c r="BL34" s="3">
        <f>'TuitionData-2Yr'!N35*($U$3/$BL$3)</f>
        <v>1287.636747624076</v>
      </c>
      <c r="BQ34" s="10">
        <f>'TuitionData-2Yr'!S35*($CA$3/$BQ$3)</f>
        <v>1699.9452181987001</v>
      </c>
      <c r="BR34" s="10">
        <f>'TuitionData-2Yr'!T35*($CA$3/$BR$3)</f>
        <v>1631.4110091743123</v>
      </c>
      <c r="BS34" s="10">
        <f>'TuitionData-2Yr'!U35*($CA$3/$BS$3)</f>
        <v>1701.0115095174858</v>
      </c>
      <c r="BT34" s="10">
        <f>'TuitionData-2Yr'!V35*($CA$3/$BT$3)</f>
        <v>1704.133129637713</v>
      </c>
      <c r="BU34" s="10">
        <f>'TuitionData-2Yr'!W35*($CA$3/$BU$3)</f>
        <v>1714.6943493150686</v>
      </c>
      <c r="BV34" s="10">
        <f>'TuitionData-2Yr'!X35*($CA$3/$BV$3)</f>
        <v>1731.4846831724717</v>
      </c>
      <c r="BW34" s="10">
        <f>'TuitionData-2Yr'!Y35*($CA$3/$BW$3)</f>
        <v>1889.8315877670721</v>
      </c>
      <c r="BX34" s="10">
        <f>'TuitionData-2Yr'!Z35*($CA$3/$BX$3)</f>
        <v>1855.7107231920204</v>
      </c>
      <c r="BY34" s="10">
        <f>'TuitionData-2Yr'!AA35*($CA$3/$BY$3)</f>
        <v>1842.7401960784314</v>
      </c>
      <c r="BZ34" s="10">
        <f>'TuitionData-2Yr'!AB35*($CA$3/$BZ$3)</f>
        <v>1845.0761904761907</v>
      </c>
      <c r="CA34" s="10">
        <f>'TuitionData-2Yr'!AC35*($CA$3/$CA$3)</f>
        <v>1878</v>
      </c>
      <c r="CB34" s="124"/>
      <c r="CC34" s="2"/>
      <c r="CL34" s="3">
        <f>'TuitionData-2Yr'!AP35*($U$3/$CL$3)</f>
        <v>2900.882787750792</v>
      </c>
      <c r="CQ34" s="2">
        <f>'TuitionData-2Yr'!AU35*($DA$3/$CQ$3)</f>
        <v>3447.5413184772519</v>
      </c>
      <c r="CR34" s="10">
        <f>'TuitionData-2Yr'!AV35*($DA$3/$CR$3)</f>
        <v>3551.7912844036705</v>
      </c>
      <c r="CS34" s="10">
        <f>'TuitionData-2Yr'!AW35*($DA$3/$CS$3)</f>
        <v>3927.9451084550692</v>
      </c>
      <c r="CT34" s="10">
        <f>'TuitionData-2Yr'!AX35*($DA$3/$CT$3)</f>
        <v>4192.2907027498914</v>
      </c>
      <c r="CU34" s="10">
        <f>'TuitionData-2Yr'!AY35*($DA$3/$CU$3)</f>
        <v>4064.2979452054797</v>
      </c>
      <c r="CV34" s="10">
        <f>'TuitionData-2Yr'!AZ35*($DA$3/$CV$3)</f>
        <v>4091.8170373478811</v>
      </c>
      <c r="CW34" s="10">
        <f>'TuitionData-2Yr'!BA35*($DA$3/$CW$3)</f>
        <v>4422.5069124423972</v>
      </c>
      <c r="CX34" s="10">
        <f>'TuitionData-2Yr'!BB35*($DA$3/$CX$3)</f>
        <v>4387.5827098919381</v>
      </c>
      <c r="CY34" s="10">
        <f>'TuitionData-2Yr'!BC35*($DA$3/$CY$3)</f>
        <v>4826.9730392156862</v>
      </c>
      <c r="CZ34" s="10">
        <f>'TuitionData-2Yr'!BD35*($DA$3/$CZ$3)</f>
        <v>4689.0595238095248</v>
      </c>
      <c r="DA34" s="10">
        <f>'TuitionData-2Yr'!BE35*($DA$3/$DA$3)</f>
        <v>4605</v>
      </c>
      <c r="DQ34" s="10">
        <f>'TuitionData-2Yr'!BW35*($U$3/$DQ$3)</f>
        <v>0</v>
      </c>
      <c r="DR34" s="10">
        <f>'TuitionData-2Yr'!BX35*($U$3/$DR$3)</f>
        <v>0</v>
      </c>
      <c r="DS34" s="10">
        <f>'TuitionData-2Yr'!BY35*($U$3/$DS$3)</f>
        <v>0</v>
      </c>
      <c r="DT34" s="10">
        <f>'TuitionData-2Yr'!BZ35*($U$3/$DT$3)</f>
        <v>0</v>
      </c>
      <c r="DU34" s="10">
        <f>'TuitionData-2Yr'!CA35*($U$3/$DU$3)</f>
        <v>0</v>
      </c>
      <c r="DV34" s="10">
        <f>'TuitionData-2Yr'!CB35*($EA$3/$DV$3)</f>
        <v>0</v>
      </c>
      <c r="DW34" s="10">
        <f>'TuitionData-2Yr'!CC35*($EA$3/$DW$3)</f>
        <v>1642.5839966485132</v>
      </c>
      <c r="DX34" s="10">
        <f>'TuitionData-2Yr'!CD35*($EA$3/$DX$3)</f>
        <v>0</v>
      </c>
      <c r="DY34" s="10">
        <f>'TuitionData-2Yr'!CE35*($EA$3/$DY$3)</f>
        <v>0</v>
      </c>
      <c r="DZ34" s="10">
        <f>'TuitionData-2Yr'!CF35*($EA$3/$DZ$3)</f>
        <v>0</v>
      </c>
      <c r="EA34" s="10">
        <f>'TuitionData-2Yr'!CG35*($EA$3/$EA$3)</f>
        <v>0</v>
      </c>
    </row>
    <row r="35" spans="1:131">
      <c r="A35" s="102" t="s">
        <v>49</v>
      </c>
      <c r="D35" s="2"/>
      <c r="L35" s="10">
        <f>'TuitionData-4Yr'!P36*($AA$3/$L$3)</f>
        <v>6704.2507919746577</v>
      </c>
      <c r="Q35" s="10">
        <f>'TuitionData-4Yr'!U36*($AA$3/$Q$3)</f>
        <v>8013.6870937790163</v>
      </c>
      <c r="R35" s="10">
        <f>'TuitionData-4Yr'!V36*($AA$3/$R$3)</f>
        <v>8392.4678899082592</v>
      </c>
      <c r="S35" s="10">
        <f>'TuitionData-4Yr'!W36*($AA$3/$S$3)</f>
        <v>8819.1341301460834</v>
      </c>
      <c r="T35" s="10">
        <f>'TuitionData-4Yr'!X36*($AA$3/$T$3)</f>
        <v>8683.0707114797042</v>
      </c>
      <c r="U35" s="10">
        <f>'TuitionData-4Yr'!Y36*($AA$3/$U$3)</f>
        <v>9141.375</v>
      </c>
      <c r="V35" s="10">
        <f>'TuitionData-4Yr'!Z36*($AA$3/$V$3)</f>
        <v>9093.5249685270664</v>
      </c>
      <c r="W35" s="10">
        <f>'TuitionData-4Yr'!AA36*($AA$3/$W$3)</f>
        <v>9500.757436112277</v>
      </c>
      <c r="X35" s="10">
        <f>'TuitionData-4Yr'!AB36*($AA$3/$X$3)</f>
        <v>9902.456359102247</v>
      </c>
      <c r="Y35" s="10">
        <f>'TuitionData-4Yr'!AC36*($AA$3/$Y$3)</f>
        <v>9734.6576797385624</v>
      </c>
      <c r="Z35" s="16">
        <f>'TuitionData-4Yr'!AD36*($AA$3/$Z$3)</f>
        <v>10302.693650793652</v>
      </c>
      <c r="AA35" s="16">
        <f>'TuitionData-4Yr'!AE36*($AA$3/$AA$3)</f>
        <v>10482</v>
      </c>
      <c r="AC35" s="2"/>
      <c r="AL35" s="3">
        <f>'TuitionData-4Yr'!AS36*($BA$3/$AL$3)</f>
        <v>21685.003167898631</v>
      </c>
      <c r="AQ35" s="3">
        <f>'TuitionData-4Yr'!AX36*($BA$3/$AQ$3)</f>
        <v>23409.687093779015</v>
      </c>
      <c r="AR35" s="3">
        <f>'TuitionData-4Yr'!AY36*($BA$3/$AR$3)</f>
        <v>24047.422018348629</v>
      </c>
      <c r="AS35" s="3">
        <f>'TuitionData-4Yr'!AZ36*($BA$3/$AS$3)</f>
        <v>24212.862328463925</v>
      </c>
      <c r="AT35" s="3">
        <f>'TuitionData-4Yr'!BA36*($BA$3/$AT$3)</f>
        <v>24409.481012658231</v>
      </c>
      <c r="AU35" s="3">
        <f>'TuitionData-4Yr'!BB36*($BA$3/$AU$3)</f>
        <v>24372.606164383564</v>
      </c>
      <c r="AV35" s="3">
        <f>'TuitionData-4Yr'!BC36*($BA$3/$AV$3)</f>
        <v>25109.758287872432</v>
      </c>
      <c r="AW35" s="3">
        <f>'TuitionData-4Yr'!BD36*($BA$3/$AW$3)</f>
        <v>25809.423544197743</v>
      </c>
      <c r="AX35" s="3">
        <f>'TuitionData-4Yr'!BE36*($BA$3/$AX$3)</f>
        <v>26504.668329177064</v>
      </c>
      <c r="AY35" s="3">
        <f>'TuitionData-4Yr'!BF36*($BA$3/$BA$3)</f>
        <v>26130</v>
      </c>
      <c r="AZ35" s="3">
        <f>'TuitionData-4Yr'!BG36*($BA$3/$AZ$3)</f>
        <v>26903.288095238098</v>
      </c>
      <c r="BA35" s="3">
        <f>'TuitionData-4Yr'!BH36*($BA$3/$BA$3)</f>
        <v>28657.5</v>
      </c>
      <c r="BL35" s="3">
        <f>'TuitionData-2Yr'!N36*($U$3/$BL$3)</f>
        <v>3071.0876451953536</v>
      </c>
      <c r="BQ35" s="10">
        <f>'TuitionData-2Yr'!S36*($CA$3/$BQ$3)</f>
        <v>3985.9962859795733</v>
      </c>
      <c r="BR35" s="10">
        <f>'TuitionData-2Yr'!T36*($CA$3/$BR$3)</f>
        <v>3806.6256880733949</v>
      </c>
      <c r="BS35" s="10">
        <f>'TuitionData-2Yr'!U36*($CA$3/$BS$3)</f>
        <v>4334.5976095617534</v>
      </c>
      <c r="BT35" s="10">
        <f>'TuitionData-2Yr'!V36*($CA$3/$BT$3)</f>
        <v>4515.9807944129207</v>
      </c>
      <c r="BU35" s="10">
        <f>'TuitionData-2Yr'!W36*($CA$3/$BU$3)</f>
        <v>4542.1275684931506</v>
      </c>
      <c r="BV35" s="10">
        <f>'TuitionData-2Yr'!X36*($CA$3/$BV$3)</f>
        <v>4452.5430130088125</v>
      </c>
      <c r="BW35" s="10">
        <f>'TuitionData-2Yr'!Y36*($CA$3/$BW$3)</f>
        <v>4586.9803100125691</v>
      </c>
      <c r="BX35" s="10">
        <f>'TuitionData-2Yr'!Z36*($CA$3/$BX$3)</f>
        <v>4476.1022443890288</v>
      </c>
      <c r="BY35" s="10">
        <f>'TuitionData-2Yr'!AA36*($CA$3/$BY$3)</f>
        <v>4776.6593137254904</v>
      </c>
      <c r="BZ35" s="10">
        <f>'TuitionData-2Yr'!AB36*($CA$3/$BZ$3)</f>
        <v>4855.5440476190488</v>
      </c>
      <c r="CA35" s="10">
        <f>'TuitionData-2Yr'!AC36*($CA$3/$CA$3)</f>
        <v>5017.5</v>
      </c>
      <c r="CB35" s="124"/>
      <c r="CC35" s="2"/>
      <c r="CL35" s="3">
        <f>'TuitionData-2Yr'!AP36*($U$3/$CL$3)</f>
        <v>7862.7243928194302</v>
      </c>
      <c r="CQ35" s="2">
        <f>'TuitionData-2Yr'!AU36*($DA$3/$CQ$3)</f>
        <v>8757.0408542246987</v>
      </c>
      <c r="CR35" s="10">
        <f>'TuitionData-2Yr'!AV36*($DA$3/$CR$3)</f>
        <v>8799.7321100917452</v>
      </c>
      <c r="CS35" s="10">
        <f>'TuitionData-2Yr'!AW36*($DA$3/$CS$3)</f>
        <v>8701.0004426737505</v>
      </c>
      <c r="CT35" s="10">
        <f>'TuitionData-2Yr'!AX36*($DA$3/$CT$3)</f>
        <v>9142.8450458315165</v>
      </c>
      <c r="CU35" s="10">
        <f>'TuitionData-2Yr'!AY36*($DA$3/$CU$3)</f>
        <v>9367.1083047945212</v>
      </c>
      <c r="CV35" s="10">
        <f>'TuitionData-2Yr'!AZ36*($DA$3/$CV$3)</f>
        <v>9319.6516995383972</v>
      </c>
      <c r="CW35" s="10">
        <f>'TuitionData-2Yr'!BA36*($DA$3/$CW$3)</f>
        <v>9694.2555509007143</v>
      </c>
      <c r="CX35" s="10">
        <f>'TuitionData-2Yr'!BB36*($DA$3/$CX$3)</f>
        <v>9415.0656691604345</v>
      </c>
      <c r="CY35" s="10">
        <f>'TuitionData-2Yr'!BC36*($DA$3/$CY$3)</f>
        <v>9619.8794934640518</v>
      </c>
      <c r="CZ35" s="10">
        <f>'TuitionData-2Yr'!BD36*($DA$3/$CZ$3)</f>
        <v>9229.4539682539689</v>
      </c>
      <c r="DA35" s="10">
        <f>'TuitionData-2Yr'!BE36*($DA$3/$DA$3)</f>
        <v>8970.5</v>
      </c>
      <c r="DQ35" s="10">
        <f>'TuitionData-2Yr'!BW36*($U$3/$DQ$3)</f>
        <v>0</v>
      </c>
      <c r="DR35" s="10">
        <f>'TuitionData-2Yr'!BX36*($U$3/$DR$3)</f>
        <v>0</v>
      </c>
      <c r="DS35" s="10">
        <f>'TuitionData-2Yr'!BY36*($U$3/$DS$3)</f>
        <v>0</v>
      </c>
      <c r="DT35" s="10">
        <f>'TuitionData-2Yr'!BZ36*($U$3/$DT$3)</f>
        <v>0</v>
      </c>
      <c r="DU35" s="10">
        <f>'TuitionData-2Yr'!CA36*($U$3/$DU$3)</f>
        <v>0</v>
      </c>
      <c r="DV35" s="10">
        <f>'TuitionData-2Yr'!CB36*($EA$3/$DV$3)</f>
        <v>0</v>
      </c>
      <c r="DW35" s="10">
        <f>'TuitionData-2Yr'!CC36*($EA$3/$DW$3)</f>
        <v>4208.5839966485137</v>
      </c>
      <c r="DX35" s="10">
        <f>'TuitionData-2Yr'!CD36*($EA$3/$DX$3)</f>
        <v>0</v>
      </c>
      <c r="DY35" s="10">
        <f>'TuitionData-2Yr'!CE36*($EA$3/$DY$3)</f>
        <v>0</v>
      </c>
      <c r="DZ35" s="10">
        <f>'TuitionData-2Yr'!CF36*($EA$3/$DZ$3)</f>
        <v>0</v>
      </c>
      <c r="EA35" s="10">
        <f>'TuitionData-2Yr'!CG36*($EA$3/$EA$3)</f>
        <v>0</v>
      </c>
    </row>
    <row r="36" spans="1:131">
      <c r="A36" s="102" t="s">
        <v>50</v>
      </c>
      <c r="D36" s="2"/>
      <c r="L36" s="10">
        <f>'TuitionData-4Yr'!P37*($AA$3/$L$3)</f>
        <v>4016.9957761351643</v>
      </c>
      <c r="Q36" s="10">
        <f>'TuitionData-4Yr'!U37*($AA$3/$Q$3)</f>
        <v>4977.7302692664816</v>
      </c>
      <c r="R36" s="10">
        <f>'TuitionData-4Yr'!V37*($AA$3/$R$3)</f>
        <v>5574.5761467889915</v>
      </c>
      <c r="S36" s="10">
        <f>'TuitionData-4Yr'!W37*($AA$3/$S$3)</f>
        <v>5555.691013722887</v>
      </c>
      <c r="T36" s="10">
        <f>'TuitionData-4Yr'!X37*($AA$3/$T$3)</f>
        <v>5793.9406372762987</v>
      </c>
      <c r="U36" s="10">
        <f>'TuitionData-4Yr'!Y37*($AA$3/$U$3)</f>
        <v>6366.6678082191784</v>
      </c>
      <c r="V36" s="10">
        <f>'TuitionData-4Yr'!Z37*($AA$3/$V$3)</f>
        <v>6609.3613092740252</v>
      </c>
      <c r="W36" s="10">
        <f>'TuitionData-4Yr'!AA37*($AA$3/$W$3)</f>
        <v>6772.4340175953093</v>
      </c>
      <c r="X36" s="10">
        <f>'TuitionData-4Yr'!AB37*($AA$3/$X$3)</f>
        <v>6430.9975062344156</v>
      </c>
      <c r="Y36" s="10">
        <f>'TuitionData-4Yr'!AC37*($AA$3/$Y$3)</f>
        <v>6492.5669934640528</v>
      </c>
      <c r="Z36" s="16">
        <f>'TuitionData-4Yr'!AD37*($AA$3/$Z$3)</f>
        <v>6429.7646825396832</v>
      </c>
      <c r="AA36" s="16">
        <f>'TuitionData-4Yr'!AE37*($AA$3/$AA$3)</f>
        <v>6378</v>
      </c>
      <c r="AC36" s="2"/>
      <c r="AL36" s="3">
        <f>'TuitionData-4Yr'!AS37*($BA$3/$AL$3)</f>
        <v>12019.826821541712</v>
      </c>
      <c r="AQ36" s="3">
        <f>'TuitionData-4Yr'!AX37*($BA$3/$AQ$3)</f>
        <v>14733.057103064068</v>
      </c>
      <c r="AR36" s="3">
        <f>'TuitionData-4Yr'!AY37*($BA$3/$AR$3)</f>
        <v>16257.611009174314</v>
      </c>
      <c r="AS36" s="3">
        <f>'TuitionData-4Yr'!AZ37*($BA$3/$AS$3)</f>
        <v>16210.440903054452</v>
      </c>
      <c r="AT36" s="3">
        <f>'TuitionData-4Yr'!BA37*($BA$3/$AT$3)</f>
        <v>16497.554343081625</v>
      </c>
      <c r="AU36" s="3">
        <f>'TuitionData-4Yr'!BB37*($BA$3/$AU$3)</f>
        <v>18338.77140410959</v>
      </c>
      <c r="AV36" s="3">
        <f>'TuitionData-4Yr'!BC37*($BA$3/$AV$3)</f>
        <v>19910.997062526229</v>
      </c>
      <c r="AW36" s="3">
        <f>'TuitionData-4Yr'!BD37*($BA$3/$AW$3)</f>
        <v>20566.699622957691</v>
      </c>
      <c r="AX36" s="3">
        <f>'TuitionData-4Yr'!BE37*($BA$3/$AX$3)</f>
        <v>18910.118869492937</v>
      </c>
      <c r="AY36" s="3">
        <f>'TuitionData-4Yr'!BF37*($BA$3/$BA$3)</f>
        <v>18177</v>
      </c>
      <c r="AZ36" s="3">
        <f>'TuitionData-4Yr'!BG37*($BA$3/$AZ$3)</f>
        <v>18777.62142857143</v>
      </c>
      <c r="BA36" s="3">
        <f>'TuitionData-4Yr'!BH37*($BA$3/$BA$3)</f>
        <v>18578</v>
      </c>
      <c r="BL36" s="3">
        <f>'TuitionData-2Yr'!N37*($U$3/$BL$3)</f>
        <v>2296.5322069693771</v>
      </c>
      <c r="BQ36" s="10">
        <f>'TuitionData-2Yr'!S37*($CA$3/$BQ$3)</f>
        <v>3028.213556174559</v>
      </c>
      <c r="BR36" s="10">
        <f>'TuitionData-2Yr'!T37*($CA$3/$BR$3)</f>
        <v>3451.1522935779822</v>
      </c>
      <c r="BS36" s="10">
        <f>'TuitionData-2Yr'!U37*($CA$3/$BS$3)</f>
        <v>3319.1022576361229</v>
      </c>
      <c r="BT36" s="10">
        <f>'TuitionData-2Yr'!V37*($CA$3/$BT$3)</f>
        <v>3503.469227411611</v>
      </c>
      <c r="BU36" s="10">
        <f>'TuitionData-2Yr'!W37*($CA$3/$BU$3)</f>
        <v>3671.0496575342468</v>
      </c>
      <c r="BV36" s="10">
        <f>'TuitionData-2Yr'!X37*($CA$3/$BV$3)</f>
        <v>3735.3982375157366</v>
      </c>
      <c r="BW36" s="10">
        <f>'TuitionData-2Yr'!Y37*($CA$3/$BW$3)</f>
        <v>3836.637620444073</v>
      </c>
      <c r="BX36" s="10">
        <f>'TuitionData-2Yr'!Z37*($CA$3/$BX$3)</f>
        <v>3883.1280133000841</v>
      </c>
      <c r="BY36" s="10">
        <f>'TuitionData-2Yr'!AA37*($CA$3/$BY$3)</f>
        <v>3916.6090686274511</v>
      </c>
      <c r="BZ36" s="10">
        <f>'TuitionData-2Yr'!AB37*($CA$3/$BZ$3)</f>
        <v>3861.7281746031754</v>
      </c>
      <c r="CA36" s="10">
        <f>'TuitionData-2Yr'!AC37*($CA$3/$CA$3)</f>
        <v>3882.5</v>
      </c>
      <c r="CB36" s="124"/>
      <c r="CC36" s="2"/>
      <c r="CL36" s="3">
        <f>'TuitionData-2Yr'!AP37*($U$3/$CL$3)</f>
        <v>8221.6346356916583</v>
      </c>
      <c r="CQ36" s="2">
        <f>'TuitionData-2Yr'!AU37*($DA$3/$CQ$3)</f>
        <v>9813.6991643454039</v>
      </c>
      <c r="CR36" s="10">
        <f>'TuitionData-2Yr'!AV37*($DA$3/$CR$3)</f>
        <v>9696.655045871561</v>
      </c>
      <c r="CS36" s="10">
        <f>'TuitionData-2Yr'!AW37*($DA$3/$CS$3)</f>
        <v>10888.74546259407</v>
      </c>
      <c r="CT36" s="10">
        <f>'TuitionData-2Yr'!AX37*($DA$3/$CT$3)</f>
        <v>11335.873417721521</v>
      </c>
      <c r="CU36" s="10">
        <f>'TuitionData-2Yr'!AY37*($DA$3/$CU$3)</f>
        <v>11777.676369863015</v>
      </c>
      <c r="CV36" s="10">
        <f>'TuitionData-2Yr'!AZ37*($DA$3/$CV$3)</f>
        <v>12212.997062526229</v>
      </c>
      <c r="CW36" s="10">
        <f>'TuitionData-2Yr'!BA37*($DA$3/$CW$3)</f>
        <v>12551.577712609973</v>
      </c>
      <c r="CX36" s="10">
        <f>'TuitionData-2Yr'!BB37*($DA$3/$CX$3)</f>
        <v>12690.288445552787</v>
      </c>
      <c r="CY36" s="10">
        <f>'TuitionData-2Yr'!BC37*($DA$3/$CY$3)</f>
        <v>12789.120098039217</v>
      </c>
      <c r="CZ36" s="10">
        <f>'TuitionData-2Yr'!BD37*($DA$3/$CZ$3)</f>
        <v>12610.057142857146</v>
      </c>
      <c r="DA36" s="10">
        <f>'TuitionData-2Yr'!BE37*($DA$3/$DA$3)</f>
        <v>12668</v>
      </c>
      <c r="DQ36" s="10">
        <f>'TuitionData-2Yr'!BW37*($U$3/$DQ$3)</f>
        <v>0</v>
      </c>
      <c r="DR36" s="10">
        <f>'TuitionData-2Yr'!BX37*($U$3/$DR$3)</f>
        <v>0</v>
      </c>
      <c r="DS36" s="10">
        <f>'TuitionData-2Yr'!BY37*($U$3/$DS$3)</f>
        <v>0</v>
      </c>
      <c r="DT36" s="10">
        <f>'TuitionData-2Yr'!BZ37*($U$3/$DT$3)</f>
        <v>0</v>
      </c>
      <c r="DU36" s="10">
        <f>'TuitionData-2Yr'!CA37*($U$3/$DU$3)</f>
        <v>0</v>
      </c>
      <c r="DV36" s="10">
        <f>'TuitionData-2Yr'!CB37*($EA$3/$DV$3)</f>
        <v>0</v>
      </c>
      <c r="DW36" s="10">
        <f>'TuitionData-2Yr'!CC37*($EA$3/$DW$3)</f>
        <v>0</v>
      </c>
      <c r="DX36" s="10">
        <f>'TuitionData-2Yr'!CD37*($EA$3/$DX$3)</f>
        <v>0</v>
      </c>
      <c r="DY36" s="10">
        <f>'TuitionData-2Yr'!CE37*($EA$3/$DY$3)</f>
        <v>0</v>
      </c>
      <c r="DZ36" s="10">
        <f>'TuitionData-2Yr'!CF37*($EA$3/$DZ$3)</f>
        <v>0</v>
      </c>
      <c r="EA36" s="10">
        <f>'TuitionData-2Yr'!CG37*($EA$3/$EA$3)</f>
        <v>0</v>
      </c>
    </row>
    <row r="37" spans="1:131">
      <c r="A37" s="102" t="s">
        <v>52</v>
      </c>
      <c r="D37" s="2"/>
      <c r="L37" s="10">
        <f>'TuitionData-4Yr'!P38*($AA$3/$L$3)</f>
        <v>6509.1589229144674</v>
      </c>
      <c r="Q37" s="10">
        <f>'TuitionData-4Yr'!U38*($AA$3/$Q$3)</f>
        <v>8337.1174558960083</v>
      </c>
      <c r="R37" s="10">
        <f>'TuitionData-4Yr'!V38*($AA$3/$R$3)</f>
        <v>9255.8444954128463</v>
      </c>
      <c r="S37" s="10">
        <f>'TuitionData-4Yr'!W38*($AA$3/$S$3)</f>
        <v>10363.391323594513</v>
      </c>
      <c r="T37" s="10">
        <f>'TuitionData-4Yr'!X38*($AA$3/$T$3)</f>
        <v>11663.483631601921</v>
      </c>
      <c r="U37" s="10">
        <f>'TuitionData-4Yr'!Y38*($AA$3/$U$3)</f>
        <v>11466.812500000002</v>
      </c>
      <c r="V37" s="10">
        <f>'TuitionData-4Yr'!Z38*($AA$3/$V$3)</f>
        <v>11267.571968107428</v>
      </c>
      <c r="W37" s="10">
        <f>'TuitionData-4Yr'!AA38*($AA$3/$W$3)</f>
        <v>10989.617930456643</v>
      </c>
      <c r="X37" s="10">
        <f>'TuitionData-4Yr'!AB38*($AA$3/$X$3)</f>
        <v>8232.3167082294276</v>
      </c>
      <c r="Y37" s="10">
        <f>'TuitionData-4Yr'!AC38*($AA$3/$Y$3)</f>
        <v>8315.3913398692821</v>
      </c>
      <c r="Z37" s="16">
        <f>'TuitionData-4Yr'!AD38*($AA$3/$Z$3)</f>
        <v>8269.2404761904781</v>
      </c>
      <c r="AA37" s="16">
        <f>'TuitionData-4Yr'!AE38*($AA$3/$AA$3)</f>
        <v>9866.5</v>
      </c>
      <c r="AC37" s="2"/>
      <c r="AL37" s="3">
        <f>'TuitionData-4Yr'!AS38*($BA$3/$AL$3)</f>
        <v>19452.285110876455</v>
      </c>
      <c r="AQ37" s="3">
        <f>'TuitionData-4Yr'!AX38*($BA$3/$AQ$3)</f>
        <v>21892.602135561749</v>
      </c>
      <c r="AR37" s="3">
        <f>'TuitionData-4Yr'!AY38*($BA$3/$AR$3)</f>
        <v>22562.555504587159</v>
      </c>
      <c r="AS37" s="3">
        <f>'TuitionData-4Yr'!AZ38*($BA$3/$AS$3)</f>
        <v>23146.251438689691</v>
      </c>
      <c r="AT37" s="3">
        <f>'TuitionData-4Yr'!BA38*($BA$3/$AT$3)</f>
        <v>25168.864687909212</v>
      </c>
      <c r="AU37" s="3">
        <f>'TuitionData-4Yr'!BB38*($BA$3/$AU$3)</f>
        <v>25303.000856164384</v>
      </c>
      <c r="AV37" s="3">
        <f>'TuitionData-4Yr'!BC38*($BA$3/$AV$3)</f>
        <v>25436.565253881665</v>
      </c>
      <c r="AW37" s="3">
        <f>'TuitionData-4Yr'!BD38*($BA$3/$AW$3)</f>
        <v>25985.721826560541</v>
      </c>
      <c r="AX37" s="3">
        <f>'TuitionData-4Yr'!BE38*($BA$3/$AX$3)</f>
        <v>25458.431421446388</v>
      </c>
      <c r="AY37" s="3">
        <f>'TuitionData-4Yr'!BF38*($BA$3/$BA$3)</f>
        <v>25059</v>
      </c>
      <c r="AZ37" s="3">
        <f>'TuitionData-4Yr'!BG38*($BA$3/$AZ$3)</f>
        <v>26291.317460317463</v>
      </c>
      <c r="BA37" s="3">
        <f>'TuitionData-4Yr'!BH38*($BA$3/$BA$3)</f>
        <v>26978</v>
      </c>
      <c r="BL37" s="3">
        <f>'TuitionData-2Yr'!N38*($U$3/$BL$3)</f>
        <v>2936.6504751847942</v>
      </c>
      <c r="BQ37" s="10">
        <f>'TuitionData-2Yr'!S38*($CA$3/$BQ$3)</f>
        <v>3598.8328690807803</v>
      </c>
      <c r="BR37" s="10">
        <f>'TuitionData-2Yr'!T38*($CA$3/$BR$3)</f>
        <v>3774.8449541284408</v>
      </c>
      <c r="BS37" s="10">
        <f>'TuitionData-2Yr'!U38*($CA$3/$BS$3)</f>
        <v>4072.2045152722449</v>
      </c>
      <c r="BT37" s="10">
        <f>'TuitionData-2Yr'!V38*($CA$3/$BT$3)</f>
        <v>4368.1361850720214</v>
      </c>
      <c r="BU37" s="10">
        <f>'TuitionData-2Yr'!W38*($CA$3/$BU$3)</f>
        <v>4211.4914383561645</v>
      </c>
      <c r="BV37" s="10">
        <f>'TuitionData-2Yr'!X38*($CA$3/$BV$3)</f>
        <v>4158.5782626940836</v>
      </c>
      <c r="BW37" s="10">
        <f>'TuitionData-2Yr'!Y38*($CA$3/$BW$3)</f>
        <v>4134.4097193129464</v>
      </c>
      <c r="BX37" s="10">
        <f>'TuitionData-2Yr'!Z38*($CA$3/$BX$3)</f>
        <v>4109.2261014131345</v>
      </c>
      <c r="BY37" s="10">
        <f>'TuitionData-2Yr'!AA38*($CA$3/$BY$3)</f>
        <v>4260.9436274509808</v>
      </c>
      <c r="BZ37" s="10">
        <f>'TuitionData-2Yr'!AB38*($CA$3/$BZ$3)</f>
        <v>4256.8107142857152</v>
      </c>
      <c r="CA37" s="10">
        <f>'TuitionData-2Yr'!AC38*($CA$3/$CA$3)</f>
        <v>4148</v>
      </c>
      <c r="CB37" s="124"/>
      <c r="CC37" s="2"/>
      <c r="CL37" s="3">
        <f>'TuitionData-2Yr'!AP38*($U$3/$CL$3)</f>
        <v>6415.9831045406545</v>
      </c>
      <c r="CQ37" s="2">
        <f>'TuitionData-2Yr'!AU38*($DA$3/$CQ$3)</f>
        <v>9041.7548746518114</v>
      </c>
      <c r="CR37" s="10">
        <f>'TuitionData-2Yr'!AV38*($DA$3/$CR$3)</f>
        <v>9145.7889908256893</v>
      </c>
      <c r="CS37" s="10">
        <f>'TuitionData-2Yr'!AW38*($DA$3/$CS$3)</f>
        <v>7110.7392651615774</v>
      </c>
      <c r="CT37" s="10">
        <f>'TuitionData-2Yr'!AX38*($DA$3/$CT$3)</f>
        <v>9696.1422959406391</v>
      </c>
      <c r="CU37" s="10">
        <f>'TuitionData-2Yr'!AY38*($DA$3/$CU$3)</f>
        <v>9675.2260273972606</v>
      </c>
      <c r="CV37" s="10">
        <f>'TuitionData-2Yr'!AZ38*($DA$3/$CV$3)</f>
        <v>9377.7985732270263</v>
      </c>
      <c r="CW37" s="10">
        <f>'TuitionData-2Yr'!BA38*($DA$3/$CW$3)</f>
        <v>9382.5085881860105</v>
      </c>
      <c r="CX37" s="10">
        <f>'TuitionData-2Yr'!BB38*($DA$3/$CX$3)</f>
        <v>5693.5124688279311</v>
      </c>
      <c r="CY37" s="10">
        <f>'TuitionData-2Yr'!BC38*($DA$3/$CY$3)</f>
        <v>5826.4342320261439</v>
      </c>
      <c r="CZ37" s="10">
        <f>'TuitionData-2Yr'!BD38*($DA$3/$CZ$3)</f>
        <v>5927.25634920635</v>
      </c>
      <c r="DA37" s="10">
        <f>'TuitionData-2Yr'!BE38*($DA$3/$DA$3)</f>
        <v>4991</v>
      </c>
      <c r="DQ37" s="10">
        <f>'TuitionData-2Yr'!BW38*($U$3/$DQ$3)</f>
        <v>0</v>
      </c>
      <c r="DR37" s="10">
        <f>'TuitionData-2Yr'!BX38*($U$3/$DR$3)</f>
        <v>0</v>
      </c>
      <c r="DS37" s="10">
        <f>'TuitionData-2Yr'!BY38*($U$3/$DS$3)</f>
        <v>0</v>
      </c>
      <c r="DT37" s="10">
        <f>'TuitionData-2Yr'!BZ38*($U$3/$DT$3)</f>
        <v>0</v>
      </c>
      <c r="DU37" s="10">
        <f>'TuitionData-2Yr'!CA38*($U$3/$DU$3)</f>
        <v>0</v>
      </c>
      <c r="DV37" s="10">
        <f>'TuitionData-2Yr'!CB38*($EA$3/$DV$3)</f>
        <v>0</v>
      </c>
      <c r="DW37" s="10">
        <f>'TuitionData-2Yr'!CC38*($EA$3/$DW$3)</f>
        <v>4440.781734394639</v>
      </c>
      <c r="DX37" s="10">
        <f>'TuitionData-2Yr'!CD38*($EA$3/$DX$3)</f>
        <v>4425.9767248545313</v>
      </c>
      <c r="DY37" s="10">
        <f>'TuitionData-2Yr'!CE38*($EA$3/$DY$3)</f>
        <v>0</v>
      </c>
      <c r="DZ37" s="10">
        <f>'TuitionData-2Yr'!CF38*($EA$3/$DZ$3)</f>
        <v>0</v>
      </c>
      <c r="EA37" s="10">
        <f>'TuitionData-2Yr'!CG38*($EA$3/$EA$3)</f>
        <v>0</v>
      </c>
    </row>
    <row r="38" spans="1:131" s="15" customFormat="1">
      <c r="A38" s="104" t="s">
        <v>53</v>
      </c>
      <c r="D38" s="49"/>
      <c r="L38" s="26">
        <f>'TuitionData-4Yr'!P39*($AA$3/$L$3)</f>
        <v>3686.4234424498422</v>
      </c>
      <c r="Q38" s="26">
        <f>'TuitionData-4Yr'!U39*($AA$3/$Q$3)</f>
        <v>3766.8022284122567</v>
      </c>
      <c r="R38" s="26">
        <f>'TuitionData-4Yr'!V39*($AA$3/$R$3)</f>
        <v>3923.1550458715601</v>
      </c>
      <c r="S38" s="26">
        <f>'TuitionData-4Yr'!W39*($AA$3/$S$3)</f>
        <v>3976.7888446215147</v>
      </c>
      <c r="T38" s="26">
        <f>'TuitionData-4Yr'!X39*($AA$3/$T$3)</f>
        <v>4079.1671759057185</v>
      </c>
      <c r="U38" s="26">
        <f>'TuitionData-4Yr'!Y39*($AA$3/$U$3)</f>
        <v>4125.8116438356165</v>
      </c>
      <c r="V38" s="26">
        <f>'TuitionData-4Yr'!Z39*($AA$3/$V$3)</f>
        <v>4272.7184221569451</v>
      </c>
      <c r="W38" s="26">
        <f>'TuitionData-4Yr'!AA39*($AA$3/$W$3)</f>
        <v>4491.3062421449531</v>
      </c>
      <c r="X38" s="26">
        <f>'TuitionData-4Yr'!AB39*($AA$3/$X$3)</f>
        <v>4597.6832917705742</v>
      </c>
      <c r="Y38" s="320">
        <f>'TuitionData-4Yr'!AC39*($AA$3/$Y$3)</f>
        <v>4657.1642156862745</v>
      </c>
      <c r="Z38" s="319">
        <f>'TuitionData-4Yr'!AD39*($AA$3/$Z$3)</f>
        <v>4679.8952380952387</v>
      </c>
      <c r="AA38" s="319">
        <f>'TuitionData-4Yr'!AE39*($AA$3/$AA$3)</f>
        <v>4747</v>
      </c>
      <c r="AB38" s="72"/>
      <c r="AC38" s="49"/>
      <c r="AL38" s="15">
        <f>'TuitionData-4Yr'!AS39*($BA$3/$AL$3)</f>
        <v>10222.00105596621</v>
      </c>
      <c r="AQ38" s="15">
        <f>'TuitionData-4Yr'!AX39*($BA$3/$AQ$3)</f>
        <v>11314.701949860724</v>
      </c>
      <c r="AR38" s="15">
        <f>'TuitionData-4Yr'!AY39*($BA$3/$AR$3)</f>
        <v>11748.277981651378</v>
      </c>
      <c r="AS38" s="15">
        <f>'TuitionData-4Yr'!AZ39*($BA$3/$AS$3)</f>
        <v>11909.920318725102</v>
      </c>
      <c r="AT38" s="15">
        <f>'TuitionData-4Yr'!BA39*($BA$3/$AT$3)</f>
        <v>12277.822784810129</v>
      </c>
      <c r="AU38" s="15">
        <f>'TuitionData-4Yr'!BB39*($BA$3/$AU$3)</f>
        <v>12667.428082191782</v>
      </c>
      <c r="AV38" s="15">
        <f>'TuitionData-4Yr'!BC39*($BA$3/$AV$3)</f>
        <v>13085.200167855644</v>
      </c>
      <c r="AW38" s="3">
        <f>'TuitionData-4Yr'!BD39*($BA$3/$AW$3)</f>
        <v>13727.616254713032</v>
      </c>
      <c r="AX38" s="15">
        <f>'TuitionData-4Yr'!BE39*($BA$3/$AX$3)</f>
        <v>14119.399002493768</v>
      </c>
      <c r="AY38" s="15">
        <f>'TuitionData-4Yr'!BF39*($BA$3/$BA$3)</f>
        <v>13731</v>
      </c>
      <c r="AZ38" s="15">
        <f>'TuitionData-4Yr'!BG39*($BA$3/$AZ$3)</f>
        <v>14528.447619047622</v>
      </c>
      <c r="BA38" s="15">
        <f>'TuitionData-4Yr'!BH39*($BA$3/$BA$3)</f>
        <v>14803</v>
      </c>
      <c r="BB38" s="72"/>
      <c r="BL38" s="15">
        <f>'TuitionData-2Yr'!N39*($U$3/$BL$3)</f>
        <v>2146.0612460401267</v>
      </c>
      <c r="BQ38" s="26">
        <f>'TuitionData-2Yr'!S39*($CA$3/$BQ$3)</f>
        <v>2544.5571030640672</v>
      </c>
      <c r="BR38" s="26">
        <f>'TuitionData-2Yr'!T39*($CA$3/$BR$3)</f>
        <v>2514.2091743119272</v>
      </c>
      <c r="BS38" s="26">
        <f>'TuitionData-2Yr'!U39*($CA$3/$BS$3)</f>
        <v>2589.8539176626832</v>
      </c>
      <c r="BT38" s="26">
        <f>'TuitionData-2Yr'!V39*($CA$3/$BT$3)</f>
        <v>2729.5250982103889</v>
      </c>
      <c r="BU38" s="26">
        <f>'TuitionData-2Yr'!W39*($CA$3/$BU$3)</f>
        <v>2820.8424657534247</v>
      </c>
      <c r="BV38" s="26">
        <f>'TuitionData-2Yr'!X39*($CA$3/$BV$3)</f>
        <v>2920.265211917751</v>
      </c>
      <c r="BW38" s="26">
        <f>'TuitionData-2Yr'!Y39*($CA$3/$BW$3)</f>
        <v>2915.3715961457906</v>
      </c>
      <c r="BX38" s="26">
        <f>'TuitionData-2Yr'!Z39*($CA$3/$BX$3)</f>
        <v>3045.9251870324197</v>
      </c>
      <c r="BY38" s="26">
        <f>'TuitionData-2Yr'!AA39*($CA$3/$BY$3)</f>
        <v>3169.7647058823532</v>
      </c>
      <c r="BZ38" s="26">
        <f>'TuitionData-2Yr'!AB39*($CA$3/$BZ$3)</f>
        <v>3176.9523809523816</v>
      </c>
      <c r="CA38" s="26">
        <f>'TuitionData-2Yr'!AC39*($CA$3/$CA$3)</f>
        <v>4170</v>
      </c>
      <c r="CB38" s="72"/>
      <c r="CC38" s="49"/>
      <c r="CL38" s="15">
        <f>'TuitionData-2Yr'!AP39*($U$3/$CL$3)</f>
        <v>5402.154171066526</v>
      </c>
      <c r="CQ38" s="49">
        <f>'TuitionData-2Yr'!AU39*($DA$3/$CQ$3)</f>
        <v>6432.8690807799449</v>
      </c>
      <c r="CR38" s="26">
        <f>'TuitionData-2Yr'!AV39*($DA$3/$CR$3)</f>
        <v>6356.1467889908272</v>
      </c>
      <c r="CS38" s="26">
        <f>'TuitionData-2Yr'!AW39*($DA$3/$CS$3)</f>
        <v>6461.0039840637464</v>
      </c>
      <c r="CT38" s="26">
        <f>'TuitionData-2Yr'!AX39*($DA$3/$CT$3)</f>
        <v>6761.650807507639</v>
      </c>
      <c r="CU38" s="26">
        <f>'TuitionData-2Yr'!AY39*($DA$3/$CU$3)</f>
        <v>6986.198630136987</v>
      </c>
      <c r="CV38" s="26">
        <f>'TuitionData-2Yr'!AZ39*($DA$3/$CV$3)</f>
        <v>7210.2123373898448</v>
      </c>
      <c r="CW38" s="26">
        <f>'TuitionData-2Yr'!BA39*($DA$3/$CW$3)</f>
        <v>7198.129870129872</v>
      </c>
      <c r="CX38" s="26">
        <f>'TuitionData-2Yr'!BB39*($DA$3/$CX$3)</f>
        <v>7602.0149625935182</v>
      </c>
      <c r="CY38" s="26">
        <f>'TuitionData-2Yr'!BC39*($DA$3/$CY$3)</f>
        <v>7899.254901960785</v>
      </c>
      <c r="CZ38" s="26">
        <f>'TuitionData-2Yr'!BD39*($DA$3/$CZ$3)</f>
        <v>7771.3142857142866</v>
      </c>
      <c r="DA38" s="26">
        <f>'TuitionData-2Yr'!BE39*($DA$3/$DA$3)</f>
        <v>10110</v>
      </c>
      <c r="DB38" s="433"/>
      <c r="DQ38" s="26">
        <f>'TuitionData-2Yr'!BW39*($U$3/$DQ$3)</f>
        <v>0</v>
      </c>
      <c r="DR38" s="26">
        <f>'TuitionData-2Yr'!BX39*($U$3/$DR$3)</f>
        <v>0</v>
      </c>
      <c r="DS38" s="26">
        <f>'TuitionData-2Yr'!BY39*($U$3/$DS$3)</f>
        <v>0</v>
      </c>
      <c r="DT38" s="26">
        <f>'TuitionData-2Yr'!BZ39*($U$3/$DT$3)</f>
        <v>0</v>
      </c>
      <c r="DU38" s="26">
        <f>'TuitionData-2Yr'!CA39*($U$3/$DU$3)</f>
        <v>0</v>
      </c>
      <c r="DV38" s="26">
        <f>'TuitionData-2Yr'!CB39*($EA$3/$DV$3)</f>
        <v>0</v>
      </c>
      <c r="DW38" s="26">
        <f>'TuitionData-2Yr'!CC39*($EA$3/$DW$3)</f>
        <v>0</v>
      </c>
      <c r="DX38" s="26">
        <f>'TuitionData-2Yr'!CD39*($EA$3/$DX$3)</f>
        <v>0</v>
      </c>
      <c r="DY38" s="26">
        <f>'TuitionData-2Yr'!CE39*($EA$3/$DY$3)</f>
        <v>0</v>
      </c>
      <c r="DZ38" s="26">
        <f>'TuitionData-2Yr'!CF39*($EA$3/$DZ$3)</f>
        <v>0</v>
      </c>
      <c r="EA38" s="26">
        <f>'TuitionData-2Yr'!CG39*($EA$3/$EA$3)</f>
        <v>0</v>
      </c>
    </row>
    <row r="39" spans="1:131">
      <c r="A39" s="102" t="s">
        <v>54</v>
      </c>
      <c r="D39" s="2"/>
      <c r="L39" s="10">
        <f>'TuitionData-4Yr'!P40*($AA$3/$L$3)</f>
        <v>6997.5659978880685</v>
      </c>
      <c r="Q39" s="10">
        <f>'TuitionData-4Yr'!U40*($AA$3/$Q$3)</f>
        <v>8148.8964716805949</v>
      </c>
      <c r="R39" s="10">
        <f>'TuitionData-4Yr'!V40*($AA$3/$R$3)</f>
        <v>8526.6532110091757</v>
      </c>
      <c r="S39" s="10">
        <f>'TuitionData-4Yr'!W40*($AA$3/$S$3)</f>
        <v>8560.1487383798158</v>
      </c>
      <c r="T39" s="10">
        <f>'TuitionData-4Yr'!X40*($AA$3/$T$3)</f>
        <v>8734.5923177651694</v>
      </c>
      <c r="U39" s="10">
        <f>'TuitionData-4Yr'!Y40*($AA$3/$U$3)</f>
        <v>8926.6262842465767</v>
      </c>
      <c r="V39" s="10">
        <f>'TuitionData-4Yr'!Z40*($AA$3/$V$3)</f>
        <v>8847.4775493075958</v>
      </c>
      <c r="W39" s="10">
        <f>'TuitionData-4Yr'!AA40*($AA$3/$W$3)</f>
        <v>9042.8118977796421</v>
      </c>
      <c r="X39" s="10">
        <f>'TuitionData-4Yr'!AB40*($AA$3/$X$3)</f>
        <v>9124.9775561097267</v>
      </c>
      <c r="Y39" s="10">
        <f>'TuitionData-4Yr'!AC40*($AA$3/$Y$3)</f>
        <v>9194.8333333333339</v>
      </c>
      <c r="Z39" s="16">
        <f>'TuitionData-4Yr'!AD40*($AA$3/$Z$3)</f>
        <v>9445.3238095238103</v>
      </c>
      <c r="AA39" s="16">
        <f>'TuitionData-4Yr'!AE40*($AA$3/$AA$3)</f>
        <v>9320</v>
      </c>
      <c r="AC39" s="2"/>
      <c r="AL39" s="3">
        <f>'TuitionData-4Yr'!AS40*($BA$3/$AL$3)</f>
        <v>15376.355332629359</v>
      </c>
      <c r="AQ39" s="3">
        <f>'TuitionData-4Yr'!AX40*($BA$3/$AQ$3)</f>
        <v>17335.986536675951</v>
      </c>
      <c r="AR39" s="3">
        <f>'TuitionData-4Yr'!AY40*($BA$3/$AR$3)</f>
        <v>17577.100000000002</v>
      </c>
      <c r="AS39" s="3">
        <f>'TuitionData-4Yr'!AZ40*($BA$3/$AS$3)</f>
        <v>17429.262505533425</v>
      </c>
      <c r="AT39" s="3">
        <f>'TuitionData-4Yr'!BA40*($BA$3/$AT$3)</f>
        <v>17337.580532518554</v>
      </c>
      <c r="AU39" s="3">
        <f>'TuitionData-4Yr'!BB40*($BA$3/$AU$3)</f>
        <v>16994.806934931508</v>
      </c>
      <c r="AV39" s="3">
        <f>'TuitionData-4Yr'!BC40*($BA$3/$AV$3)</f>
        <v>17703.031053294169</v>
      </c>
      <c r="AW39" s="3">
        <f>'TuitionData-4Yr'!BD40*($BA$3/$AW$3)</f>
        <v>18228.597402597406</v>
      </c>
      <c r="AX39" s="3">
        <f>'TuitionData-4Yr'!BE40*($BA$3/$AX$3)</f>
        <v>18047.853283458026</v>
      </c>
      <c r="AY39" s="3">
        <f>'TuitionData-4Yr'!BF40*($BA$3/$BA$3)</f>
        <v>17390</v>
      </c>
      <c r="AZ39" s="3">
        <f>'TuitionData-4Yr'!BG40*($BA$3/$AZ$3)</f>
        <v>16561.900793650795</v>
      </c>
      <c r="BA39" s="3">
        <f>'TuitionData-4Yr'!BH40*($BA$3/$BA$3)</f>
        <v>16974</v>
      </c>
      <c r="BL39" s="3">
        <f>'TuitionData-2Yr'!N40*($U$3/$BL$3)</f>
        <v>3732.1731784582894</v>
      </c>
      <c r="BQ39" s="10">
        <f>'TuitionData-2Yr'!S40*($CA$3/$BQ$3)</f>
        <v>4574.4846796657384</v>
      </c>
      <c r="BR39" s="10">
        <f>'TuitionData-2Yr'!T40*($CA$3/$BR$3)</f>
        <v>3833.6981651376154</v>
      </c>
      <c r="BS39" s="10">
        <f>'TuitionData-2Yr'!U40*($CA$3/$BS$3)</f>
        <v>3809.8114209827363</v>
      </c>
      <c r="BT39" s="10">
        <f>'TuitionData-2Yr'!V40*($CA$3/$BT$3)</f>
        <v>4112.2082060235707</v>
      </c>
      <c r="BU39" s="10">
        <f>'TuitionData-2Yr'!W40*($CA$3/$BU$3)</f>
        <v>4273.0051369863013</v>
      </c>
      <c r="BV39" s="10">
        <f>'TuitionData-2Yr'!X40*($CA$3/$BV$3)</f>
        <v>4336.7876626101552</v>
      </c>
      <c r="BW39" s="10">
        <f>'TuitionData-2Yr'!Y40*($CA$3/$BW$3)</f>
        <v>4436.4817762882285</v>
      </c>
      <c r="BX39" s="10">
        <f>'TuitionData-2Yr'!Z40*($CA$3/$BX$3)</f>
        <v>4499.5652535328354</v>
      </c>
      <c r="BY39" s="10">
        <f>'TuitionData-2Yr'!AA40*($CA$3/$BY$3)</f>
        <v>4537.1450163398695</v>
      </c>
      <c r="BZ39" s="10">
        <f>'TuitionData-2Yr'!AB40*($CA$3/$BZ$3)</f>
        <v>4483.3722222222232</v>
      </c>
      <c r="CA39" s="10">
        <f>'TuitionData-2Yr'!AC40*($CA$3/$CA$3)</f>
        <v>4491</v>
      </c>
      <c r="CB39" s="124"/>
      <c r="CC39" s="2"/>
      <c r="CL39" s="3">
        <f>'TuitionData-2Yr'!AP40*($U$3/$CL$3)</f>
        <v>6260.5786694825765</v>
      </c>
      <c r="CQ39" s="2">
        <f>'TuitionData-2Yr'!AU40*($DA$3/$CQ$3)</f>
        <v>6464.4377901578464</v>
      </c>
      <c r="CR39" s="10">
        <f>'TuitionData-2Yr'!AV40*($DA$3/$CR$3)</f>
        <v>6658.0637614678908</v>
      </c>
      <c r="CS39" s="10">
        <f>'TuitionData-2Yr'!AW40*($DA$3/$CS$3)</f>
        <v>6899.4617087206743</v>
      </c>
      <c r="CT39" s="10">
        <f>'TuitionData-2Yr'!AX40*($DA$3/$CT$3)</f>
        <v>6686.6084679179403</v>
      </c>
      <c r="CU39" s="10">
        <f>'TuitionData-2Yr'!AY40*($DA$3/$CU$3)</f>
        <v>6865.917380136987</v>
      </c>
      <c r="CV39" s="10">
        <f>'TuitionData-2Yr'!AZ40*($DA$3/$CV$3)</f>
        <v>7004.5446915652547</v>
      </c>
      <c r="CW39" s="10">
        <f>'TuitionData-2Yr'!BA40*($DA$3/$CW$3)</f>
        <v>7130.4055299539186</v>
      </c>
      <c r="CX39" s="10">
        <f>'TuitionData-2Yr'!BB40*($DA$3/$CX$3)</f>
        <v>6924.7871986699929</v>
      </c>
      <c r="CY39" s="10">
        <f>'TuitionData-2Yr'!BC40*($DA$3/$CY$3)</f>
        <v>7041.8251633986929</v>
      </c>
      <c r="CZ39" s="10">
        <f>'TuitionData-2Yr'!BD40*($DA$3/$CZ$3)</f>
        <v>6873.2142857142871</v>
      </c>
      <c r="DA39" s="10">
        <f>'TuitionData-2Yr'!BE40*($DA$3/$DA$3)</f>
        <v>6908.5</v>
      </c>
      <c r="DQ39" s="10">
        <f>'TuitionData-2Yr'!BW40*($U$3/$DQ$3)</f>
        <v>0</v>
      </c>
      <c r="DR39" s="10">
        <f>'TuitionData-2Yr'!BX40*($U$3/$DR$3)</f>
        <v>0</v>
      </c>
      <c r="DS39" s="10">
        <f>'TuitionData-2Yr'!BY40*($U$3/$DS$3)</f>
        <v>0</v>
      </c>
      <c r="DT39" s="10">
        <f>'TuitionData-2Yr'!BZ40*($U$3/$DT$3)</f>
        <v>0</v>
      </c>
      <c r="DU39" s="10">
        <f>'TuitionData-2Yr'!CA40*($U$3/$DU$3)</f>
        <v>0</v>
      </c>
      <c r="DV39" s="10">
        <f>'TuitionData-2Yr'!CB40*($EA$3/$DV$3)</f>
        <v>0</v>
      </c>
      <c r="DW39" s="10">
        <f>'TuitionData-2Yr'!CC40*($EA$3/$DW$3)</f>
        <v>4368.7574361122761</v>
      </c>
      <c r="DX39" s="10">
        <f>'TuitionData-2Yr'!CD40*($EA$3/$DX$3)</f>
        <v>7269.2668329177077</v>
      </c>
      <c r="DY39" s="10">
        <f>'TuitionData-2Yr'!CE40*($EA$3/$DY$3)</f>
        <v>7375.1535947712418</v>
      </c>
      <c r="DZ39" s="10">
        <f>'TuitionData-2Yr'!CF40*($EA$3/$DZ$3)</f>
        <v>7771.3142857142866</v>
      </c>
      <c r="EA39" s="10">
        <f>'TuitionData-2Yr'!CG40*($EA$3/$EA$3)</f>
        <v>8212</v>
      </c>
    </row>
    <row r="40" spans="1:131">
      <c r="A40" s="102"/>
      <c r="Z40" s="16"/>
      <c r="AA40" s="16"/>
      <c r="AC40" s="2"/>
      <c r="AY40" s="3"/>
      <c r="BQ40" s="10"/>
      <c r="BR40" s="10"/>
      <c r="BS40" s="10"/>
      <c r="BT40" s="10"/>
      <c r="BU40" s="10"/>
      <c r="BV40" s="10"/>
      <c r="BW40" s="10"/>
      <c r="BX40" s="10"/>
      <c r="BY40" s="10"/>
      <c r="BZ40" s="10"/>
      <c r="CA40" s="10"/>
      <c r="CB40" s="124"/>
      <c r="CC40" s="2"/>
      <c r="CR40" s="10"/>
      <c r="CS40" s="10"/>
      <c r="CT40" s="10"/>
      <c r="CU40" s="10"/>
      <c r="CV40" s="10"/>
      <c r="CW40" s="10"/>
      <c r="CX40" s="10"/>
      <c r="CY40" s="10"/>
      <c r="CZ40" s="10"/>
      <c r="DA40" s="10"/>
    </row>
    <row r="41" spans="1:131">
      <c r="A41" s="102" t="s">
        <v>55</v>
      </c>
      <c r="L41" s="10">
        <f>'TuitionData-4Yr'!P42*($AA$3/$L$3)</f>
        <v>8176.9234424498427</v>
      </c>
      <c r="Q41" s="10">
        <f>'TuitionData-4Yr'!U42*($AA$3/$Q$3)</f>
        <v>11344.483751160633</v>
      </c>
      <c r="R41" s="10">
        <f>'TuitionData-4Yr'!V42*($AA$3/$R$3)</f>
        <v>10816.631651376149</v>
      </c>
      <c r="S41" s="10">
        <f>'TuitionData-4Yr'!W42*($AA$3/$S$3)</f>
        <v>11149.434705621958</v>
      </c>
      <c r="T41" s="10">
        <f>'TuitionData-4Yr'!X42*($AA$3/$T$3)</f>
        <v>11624.282409428199</v>
      </c>
      <c r="U41" s="10">
        <f>'TuitionData-4Yr'!Y42*($AA$3/$U$3)</f>
        <v>11940.248287671235</v>
      </c>
      <c r="V41" s="10">
        <f>'TuitionData-4Yr'!Z42*($AA$3/$V$3)</f>
        <v>12220.534620226606</v>
      </c>
      <c r="W41" s="10">
        <f>'TuitionData-4Yr'!AA42*($AA$3/$W$3)</f>
        <v>12587.052366987853</v>
      </c>
      <c r="X41" s="10">
        <f>'TuitionData-4Yr'!AB42*($AA$3/$X$3)</f>
        <v>12538.845386533669</v>
      </c>
      <c r="Y41" s="10">
        <f>'TuitionData-4Yr'!AC42*($AA$3/$Y$3)</f>
        <v>12630.317401960785</v>
      </c>
      <c r="Z41" s="16">
        <f>'TuitionData-4Yr'!AD42*($AA$3/$Z$3)</f>
        <v>12476.665873015874</v>
      </c>
      <c r="AA41" s="16">
        <f>'TuitionData-4Yr'!AE42*($AA$3/$AA$3)</f>
        <v>12382</v>
      </c>
      <c r="AC41" s="2"/>
      <c r="AL41" s="3">
        <f>'TuitionData-4Yr'!AS42*($BA$3/$AL$3)</f>
        <v>15429.192713833159</v>
      </c>
      <c r="AQ41" s="3">
        <f>'TuitionData-4Yr'!AX42*($BA$3/$AQ$3)</f>
        <v>20252.220519962862</v>
      </c>
      <c r="AR41" s="3">
        <f>'TuitionData-4Yr'!AY42*($BA$3/$AR$3)</f>
        <v>19263.833027522938</v>
      </c>
      <c r="AS41" s="3">
        <f>'TuitionData-4Yr'!AZ42*($BA$3/$AS$3)</f>
        <v>19188.772908366536</v>
      </c>
      <c r="AT41" s="3">
        <f>'TuitionData-4Yr'!BA42*($BA$3/$AT$3)</f>
        <v>19092.11523352248</v>
      </c>
      <c r="AU41" s="3">
        <f>'TuitionData-4Yr'!BB42*($BA$3/$AU$3)</f>
        <v>19165.910958904111</v>
      </c>
      <c r="AV41" s="3">
        <f>'TuitionData-4Yr'!BC42*($BA$3/$AV$3)</f>
        <v>20121.510281158204</v>
      </c>
      <c r="AW41" s="3">
        <f>'TuitionData-4Yr'!BD42*($BA$3/$AW$3)</f>
        <v>19846.456640134063</v>
      </c>
      <c r="AX41" s="3">
        <f>'TuitionData-4Yr'!BE42*($BA$3/$AX$3)</f>
        <v>18877.057356608482</v>
      </c>
      <c r="AY41" s="3">
        <f>'TuitionData-4Yr'!BF42*($BA$3/$BA$3)</f>
        <v>18389</v>
      </c>
      <c r="AZ41" s="3">
        <f>'TuitionData-4Yr'!BG42*($BA$3/$AZ$3)</f>
        <v>18161.068650793655</v>
      </c>
      <c r="BA41" s="3">
        <f>'TuitionData-4Yr'!BH42*($BA$3/$BA$3)</f>
        <v>18545</v>
      </c>
      <c r="BL41" s="3">
        <f>'TuitionData-2Yr'!N42*($U$3/$BL$3)</f>
        <v>7447.6958817317845</v>
      </c>
      <c r="BQ41" s="10">
        <f>'TuitionData-2Yr'!S42*($CA$3/$BQ$3)</f>
        <v>3139.0018570102138</v>
      </c>
      <c r="BR41" s="10">
        <f>'TuitionData-2Yr'!T42*($CA$3/$BR$3)</f>
        <v>3328.1490825688079</v>
      </c>
      <c r="BS41" s="10">
        <f>'TuitionData-2Yr'!U42*($CA$3/$BS$3)</f>
        <v>3471.3129703408595</v>
      </c>
      <c r="BT41" s="10">
        <f>'TuitionData-2Yr'!V42*($CA$3/$BT$3)</f>
        <v>3438.5072020951552</v>
      </c>
      <c r="BU41" s="10">
        <f>'TuitionData-2Yr'!W42*($CA$3/$BU$3)</f>
        <v>3707.2988013698632</v>
      </c>
      <c r="BV41" s="10">
        <f>'TuitionData-2Yr'!X42*($CA$3/$BV$3)</f>
        <v>3746.1661770877049</v>
      </c>
      <c r="BW41" s="10">
        <f>'TuitionData-2Yr'!Y42*($CA$3/$BW$3)</f>
        <v>3855.9874319229166</v>
      </c>
      <c r="BX41" s="10">
        <f>'TuitionData-2Yr'!Z42*($CA$3/$BX$3)</f>
        <v>3884.1945137157118</v>
      </c>
      <c r="BY41" s="10">
        <f>'TuitionData-2Yr'!AA42*($CA$3/$BY$3)</f>
        <v>4074.3635620915034</v>
      </c>
      <c r="BZ41" s="10">
        <f>'TuitionData-2Yr'!AB42*($CA$3/$BZ$3)</f>
        <v>4050.1051587301595</v>
      </c>
      <c r="CA41" s="10">
        <f>'TuitionData-2Yr'!AC42*($CA$3/$CA$3)</f>
        <v>4098</v>
      </c>
      <c r="CB41" s="124"/>
      <c r="CC41" s="2"/>
      <c r="CL41" s="3">
        <f>'TuitionData-2Yr'!AP42*($U$3/$CL$3)</f>
        <v>9577.1066525871174</v>
      </c>
      <c r="CQ41" s="2">
        <f>'TuitionData-2Yr'!AU42*($DA$3/$CQ$3)</f>
        <v>10244.344011142062</v>
      </c>
      <c r="CR41" s="10">
        <f>'TuitionData-2Yr'!AV42*($DA$3/$CR$3)</f>
        <v>10520.600000000002</v>
      </c>
      <c r="CS41" s="10">
        <f>'TuitionData-2Yr'!AW42*($DA$3/$CS$3)</f>
        <v>10195.277999114654</v>
      </c>
      <c r="CT41" s="10">
        <f>'TuitionData-2Yr'!AX42*($DA$3/$CT$3)</f>
        <v>10530.008293321695</v>
      </c>
      <c r="CU41" s="10">
        <f>'TuitionData-2Yr'!AY42*($DA$3/$CU$3)</f>
        <v>10315.627568493152</v>
      </c>
      <c r="CV41" s="10">
        <f>'TuitionData-2Yr'!AZ42*($DA$3/$CV$3)</f>
        <v>10620.418799832145</v>
      </c>
      <c r="CW41" s="10">
        <f>'TuitionData-2Yr'!BA42*($DA$3/$CW$3)</f>
        <v>11900.134059488901</v>
      </c>
      <c r="CX41" s="10">
        <f>'TuitionData-2Yr'!BB42*($DA$3/$CX$3)</f>
        <v>12152.772236076478</v>
      </c>
      <c r="CY41" s="10">
        <f>'TuitionData-2Yr'!BC42*($DA$3/$CY$3)</f>
        <v>12479.900326797386</v>
      </c>
      <c r="CZ41" s="10">
        <f>'TuitionData-2Yr'!BD42*($DA$3/$CZ$3)</f>
        <v>11815.81904761905</v>
      </c>
      <c r="DA41" s="10">
        <f>'TuitionData-2Yr'!BE42*($DA$3/$DA$3)</f>
        <v>11712</v>
      </c>
      <c r="DQ41" s="10">
        <f>'TuitionData-2Yr'!BW42*($U$3/$DQ$3)</f>
        <v>0</v>
      </c>
      <c r="DR41" s="10">
        <f>'TuitionData-2Yr'!BX42*($U$3/$DR$3)</f>
        <v>0</v>
      </c>
      <c r="DS41" s="10">
        <f>'TuitionData-2Yr'!BY42*($U$3/$DS$3)</f>
        <v>0</v>
      </c>
      <c r="DT41" s="10">
        <f>'TuitionData-2Yr'!BZ42*($U$3/$DT$3)</f>
        <v>0</v>
      </c>
      <c r="DU41" s="10">
        <f>'TuitionData-2Yr'!CA42*($U$3/$DU$3)</f>
        <v>0</v>
      </c>
      <c r="DV41" s="10">
        <f>'TuitionData-2Yr'!CB42*($EA$3/$DV$3)</f>
        <v>3322.9861519093583</v>
      </c>
      <c r="DW41" s="10">
        <f>'TuitionData-2Yr'!CC42*($EA$3/$DW$3)</f>
        <v>3744.188521156264</v>
      </c>
      <c r="DX41" s="10">
        <f>'TuitionData-2Yr'!CD42*($EA$3/$DX$3)</f>
        <v>0</v>
      </c>
      <c r="DY41" s="10">
        <f>'TuitionData-2Yr'!CE42*($EA$3/$DY$3)</f>
        <v>0</v>
      </c>
      <c r="DZ41" s="10">
        <f>'TuitionData-2Yr'!CF42*($EA$3/$DZ$3)</f>
        <v>0</v>
      </c>
      <c r="EA41" s="10">
        <f>'TuitionData-2Yr'!CG42*($EA$3/$EA$3)</f>
        <v>0</v>
      </c>
    </row>
    <row r="42" spans="1:131">
      <c r="A42" s="102" t="s">
        <v>56</v>
      </c>
      <c r="L42" s="10">
        <f>'TuitionData-4Yr'!P43*($AA$3/$L$3)</f>
        <v>6409.5807814149957</v>
      </c>
      <c r="Q42" s="10">
        <f>'TuitionData-4Yr'!U43*($AA$3/$Q$3)</f>
        <v>7108.320334261839</v>
      </c>
      <c r="R42" s="10">
        <f>'TuitionData-4Yr'!V43*($AA$3/$R$3)</f>
        <v>7346.6463302752309</v>
      </c>
      <c r="S42" s="10">
        <f>'TuitionData-4Yr'!W43*($AA$3/$S$3)</f>
        <v>7278.8525896414358</v>
      </c>
      <c r="T42" s="10">
        <f>'TuitionData-4Yr'!X43*($AA$3/$T$3)</f>
        <v>7421.3513749454396</v>
      </c>
      <c r="U42" s="10">
        <f>'TuitionData-4Yr'!Y43*($AA$3/$U$3)</f>
        <v>7444.8052226027403</v>
      </c>
      <c r="V42" s="10">
        <f>'TuitionData-4Yr'!Z43*($AA$3/$V$3)</f>
        <v>7463.2589173310962</v>
      </c>
      <c r="W42" s="10">
        <f>'TuitionData-4Yr'!AA43*($AA$3/$W$3)</f>
        <v>7613.0758273984102</v>
      </c>
      <c r="X42" s="10">
        <f>'TuitionData-4Yr'!AB43*($AA$3/$X$3)</f>
        <v>7543.3574397339999</v>
      </c>
      <c r="Y42" s="10">
        <f>'TuitionData-4Yr'!AC43*($AA$3/$Y$3)</f>
        <v>7954.2855392156871</v>
      </c>
      <c r="Z42" s="16">
        <f>'TuitionData-4Yr'!AD43*($AA$3/$Z$3)</f>
        <v>8501.4023809523824</v>
      </c>
      <c r="AA42" s="16">
        <f>'TuitionData-4Yr'!AE43*($AA$3/$AA$3)</f>
        <v>8291.5</v>
      </c>
      <c r="AL42" s="3">
        <f>'TuitionData-4Yr'!AS43*($BA$3/$AL$3)</f>
        <v>15011.235480464627</v>
      </c>
      <c r="AQ42" s="3">
        <f>'TuitionData-4Yr'!AX43*($BA$3/$AQ$3)</f>
        <v>17857.763695450325</v>
      </c>
      <c r="AR42" s="3">
        <f>'TuitionData-4Yr'!AY43*($BA$3/$AR$3)</f>
        <v>19236.760550458719</v>
      </c>
      <c r="AS42" s="3">
        <f>'TuitionData-4Yr'!AZ43*($BA$3/$AS$3)</f>
        <v>19156.967684816293</v>
      </c>
      <c r="AT42" s="3">
        <f>'TuitionData-4Yr'!BA43*($BA$3/$AT$3)</f>
        <v>19582.690528153646</v>
      </c>
      <c r="AU42" s="3">
        <f>'TuitionData-4Yr'!BB43*($BA$3/$AU$3)</f>
        <v>19528.402397260277</v>
      </c>
      <c r="AV42" s="3">
        <f>'TuitionData-4Yr'!BC43*($BA$3/$AV$3)</f>
        <v>19469.511540075535</v>
      </c>
      <c r="AW42" s="3">
        <f>'TuitionData-4Yr'!BD43*($BA$3/$AW$3)</f>
        <v>19757.232509426063</v>
      </c>
      <c r="AX42" s="3">
        <f>'TuitionData-4Yr'!BE43*($BA$3/$AX$3)</f>
        <v>19925.427265170412</v>
      </c>
      <c r="AY42" s="3">
        <f>'TuitionData-4Yr'!BF43*($BA$3/$BA$3)</f>
        <v>19038</v>
      </c>
      <c r="AZ42" s="3">
        <f>'TuitionData-4Yr'!BG43*($BA$3/$AZ$3)</f>
        <v>19754.126984126986</v>
      </c>
      <c r="BA42" s="3">
        <f>'TuitionData-4Yr'!BH43*($BA$3/$BA$3)</f>
        <v>19978</v>
      </c>
      <c r="BL42" s="3">
        <f>'TuitionData-2Yr'!N43*($U$3/$BL$3)</f>
        <v>3032.8532206969376</v>
      </c>
      <c r="BQ42" s="10">
        <f>'TuitionData-2Yr'!S43*($CA$3/$BQ$3)</f>
        <v>3681.030640668524</v>
      </c>
      <c r="BR42" s="10">
        <f>'TuitionData-2Yr'!T43*($CA$3/$BR$3)</f>
        <v>3833.6981651376154</v>
      </c>
      <c r="BS42" s="10">
        <f>'TuitionData-2Yr'!U43*($CA$3/$BS$3)</f>
        <v>3809.8114209827363</v>
      </c>
      <c r="BT42" s="10">
        <f>'TuitionData-2Yr'!V43*($CA$3/$BT$3)</f>
        <v>3869.7206460061111</v>
      </c>
      <c r="BU42" s="10">
        <f>'TuitionData-2Yr'!W43*($CA$3/$BU$3)</f>
        <v>4736.5547945205481</v>
      </c>
      <c r="BV42" s="10">
        <f>'TuitionData-2Yr'!X43*($CA$3/$BV$3)</f>
        <v>4968.8657154846833</v>
      </c>
      <c r="BW42" s="10">
        <f>'TuitionData-2Yr'!Y43*($CA$3/$BW$3)</f>
        <v>5100.8253037285303</v>
      </c>
      <c r="BX42" s="10">
        <f>'TuitionData-2Yr'!Z43*($CA$3/$BX$3)</f>
        <v>4452.6392352452212</v>
      </c>
      <c r="BY42" s="10">
        <f>'TuitionData-2Yr'!AA43*($CA$3/$BY$3)</f>
        <v>4460.1021241830067</v>
      </c>
      <c r="BZ42" s="10">
        <f>'TuitionData-2Yr'!AB43*($CA$3/$BZ$3)</f>
        <v>4447.7333333333336</v>
      </c>
      <c r="CA42" s="10">
        <f>'TuitionData-2Yr'!AC43*($CA$3/$CA$3)</f>
        <v>5287</v>
      </c>
      <c r="CB42" s="124"/>
      <c r="CL42" s="3">
        <f>'TuitionData-2Yr'!AP43*($U$3/$CL$3)</f>
        <v>6069.4065469904963</v>
      </c>
      <c r="CQ42" s="2">
        <f>'TuitionData-2Yr'!AU43*($DA$3/$CQ$3)</f>
        <v>7512.1615598885801</v>
      </c>
      <c r="CR42" s="10">
        <f>'TuitionData-2Yr'!AV43*($DA$3/$CR$3)</f>
        <v>7958.1311926605522</v>
      </c>
      <c r="CS42" s="10">
        <f>'TuitionData-2Yr'!AW43*($DA$3/$CS$3)</f>
        <v>7980.8393094289522</v>
      </c>
      <c r="CT42" s="10">
        <f>'TuitionData-2Yr'!AX43*($DA$3/$CT$3)</f>
        <v>8178.4949803579229</v>
      </c>
      <c r="CU42" s="10">
        <f>'TuitionData-2Yr'!AY43*($DA$3/$CU$3)</f>
        <v>10709.42508561644</v>
      </c>
      <c r="CV42" s="10">
        <f>'TuitionData-2Yr'!AZ43*($DA$3/$CV$3)</f>
        <v>10857.313470415444</v>
      </c>
      <c r="CW42" s="10">
        <f>'TuitionData-2Yr'!BA43*($DA$3/$CW$3)</f>
        <v>11127.216589861753</v>
      </c>
      <c r="CX42" s="10">
        <f>'TuitionData-2Yr'!BB43*($DA$3/$CX$3)</f>
        <v>8587.4613466334176</v>
      </c>
      <c r="CY42" s="10">
        <f>'TuitionData-2Yr'!BC43*($DA$3/$CY$3)</f>
        <v>8606.7916666666679</v>
      </c>
      <c r="CZ42" s="10">
        <f>'TuitionData-2Yr'!BD43*($DA$3/$CZ$3)</f>
        <v>8555.3698412698432</v>
      </c>
      <c r="DA42" s="10">
        <f>'TuitionData-2Yr'!BE43*($DA$3/$DA$3)</f>
        <v>11512.5</v>
      </c>
      <c r="DQ42" s="10">
        <f>'TuitionData-2Yr'!BW43*($U$3/$DQ$3)</f>
        <v>0</v>
      </c>
      <c r="DR42" s="10">
        <f>'TuitionData-2Yr'!BX43*($U$3/$DR$3)</f>
        <v>0</v>
      </c>
      <c r="DS42" s="10">
        <f>'TuitionData-2Yr'!BY43*($U$3/$DS$3)</f>
        <v>0</v>
      </c>
      <c r="DT42" s="10">
        <f>'TuitionData-2Yr'!BZ43*($U$3/$DT$3)</f>
        <v>0</v>
      </c>
      <c r="DU42" s="10">
        <f>'TuitionData-2Yr'!CA43*($U$3/$DU$3)</f>
        <v>0</v>
      </c>
      <c r="DV42" s="10">
        <f>'TuitionData-2Yr'!CB43*($EA$3/$DV$3)</f>
        <v>4968.8657154846833</v>
      </c>
      <c r="DW42" s="10">
        <f>'TuitionData-2Yr'!CC43*($EA$3/$DW$3)</f>
        <v>0</v>
      </c>
      <c r="DX42" s="10">
        <f>'TuitionData-2Yr'!CD43*($EA$3/$DX$3)</f>
        <v>0</v>
      </c>
      <c r="DY42" s="10">
        <f>'TuitionData-2Yr'!CE43*($EA$3/$DY$3)</f>
        <v>0</v>
      </c>
      <c r="DZ42" s="10">
        <f>'TuitionData-2Yr'!CF43*($EA$3/$DZ$3)</f>
        <v>0</v>
      </c>
      <c r="EA42" s="10">
        <f>'TuitionData-2Yr'!CG43*($EA$3/$EA$3)</f>
        <v>0</v>
      </c>
    </row>
    <row r="43" spans="1:131">
      <c r="A43" s="102" t="s">
        <v>57</v>
      </c>
      <c r="L43" s="10">
        <f>'TuitionData-4Yr'!P44*($AA$3/$L$3)</f>
        <v>7310.5258711721235</v>
      </c>
      <c r="Q43" s="10">
        <f>'TuitionData-4Yr'!U44*($AA$3/$Q$3)</f>
        <v>7923.150417827299</v>
      </c>
      <c r="R43" s="10">
        <f>'TuitionData-4Yr'!V44*($AA$3/$R$3)</f>
        <v>8248.8660550458735</v>
      </c>
      <c r="S43" s="10">
        <f>'TuitionData-4Yr'!W44*($AA$3/$S$3)</f>
        <v>8503.3536963258084</v>
      </c>
      <c r="T43" s="10">
        <f>'TuitionData-4Yr'!X44*($AA$3/$T$3)</f>
        <v>8653.3897861196001</v>
      </c>
      <c r="U43" s="10">
        <f>'TuitionData-4Yr'!Y44*($AA$3/$U$3)</f>
        <v>8486.6934931506858</v>
      </c>
      <c r="V43" s="10">
        <f>'TuitionData-4Yr'!Z44*($AA$3/$V$3)</f>
        <v>8344.0763743180869</v>
      </c>
      <c r="W43" s="10">
        <f>'TuitionData-4Yr'!AA44*($AA$3/$W$3)</f>
        <v>8360.1935483870984</v>
      </c>
      <c r="X43" s="10">
        <f>'TuitionData-4Yr'!AB44*($AA$3/$X$3)</f>
        <v>8861.5519534497107</v>
      </c>
      <c r="Y43" s="10">
        <f>'TuitionData-4Yr'!AC44*($AA$3/$Y$3)</f>
        <v>9118.3145424836603</v>
      </c>
      <c r="Z43" s="16">
        <f>'TuitionData-4Yr'!AD44*($AA$3/$Z$3)</f>
        <v>14604.816666666669</v>
      </c>
      <c r="AA43" s="16">
        <f>'TuitionData-4Yr'!AE44*($AA$3/$AA$3)</f>
        <v>9320</v>
      </c>
      <c r="AL43" s="3">
        <f>'TuitionData-4Yr'!AS44*($BA$3/$AL$3)</f>
        <v>20495.484688489971</v>
      </c>
      <c r="AQ43" s="3">
        <f>'TuitionData-4Yr'!AX44*($BA$3/$AQ$3)</f>
        <v>21289.222841225626</v>
      </c>
      <c r="AR43" s="3">
        <f>'TuitionData-4Yr'!AY44*($BA$3/$AR$3)</f>
        <v>21849.843119266057</v>
      </c>
      <c r="AS43" s="3">
        <f>'TuitionData-4Yr'!AZ44*($BA$3/$AS$3)</f>
        <v>21988.768481629042</v>
      </c>
      <c r="AT43" s="3">
        <f>'TuitionData-4Yr'!BA44*($BA$3/$AT$3)</f>
        <v>22219.252728066349</v>
      </c>
      <c r="AU43" s="3">
        <f>'TuitionData-4Yr'!BB44*($BA$3/$AU$3)</f>
        <v>22274.549657534248</v>
      </c>
      <c r="AV43" s="3">
        <f>'TuitionData-4Yr'!BC44*($BA$3/$AV$3)</f>
        <v>22200.261015526648</v>
      </c>
      <c r="AW43" s="3">
        <f>'TuitionData-4Yr'!BD44*($BA$3/$AW$3)</f>
        <v>20888.121491411817</v>
      </c>
      <c r="AX43" s="3">
        <f>'TuitionData-4Yr'!BE44*($BA$3/$AX$3)</f>
        <v>23018.278470490444</v>
      </c>
      <c r="AY43" s="3">
        <f>'TuitionData-4Yr'!BF44*($BA$3/$BA$3)</f>
        <v>22472</v>
      </c>
      <c r="AZ43" s="3">
        <f>'TuitionData-4Yr'!BG44*($BA$3/$AZ$3)</f>
        <v>14604.816666666669</v>
      </c>
      <c r="BA43" s="3">
        <f>'TuitionData-4Yr'!BH44*($BA$3/$BA$3)</f>
        <v>24508</v>
      </c>
      <c r="BL43" s="3">
        <f>'TuitionData-2Yr'!N44*($U$3/$BL$3)</f>
        <v>3635.3537486800424</v>
      </c>
      <c r="BQ43" s="10">
        <f>'TuitionData-2Yr'!S44*($CA$3/$BQ$3)</f>
        <v>4374.3509749303621</v>
      </c>
      <c r="BR43" s="10">
        <f>'TuitionData-2Yr'!T44*($CA$3/$BR$3)</f>
        <v>4491.6770642201845</v>
      </c>
      <c r="BS43" s="10">
        <f>'TuitionData-2Yr'!U44*($CA$3/$BS$3)</f>
        <v>4549.2828685258974</v>
      </c>
      <c r="BT43" s="10">
        <f>'TuitionData-2Yr'!V44*($CA$3/$BT$3)</f>
        <v>4670.5456132693153</v>
      </c>
      <c r="BU43" s="10">
        <f>'TuitionData-2Yr'!W44*($CA$3/$BU$3)</f>
        <v>4778.2962328767126</v>
      </c>
      <c r="BV43" s="10">
        <f>'TuitionData-2Yr'!X44*($CA$3/$BV$3)</f>
        <v>4910.1804448174571</v>
      </c>
      <c r="BW43" s="10">
        <f>'TuitionData-2Yr'!Y44*($CA$3/$BW$3)</f>
        <v>5026.6510263929631</v>
      </c>
      <c r="BX43" s="10">
        <f>'TuitionData-2Yr'!Z44*($CA$3/$BX$3)</f>
        <v>5219.986284289278</v>
      </c>
      <c r="BY43" s="10">
        <f>'TuitionData-2Yr'!AA44*($CA$3/$BY$3)</f>
        <v>5357.3635620915038</v>
      </c>
      <c r="BZ43" s="10">
        <f>'TuitionData-2Yr'!AB44*($CA$3/$BZ$3)</f>
        <v>5457.3321428571435</v>
      </c>
      <c r="CA43" s="10">
        <f>'TuitionData-2Yr'!AC44*($CA$3/$CA$3)</f>
        <v>5613.5</v>
      </c>
      <c r="CB43" s="124"/>
      <c r="CL43" s="3">
        <f>'TuitionData-2Yr'!AP44*($U$3/$CL$3)</f>
        <v>5185.0813093980996</v>
      </c>
      <c r="CQ43" s="2">
        <f>'TuitionData-2Yr'!AU44*($DA$3/$CQ$3)</f>
        <v>5384.5496750232132</v>
      </c>
      <c r="CR43" s="10">
        <f>'TuitionData-2Yr'!AV44*($DA$3/$CR$3)</f>
        <v>5482.1766055045882</v>
      </c>
      <c r="CS43" s="10">
        <f>'TuitionData-2Yr'!AW44*($DA$3/$CS$3)</f>
        <v>5493.2164674634805</v>
      </c>
      <c r="CT43" s="10">
        <f>'TuitionData-2Yr'!AX44*($DA$3/$CT$3)</f>
        <v>5618.0951549541687</v>
      </c>
      <c r="CU43" s="10">
        <f>'TuitionData-2Yr'!AY44*($DA$3/$CU$3)</f>
        <v>5729.5616438356165</v>
      </c>
      <c r="CV43" s="10">
        <f>'TuitionData-2Yr'!AZ44*($DA$3/$CV$3)</f>
        <v>5782.3835501468739</v>
      </c>
      <c r="CW43" s="10">
        <f>'TuitionData-2Yr'!BA44*($DA$3/$CW$3)</f>
        <v>5901.6925010473415</v>
      </c>
      <c r="CX43" s="10">
        <f>'TuitionData-2Yr'!BB44*($DA$3/$CX$3)</f>
        <v>6026.7938487115562</v>
      </c>
      <c r="CY43" s="10">
        <f>'TuitionData-2Yr'!BC44*($DA$3/$CY$3)</f>
        <v>6071.1895424836603</v>
      </c>
      <c r="CZ43" s="10">
        <f>'TuitionData-2Yr'!BD44*($DA$3/$CZ$3)</f>
        <v>6380.3793650793659</v>
      </c>
      <c r="DA43" s="10">
        <f>'TuitionData-2Yr'!BE44*($DA$3/$DA$3)</f>
        <v>6470</v>
      </c>
      <c r="DQ43" s="10">
        <f>'TuitionData-2Yr'!BW44*($U$3/$DQ$3)</f>
        <v>0</v>
      </c>
      <c r="DR43" s="10">
        <f>'TuitionData-2Yr'!BX44*($U$3/$DR$3)</f>
        <v>0</v>
      </c>
      <c r="DS43" s="10">
        <f>'TuitionData-2Yr'!BY44*($U$3/$DS$3)</f>
        <v>0</v>
      </c>
      <c r="DT43" s="10">
        <f>'TuitionData-2Yr'!BZ44*($U$3/$DT$3)</f>
        <v>0</v>
      </c>
      <c r="DU43" s="10">
        <f>'TuitionData-2Yr'!CA44*($U$3/$DU$3)</f>
        <v>0</v>
      </c>
      <c r="DV43" s="10">
        <f>'TuitionData-2Yr'!CB44*($EA$3/$DV$3)</f>
        <v>3902.3013008812422</v>
      </c>
      <c r="DW43" s="10">
        <f>'TuitionData-2Yr'!CC44*($EA$3/$DW$3)</f>
        <v>4450.4566401340608</v>
      </c>
      <c r="DX43" s="10">
        <f>'TuitionData-2Yr'!CD44*($EA$3/$DX$3)</f>
        <v>0</v>
      </c>
      <c r="DY43" s="10">
        <f>'TuitionData-2Yr'!CE44*($EA$3/$DY$3)</f>
        <v>0</v>
      </c>
      <c r="DZ43" s="10">
        <f>'TuitionData-2Yr'!CF44*($EA$3/$DZ$3)</f>
        <v>0</v>
      </c>
      <c r="EA43" s="10">
        <f>'TuitionData-2Yr'!CG44*($EA$3/$EA$3)</f>
        <v>0</v>
      </c>
    </row>
    <row r="44" spans="1:131">
      <c r="A44" s="102" t="s">
        <v>58</v>
      </c>
      <c r="L44" s="10">
        <f>'TuitionData-4Yr'!P45*($AA$3/$L$3)</f>
        <v>5294.5765575501591</v>
      </c>
      <c r="Q44" s="10">
        <f>'TuitionData-4Yr'!U45*($AA$3/$Q$3)</f>
        <v>6512.684308263696</v>
      </c>
      <c r="R44" s="10">
        <f>'TuitionData-4Yr'!V45*($AA$3/$R$3)</f>
        <v>6932.9082568807353</v>
      </c>
      <c r="S44" s="10">
        <f>'TuitionData-4Yr'!W45*($AA$3/$S$3)</f>
        <v>5986.1974324922539</v>
      </c>
      <c r="T44" s="10">
        <f>'TuitionData-4Yr'!X45*($AA$3/$T$3)</f>
        <v>6148.9917066783073</v>
      </c>
      <c r="U44" s="10">
        <f>'TuitionData-4Yr'!Y45*($AA$3/$U$3)</f>
        <v>6487.4982876712338</v>
      </c>
      <c r="V44" s="10">
        <f>'TuitionData-4Yr'!Z45*($AA$3/$V$3)</f>
        <v>6708.4263533361318</v>
      </c>
      <c r="W44" s="10">
        <f>'TuitionData-4Yr'!AA45*($AA$3/$W$3)</f>
        <v>6996.0318391286146</v>
      </c>
      <c r="X44" s="10">
        <f>'TuitionData-4Yr'!AB45*($AA$3/$X$3)</f>
        <v>7819.5810473815482</v>
      </c>
      <c r="Y44" s="10">
        <f>'TuitionData-4Yr'!AC45*($AA$3/$Y$3)</f>
        <v>7902.3995098039222</v>
      </c>
      <c r="Z44" s="16">
        <f>'TuitionData-4Yr'!AD45*($AA$3/$Z$3)</f>
        <v>7926.5980158730172</v>
      </c>
      <c r="AA44" s="16">
        <f>'TuitionData-4Yr'!AE45*($AA$3/$AA$3)</f>
        <v>7818.5</v>
      </c>
      <c r="AL44" s="3">
        <f>'TuitionData-4Yr'!AS45*($BA$3/$AL$3)</f>
        <v>13862.361140443507</v>
      </c>
      <c r="AQ44" s="3">
        <f>'TuitionData-4Yr'!AX45*($BA$3/$AQ$3)</f>
        <v>16175.091922005571</v>
      </c>
      <c r="AR44" s="3">
        <f>'TuitionData-4Yr'!AY45*($BA$3/$AR$3)</f>
        <v>16697.833027522938</v>
      </c>
      <c r="AS44" s="3">
        <f>'TuitionData-4Yr'!AZ45*($BA$3/$AS$3)</f>
        <v>16124.112439132361</v>
      </c>
      <c r="AT44" s="3">
        <f>'TuitionData-4Yr'!BA45*($BA$3/$AT$3)</f>
        <v>16237.146224356178</v>
      </c>
      <c r="AU44" s="3">
        <f>'TuitionData-4Yr'!BB45*($BA$3/$AU$3)</f>
        <v>17340.272260273974</v>
      </c>
      <c r="AV44" s="3">
        <f>'TuitionData-4Yr'!BC45*($BA$3/$AV$3)</f>
        <v>17590.506084767101</v>
      </c>
      <c r="AW44" s="3">
        <f>'TuitionData-4Yr'!BD45*($BA$3/$AW$3)</f>
        <v>18251.172182656057</v>
      </c>
      <c r="AX44" s="3">
        <f>'TuitionData-4Yr'!BE45*($BA$3/$AX$3)</f>
        <v>18689.353283458026</v>
      </c>
      <c r="AY44" s="3">
        <f>'TuitionData-4Yr'!BF45*($BA$3/$BA$3)</f>
        <v>18035</v>
      </c>
      <c r="AZ44" s="3">
        <f>'TuitionData-4Yr'!BG45*($BA$3/$AZ$3)</f>
        <v>19754.126984126986</v>
      </c>
      <c r="BA44" s="3">
        <f>'TuitionData-4Yr'!BH45*($BA$3/$BA$3)</f>
        <v>19069</v>
      </c>
      <c r="BL44" s="3">
        <f>'TuitionData-2Yr'!N45*($U$3/$BL$3)</f>
        <v>2407.5353748680041</v>
      </c>
      <c r="BQ44" s="10">
        <f>'TuitionData-2Yr'!S45*($CA$3/$BQ$3)</f>
        <v>2888.8347260909936</v>
      </c>
      <c r="BR44" s="10">
        <f>'TuitionData-2Yr'!T45*($CA$3/$BR$3)</f>
        <v>2719.0183486238539</v>
      </c>
      <c r="BS44" s="10">
        <f>'TuitionData-2Yr'!U45*($CA$3/$BS$3)</f>
        <v>2853.3829127932718</v>
      </c>
      <c r="BT44" s="10">
        <f>'TuitionData-2Yr'!V45*($CA$3/$BT$3)</f>
        <v>3010.653862941947</v>
      </c>
      <c r="BU44" s="10">
        <f>'TuitionData-2Yr'!W45*($CA$3/$BU$3)</f>
        <v>2806.5625</v>
      </c>
      <c r="BV44" s="10">
        <f>'TuitionData-2Yr'!X45*($CA$3/$BV$3)</f>
        <v>2875.0398657154847</v>
      </c>
      <c r="BW44" s="10">
        <f>'TuitionData-2Yr'!Y45*($CA$3/$BW$3)</f>
        <v>2980.9459572685387</v>
      </c>
      <c r="BX44" s="10">
        <f>'TuitionData-2Yr'!Z45*($CA$3/$BX$3)</f>
        <v>3190.4359933499591</v>
      </c>
      <c r="BY44" s="10">
        <f>'TuitionData-2Yr'!AA45*($CA$3/$BY$3)</f>
        <v>3312.3202614379088</v>
      </c>
      <c r="BZ44" s="10">
        <f>'TuitionData-2Yr'!AB45*($CA$3/$BZ$3)</f>
        <v>3311.3619047619054</v>
      </c>
      <c r="CA44" s="10">
        <f>'TuitionData-2Yr'!AC45*($CA$3/$CA$3)</f>
        <v>3390</v>
      </c>
      <c r="CB44" s="124"/>
      <c r="CL44" s="3">
        <f>'TuitionData-2Yr'!AP45*($U$3/$CL$3)</f>
        <v>3650.7708553326293</v>
      </c>
      <c r="CQ44" s="2">
        <f>'TuitionData-2Yr'!AU45*($DA$3/$CQ$3)</f>
        <v>4140.8616527390905</v>
      </c>
      <c r="CR44" s="10">
        <f>'TuitionData-2Yr'!AV45*($DA$3/$CR$3)</f>
        <v>4331.5963302752298</v>
      </c>
      <c r="CS44" s="10">
        <f>'TuitionData-2Yr'!AW45*($DA$3/$CS$3)</f>
        <v>3842.75254537406</v>
      </c>
      <c r="CT44" s="10">
        <f>'TuitionData-2Yr'!AX45*($DA$3/$CT$3)</f>
        <v>3942.5229157573117</v>
      </c>
      <c r="CU44" s="10">
        <f>'TuitionData-2Yr'!AY45*($DA$3/$CU$3)</f>
        <v>4253.232876712329</v>
      </c>
      <c r="CV44" s="10">
        <f>'TuitionData-2Yr'!AZ45*($DA$3/$CV$3)</f>
        <v>4324.4045321023923</v>
      </c>
      <c r="CW44" s="10">
        <f>'TuitionData-2Yr'!BA45*($DA$3/$CW$3)</f>
        <v>4489.1562630917479</v>
      </c>
      <c r="CX44" s="10">
        <f>'TuitionData-2Yr'!BB45*($DA$3/$CX$3)</f>
        <v>4717.1313383208653</v>
      </c>
      <c r="CY44" s="10">
        <f>'TuitionData-2Yr'!BC45*($DA$3/$CY$3)</f>
        <v>4561.7777777777783</v>
      </c>
      <c r="CZ44" s="10">
        <f>'TuitionData-2Yr'!BD45*($DA$3/$CZ$3)</f>
        <v>4355.072222222223</v>
      </c>
      <c r="DA44" s="10">
        <f>'TuitionData-2Yr'!BE45*($DA$3/$DA$3)</f>
        <v>4495</v>
      </c>
      <c r="DQ44" s="10">
        <f>'TuitionData-2Yr'!BW45*($U$3/$DQ$3)</f>
        <v>0</v>
      </c>
      <c r="DR44" s="10">
        <f>'TuitionData-2Yr'!BX45*($U$3/$DR$3)</f>
        <v>0</v>
      </c>
      <c r="DS44" s="10">
        <f>'TuitionData-2Yr'!BY45*($U$3/$DS$3)</f>
        <v>0</v>
      </c>
      <c r="DT44" s="10">
        <f>'TuitionData-2Yr'!BZ45*($U$3/$DT$3)</f>
        <v>0</v>
      </c>
      <c r="DU44" s="10">
        <f>'TuitionData-2Yr'!CA45*($U$3/$DU$3)</f>
        <v>0</v>
      </c>
      <c r="DV44" s="10">
        <f>'TuitionData-2Yr'!CB45*($EA$3/$DV$3)</f>
        <v>3394.0545530843478</v>
      </c>
      <c r="DW44" s="10">
        <f>'TuitionData-2Yr'!CC45*($EA$3/$DW$3)</f>
        <v>3654.9643904482623</v>
      </c>
      <c r="DX44" s="10">
        <f>'TuitionData-2Yr'!CD45*($EA$3/$DX$3)</f>
        <v>6603.7705735660866</v>
      </c>
      <c r="DY44" s="10">
        <f>'TuitionData-2Yr'!CE45*($EA$3/$DY$3)</f>
        <v>7245.176470588236</v>
      </c>
      <c r="DZ44" s="10">
        <f>'TuitionData-2Yr'!CF45*($EA$3/$DZ$3)</f>
        <v>7771.3142857142866</v>
      </c>
      <c r="EA44" s="10">
        <f>'TuitionData-2Yr'!CG45*($EA$3/$EA$3)</f>
        <v>7824</v>
      </c>
    </row>
    <row r="45" spans="1:131">
      <c r="A45" s="102" t="s">
        <v>59</v>
      </c>
      <c r="L45" s="10">
        <f>'TuitionData-4Yr'!P46*($AA$3/$L$3)</f>
        <v>7737.2893347412892</v>
      </c>
      <c r="Q45" s="10">
        <f>'TuitionData-4Yr'!U46*($AA$3/$Q$3)</f>
        <v>10280.677808727949</v>
      </c>
      <c r="R45" s="10">
        <f>'TuitionData-4Yr'!V46*($AA$3/$R$3)</f>
        <v>10600.640366972479</v>
      </c>
      <c r="S45" s="10">
        <f>'TuitionData-4Yr'!W46*($AA$3/$S$3)</f>
        <v>11036.412571934487</v>
      </c>
      <c r="T45" s="10">
        <f>'TuitionData-4Yr'!X46*($AA$3/$T$3)</f>
        <v>11287.711916193803</v>
      </c>
      <c r="U45" s="10">
        <f>'TuitionData-4Yr'!Y46*($AA$3/$U$3)</f>
        <v>11374.541952054795</v>
      </c>
      <c r="V45" s="10">
        <f>'TuitionData-4Yr'!Z46*($AA$3/$V$3)</f>
        <v>11793.047419219472</v>
      </c>
      <c r="W45" s="10">
        <f>'TuitionData-4Yr'!AA46*($AA$3/$W$3)</f>
        <v>12151.68160871387</v>
      </c>
      <c r="X45" s="10">
        <f>'TuitionData-4Yr'!AB46*($AA$3/$X$3)</f>
        <v>12526.047381546137</v>
      </c>
      <c r="Y45" s="10">
        <f>'TuitionData-4Yr'!AC46*($AA$3/$Y$3)</f>
        <v>12675.914215686274</v>
      </c>
      <c r="Z45" s="16">
        <f>'TuitionData-4Yr'!AD46*($AA$3/$Z$3)</f>
        <v>12771.959523809526</v>
      </c>
      <c r="AA45" s="16">
        <f>'TuitionData-4Yr'!AE46*($AA$3/$AA$3)</f>
        <v>13180</v>
      </c>
      <c r="AL45" s="3">
        <f>'TuitionData-4Yr'!AS46*($BA$3/$AL$3)</f>
        <v>16948.606124604015</v>
      </c>
      <c r="AQ45" s="3">
        <f>'TuitionData-4Yr'!AX46*($BA$3/$AQ$3)</f>
        <v>23232.187558031572</v>
      </c>
      <c r="AR45" s="3">
        <f>'TuitionData-4Yr'!AY46*($BA$3/$AR$3)</f>
        <v>24125.10825688074</v>
      </c>
      <c r="AS45" s="3">
        <f>'TuitionData-4Yr'!AZ46*($BA$3/$AS$3)</f>
        <v>24585.437804338206</v>
      </c>
      <c r="AT45" s="3">
        <f>'TuitionData-4Yr'!BA46*($BA$3/$AT$3)</f>
        <v>25384.471409864691</v>
      </c>
      <c r="AU45" s="3">
        <f>'TuitionData-4Yr'!BB46*($BA$3/$AU$3)</f>
        <v>25400.76369863014</v>
      </c>
      <c r="AV45" s="3">
        <f>'TuitionData-4Yr'!BC46*($BA$3/$AV$3)</f>
        <v>24927.78010910617</v>
      </c>
      <c r="AW45" s="3">
        <f>'TuitionData-4Yr'!BD46*($BA$3/$AW$3)</f>
        <v>25283.753665689157</v>
      </c>
      <c r="AX45" s="3">
        <f>'TuitionData-4Yr'!BE46*($BA$3/$AX$3)</f>
        <v>25886.098088113056</v>
      </c>
      <c r="AY45" s="3">
        <f>'TuitionData-4Yr'!BF46*($BA$3/$BA$3)</f>
        <v>23063</v>
      </c>
      <c r="AZ45" s="3">
        <f>'TuitionData-4Yr'!BG46*($BA$3/$AZ$3)</f>
        <v>23756.883333333339</v>
      </c>
      <c r="BA45" s="3">
        <f>'TuitionData-4Yr'!BH46*($BA$3/$BA$3)</f>
        <v>23331</v>
      </c>
      <c r="BL45" s="3">
        <f>'TuitionData-2Yr'!N46*($U$3/$BL$3)</f>
        <v>3644.6040126715948</v>
      </c>
      <c r="BQ45" s="10">
        <f>'TuitionData-2Yr'!S46*($CA$3/$BQ$3)</f>
        <v>4477.3960074280412</v>
      </c>
      <c r="BR45" s="10">
        <f>'TuitionData-2Yr'!T46*($CA$3/$BR$3)</f>
        <v>3072.1376146788998</v>
      </c>
      <c r="BS45" s="10">
        <f>'TuitionData-2Yr'!U46*($CA$3/$BS$3)</f>
        <v>3076.5874280655162</v>
      </c>
      <c r="BT45" s="10">
        <f>'TuitionData-2Yr'!V46*($CA$3/$BT$3)</f>
        <v>3148.4181580096033</v>
      </c>
      <c r="BU45" s="10">
        <f>'TuitionData-2Yr'!W46*($CA$3/$BU$3)</f>
        <v>3424.4456335616442</v>
      </c>
      <c r="BV45" s="10">
        <f>'TuitionData-2Yr'!X46*($CA$3/$BV$3)</f>
        <v>3590.0310532941671</v>
      </c>
      <c r="BW45" s="10">
        <f>'TuitionData-2Yr'!Y46*($CA$3/$BW$3)</f>
        <v>3818.3627984918317</v>
      </c>
      <c r="BX45" s="10">
        <f>'TuitionData-2Yr'!Z46*($CA$3/$BX$3)</f>
        <v>4037.7705735660857</v>
      </c>
      <c r="BY45" s="10">
        <f>'TuitionData-2Yr'!AA46*($CA$3/$BY$3)</f>
        <v>4142.4967320261439</v>
      </c>
      <c r="BZ45" s="10">
        <f>'TuitionData-2Yr'!AB46*($CA$3/$BZ$3)</f>
        <v>4083.1984126984134</v>
      </c>
      <c r="CA45" s="10">
        <f>'TuitionData-2Yr'!AC46*($CA$3/$CA$3)</f>
        <v>4130</v>
      </c>
      <c r="CB45" s="124"/>
      <c r="CL45" s="3">
        <f>'TuitionData-2Yr'!AP46*($U$3/$CL$3)</f>
        <v>4606.6314677930304</v>
      </c>
      <c r="CQ45" s="2">
        <f>'TuitionData-2Yr'!AU46*($DA$3/$CQ$3)</f>
        <v>6230.3528319405759</v>
      </c>
      <c r="CR45" s="10">
        <f>'TuitionData-2Yr'!AV46*($DA$3/$CR$3)</f>
        <v>6243.1486238532125</v>
      </c>
      <c r="CS45" s="10">
        <f>'TuitionData-2Yr'!AW46*($DA$3/$CS$3)</f>
        <v>6332.0792386011517</v>
      </c>
      <c r="CT45" s="10">
        <f>'TuitionData-2Yr'!AX46*($DA$3/$CT$3)</f>
        <v>6474.9218681798347</v>
      </c>
      <c r="CU45" s="10">
        <f>'TuitionData-2Yr'!AY46*($DA$3/$CU$3)</f>
        <v>6888.9850171232883</v>
      </c>
      <c r="CV45" s="10">
        <f>'TuitionData-2Yr'!AZ46*($DA$3/$CV$3)</f>
        <v>7124.0688208141</v>
      </c>
      <c r="CW45" s="10">
        <f>'TuitionData-2Yr'!BA46*($DA$3/$CW$3)</f>
        <v>7388.4030163385023</v>
      </c>
      <c r="CX45" s="10">
        <f>'TuitionData-2Yr'!BB46*($DA$3/$CX$3)</f>
        <v>7625.4779717373249</v>
      </c>
      <c r="CY45" s="10">
        <f>'TuitionData-2Yr'!BC46*($DA$3/$CY$3)</f>
        <v>7534.4803921568628</v>
      </c>
      <c r="CZ45" s="10">
        <f>'TuitionData-2Yr'!BD46*($DA$3/$CZ$3)</f>
        <v>7507.5865079365094</v>
      </c>
      <c r="DA45" s="10">
        <f>'TuitionData-2Yr'!BE46*($DA$3/$DA$3)</f>
        <v>7552</v>
      </c>
      <c r="DQ45" s="10">
        <f>'TuitionData-2Yr'!BW46*($U$3/$DQ$3)</f>
        <v>0</v>
      </c>
      <c r="DR45" s="10">
        <f>'TuitionData-2Yr'!BX46*($U$3/$DR$3)</f>
        <v>0</v>
      </c>
      <c r="DS45" s="10">
        <f>'TuitionData-2Yr'!BY46*($U$3/$DS$3)</f>
        <v>0</v>
      </c>
      <c r="DT45" s="10">
        <f>'TuitionData-2Yr'!BZ46*($U$3/$DT$3)</f>
        <v>0</v>
      </c>
      <c r="DU45" s="10">
        <f>'TuitionData-2Yr'!CA46*($U$3/$DU$3)</f>
        <v>0</v>
      </c>
      <c r="DV45" s="10">
        <f>'TuitionData-2Yr'!CB46*($EA$3/$DV$3)</f>
        <v>3489.3508182962655</v>
      </c>
      <c r="DW45" s="10">
        <f>'TuitionData-2Yr'!CC46*($EA$3/$DW$3)</f>
        <v>3705.4888981985764</v>
      </c>
      <c r="DX45" s="10">
        <f>'TuitionData-2Yr'!CD46*($EA$3/$DX$3)</f>
        <v>7269.2668329177077</v>
      </c>
      <c r="DY45" s="10">
        <f>'TuitionData-2Yr'!CE46*($EA$3/$DY$3)</f>
        <v>7505.1307189542486</v>
      </c>
      <c r="DZ45" s="10">
        <f>'TuitionData-2Yr'!CF46*($EA$3/$DZ$3)</f>
        <v>7433.2539682539691</v>
      </c>
      <c r="EA45" s="10">
        <f>'TuitionData-2Yr'!CG46*($EA$3/$EA$3)</f>
        <v>7448</v>
      </c>
    </row>
    <row r="46" spans="1:131">
      <c r="A46" s="102" t="s">
        <v>60</v>
      </c>
      <c r="L46" s="10">
        <f>'TuitionData-4Yr'!P47*($AA$3/$L$3)</f>
        <v>7657.3558606124616</v>
      </c>
      <c r="Q46" s="10">
        <f>'TuitionData-4Yr'!U47*($AA$3/$Q$3)</f>
        <v>8578.3500464252556</v>
      </c>
      <c r="R46" s="10">
        <f>'TuitionData-4Yr'!V47*($AA$3/$R$3)</f>
        <v>8824.4504587155971</v>
      </c>
      <c r="S46" s="10">
        <f>'TuitionData-4Yr'!W47*($AA$3/$S$3)</f>
        <v>8925.9088092076145</v>
      </c>
      <c r="T46" s="10">
        <f>'TuitionData-4Yr'!X47*($AA$3/$T$3)</f>
        <v>9417.8136185072035</v>
      </c>
      <c r="U46" s="10">
        <f>'TuitionData-4Yr'!Y47*($AA$3/$U$3)</f>
        <v>8923.8801369863013</v>
      </c>
      <c r="V46" s="10">
        <f>'TuitionData-4Yr'!Z47*($AA$3/$V$3)</f>
        <v>8758.6420478388591</v>
      </c>
      <c r="W46" s="10">
        <f>'TuitionData-4Yr'!AA47*($AA$3/$W$3)</f>
        <v>9359.9338081273581</v>
      </c>
      <c r="X46" s="10">
        <f>'TuitionData-4Yr'!AB47*($AA$3/$X$3)</f>
        <v>9315.347880299254</v>
      </c>
      <c r="Y46" s="10">
        <f>'TuitionData-4Yr'!AC47*($AA$3/$Y$3)</f>
        <v>9463.69730392157</v>
      </c>
      <c r="Z46" s="16">
        <f>'TuitionData-4Yr'!AD47*($AA$3/$Z$3)</f>
        <v>9225.890079365081</v>
      </c>
      <c r="AA46" s="16">
        <f>'TuitionData-4Yr'!AE47*($AA$3/$AA$3)</f>
        <v>9310</v>
      </c>
      <c r="AL46" s="3">
        <f>'TuitionData-4Yr'!AS47*($BA$3/$AL$3)</f>
        <v>13545.336853220699</v>
      </c>
      <c r="AQ46" s="3">
        <f>'TuitionData-4Yr'!AX47*($BA$3/$AQ$3)</f>
        <v>13310.082636954505</v>
      </c>
      <c r="AR46" s="3">
        <f>'TuitionData-4Yr'!AY47*($BA$3/$AR$3)</f>
        <v>13862.285321100921</v>
      </c>
      <c r="AS46" s="3">
        <f>'TuitionData-4Yr'!AZ47*($BA$3/$AS$3)</f>
        <v>14325.981407702526</v>
      </c>
      <c r="AT46" s="3">
        <f>'TuitionData-4Yr'!BA47*($BA$3/$AT$3)</f>
        <v>15421.20078568311</v>
      </c>
      <c r="AU46" s="3">
        <f>'TuitionData-4Yr'!BB47*($BA$3/$AU$3)</f>
        <v>15631.070205479453</v>
      </c>
      <c r="AV46" s="3">
        <f>'TuitionData-4Yr'!BC47*($BA$3/$AV$3)</f>
        <v>15344.313890054555</v>
      </c>
      <c r="AW46" s="3">
        <f>'TuitionData-4Yr'!BD47*($BA$3/$AW$3)</f>
        <v>15661.522413070803</v>
      </c>
      <c r="AX46" s="3">
        <f>'TuitionData-4Yr'!BE47*($BA$3/$AX$3)</f>
        <v>15793.804655029096</v>
      </c>
      <c r="AY46" s="3">
        <f>'TuitionData-4Yr'!BF47*($BA$3/$BA$3)</f>
        <v>15197</v>
      </c>
      <c r="AZ46" s="3">
        <f>'TuitionData-4Yr'!BG47*($BA$3/$AZ$3)</f>
        <v>15625.107142857145</v>
      </c>
      <c r="BA46" s="3">
        <f>'TuitionData-4Yr'!BH47*($BA$3/$BA$3)</f>
        <v>15699</v>
      </c>
      <c r="BL46" s="3">
        <f>'TuitionData-2Yr'!N47*($U$3/$BL$3)</f>
        <v>4839.7381203801478</v>
      </c>
      <c r="BQ46" s="10">
        <f>'TuitionData-2Yr'!S47*($CA$3/$BQ$3)</f>
        <v>5819.3639740018571</v>
      </c>
      <c r="BR46" s="10">
        <f>'TuitionData-2Yr'!T47*($CA$3/$BR$3)</f>
        <v>5842.9467889908265</v>
      </c>
      <c r="BS46" s="10">
        <f>'TuitionData-2Yr'!U47*($CA$3/$BS$3)</f>
        <v>5871.471447543162</v>
      </c>
      <c r="BT46" s="10">
        <f>'TuitionData-2Yr'!V47*($CA$3/$BT$3)</f>
        <v>5978.7463989524231</v>
      </c>
      <c r="BU46" s="10">
        <f>'TuitionData-2Yr'!W47*($CA$3/$BU$3)</f>
        <v>5876.7551369863022</v>
      </c>
      <c r="BV46" s="10">
        <f>'TuitionData-2Yr'!X47*($CA$3/$BV$3)</f>
        <v>5747.9261435165763</v>
      </c>
      <c r="BW46" s="10">
        <f>'TuitionData-2Yr'!Y47*($CA$3/$BW$3)</f>
        <v>5738.2940930037721</v>
      </c>
      <c r="BX46" s="10">
        <f>'TuitionData-2Yr'!Z47*($CA$3/$BX$3)</f>
        <v>5704.7107231920209</v>
      </c>
      <c r="BY46" s="10">
        <f>'TuitionData-2Yr'!AA47*($CA$3/$BY$3)</f>
        <v>5656.1013071895431</v>
      </c>
      <c r="BZ46" s="10">
        <f>'TuitionData-2Yr'!AB47*($CA$3/$BZ$3)</f>
        <v>5494.4984126984136</v>
      </c>
      <c r="CA46" s="10">
        <f>'TuitionData-2Yr'!AC47*($CA$3/$CA$3)</f>
        <v>5545</v>
      </c>
      <c r="CB46" s="124"/>
      <c r="CL46" s="3">
        <f>'TuitionData-2Yr'!AP47*($U$3/$CL$3)</f>
        <v>8636.046462513199</v>
      </c>
      <c r="CQ46" s="2">
        <f>'TuitionData-2Yr'!AU47*($DA$3/$CQ$3)</f>
        <v>5978.9944289693594</v>
      </c>
      <c r="CR46" s="10">
        <f>'TuitionData-2Yr'!AV47*($DA$3/$CR$3)</f>
        <v>5981.8403669724785</v>
      </c>
      <c r="CS46" s="10">
        <f>'TuitionData-2Yr'!AW47*($DA$3/$CS$3)</f>
        <v>6056.6232846392222</v>
      </c>
      <c r="CT46" s="10">
        <f>'TuitionData-2Yr'!AX47*($DA$3/$CT$3)</f>
        <v>6140.031427324313</v>
      </c>
      <c r="CU46" s="10">
        <f>'TuitionData-2Yr'!AY47*($DA$3/$CU$3)</f>
        <v>5923.9888698630139</v>
      </c>
      <c r="CV46" s="10">
        <f>'TuitionData-2Yr'!AZ47*($DA$3/$CV$3)</f>
        <v>5811.4569869911884</v>
      </c>
      <c r="CW46" s="10">
        <f>'TuitionData-2Yr'!BA47*($DA$3/$CW$3)</f>
        <v>5804.9434436531228</v>
      </c>
      <c r="CX46" s="10">
        <f>'TuitionData-2Yr'!BB47*($DA$3/$CX$3)</f>
        <v>5820.9592684954296</v>
      </c>
      <c r="CY46" s="10">
        <f>'TuitionData-2Yr'!BC47*($DA$3/$CY$3)</f>
        <v>5828.006535947713</v>
      </c>
      <c r="CZ46" s="10">
        <f>'TuitionData-2Yr'!BD47*($DA$3/$CZ$3)</f>
        <v>5650.2912698412711</v>
      </c>
      <c r="DA46" s="10">
        <f>'TuitionData-2Yr'!BE47*($DA$3/$DA$3)</f>
        <v>5686</v>
      </c>
      <c r="DQ46" s="10">
        <f>'TuitionData-2Yr'!BW47*($U$3/$DQ$3)</f>
        <v>0</v>
      </c>
      <c r="DR46" s="10">
        <f>'TuitionData-2Yr'!BX47*($U$3/$DR$3)</f>
        <v>0</v>
      </c>
      <c r="DS46" s="10">
        <f>'TuitionData-2Yr'!BY47*($U$3/$DS$3)</f>
        <v>0</v>
      </c>
      <c r="DT46" s="10">
        <f>'TuitionData-2Yr'!BZ47*($U$3/$DT$3)</f>
        <v>0</v>
      </c>
      <c r="DU46" s="10">
        <f>'TuitionData-2Yr'!CA47*($U$3/$DU$3)</f>
        <v>0</v>
      </c>
      <c r="DV46" s="10">
        <f>'TuitionData-2Yr'!CB47*($EA$3/$DV$3)</f>
        <v>5921.8283676038609</v>
      </c>
      <c r="DW46" s="10">
        <f>'TuitionData-2Yr'!CC47*($EA$3/$DW$3)</f>
        <v>5919.9673229995824</v>
      </c>
      <c r="DX46" s="10">
        <f>'TuitionData-2Yr'!CD47*($EA$3/$DX$3)</f>
        <v>0</v>
      </c>
      <c r="DY46" s="10">
        <f>'TuitionData-2Yr'!CE47*($EA$3/$DY$3)</f>
        <v>0</v>
      </c>
      <c r="DZ46" s="10">
        <f>'TuitionData-2Yr'!CF47*($EA$3/$DZ$3)</f>
        <v>0</v>
      </c>
      <c r="EA46" s="10">
        <f>'TuitionData-2Yr'!CG47*($EA$3/$EA$3)</f>
        <v>0</v>
      </c>
    </row>
    <row r="47" spans="1:131">
      <c r="A47" s="102" t="s">
        <v>61</v>
      </c>
      <c r="L47" s="10">
        <f>'TuitionData-4Yr'!P48*($AA$3/$L$3)</f>
        <v>6947.4382259767699</v>
      </c>
      <c r="Q47" s="10">
        <f>'TuitionData-4Yr'!U48*($AA$3/$Q$3)</f>
        <v>7476.4233983286913</v>
      </c>
      <c r="R47" s="10">
        <f>'TuitionData-4Yr'!V48*($AA$3/$R$3)</f>
        <v>7387.2550458715605</v>
      </c>
      <c r="S47" s="10">
        <f>'TuitionData-4Yr'!W48*($AA$3/$S$3)</f>
        <v>7494.6737494466588</v>
      </c>
      <c r="T47" s="10">
        <f>'TuitionData-4Yr'!X48*($AA$3/$T$3)</f>
        <v>7607.2771715408126</v>
      </c>
      <c r="U47" s="10">
        <f>'TuitionData-4Yr'!Y48*($AA$3/$U$3)</f>
        <v>7588.1541095890416</v>
      </c>
      <c r="V47" s="10">
        <f>'TuitionData-4Yr'!Z48*($AA$3/$V$3)</f>
        <v>7600.0117498950904</v>
      </c>
      <c r="W47" s="10">
        <f>'TuitionData-4Yr'!AA48*($AA$3/$W$3)</f>
        <v>7589.4260578131561</v>
      </c>
      <c r="X47" s="10">
        <f>'TuitionData-4Yr'!AB48*($AA$3/$X$3)</f>
        <v>7808.916043225272</v>
      </c>
      <c r="Y47" s="10">
        <f>'TuitionData-4Yr'!AC48*($AA$3/$Y$3)</f>
        <v>7882.4836601307197</v>
      </c>
      <c r="Z47" s="16">
        <f>'TuitionData-4Yr'!AD48*($AA$3/$Z$3)</f>
        <v>7851.75634920635</v>
      </c>
      <c r="AA47" s="16">
        <f>'TuitionData-4Yr'!AE48*($AA$3/$AA$3)</f>
        <v>8043</v>
      </c>
      <c r="AL47" s="3">
        <f>'TuitionData-4Yr'!AS48*($BA$3/$AL$3)</f>
        <v>12437.106652587119</v>
      </c>
      <c r="AQ47" s="3">
        <f>'TuitionData-4Yr'!AX48*($BA$3/$AQ$3)</f>
        <v>13750.853296193131</v>
      </c>
      <c r="AR47" s="3">
        <f>'TuitionData-4Yr'!AY48*($BA$3/$AR$3)</f>
        <v>13955.273394495416</v>
      </c>
      <c r="AS47" s="3">
        <f>'TuitionData-4Yr'!AZ48*($BA$3/$AS$3)</f>
        <v>14105.616644532982</v>
      </c>
      <c r="AT47" s="3">
        <f>'TuitionData-4Yr'!BA48*($BA$3/$AT$3)</f>
        <v>14506.692274116109</v>
      </c>
      <c r="AU47" s="3">
        <f>'TuitionData-4Yr'!BB48*($BA$3/$AU$3)</f>
        <v>14543.595890410959</v>
      </c>
      <c r="AV47" s="3">
        <f>'TuitionData-4Yr'!BC48*($BA$3/$AV$3)</f>
        <v>14469.957196810743</v>
      </c>
      <c r="AW47" s="3">
        <f>'TuitionData-4Yr'!BD48*($BA$3/$AW$3)</f>
        <v>14709.081692501051</v>
      </c>
      <c r="AX47" s="3">
        <f>'TuitionData-4Yr'!BE48*($BA$3/$AX$3)</f>
        <v>14682.51122194514</v>
      </c>
      <c r="AY47" s="3">
        <f>'TuitionData-4Yr'!BF48*($BA$3/$BA$3)</f>
        <v>14150</v>
      </c>
      <c r="AZ47" s="3">
        <f>'TuitionData-4Yr'!BG48*($BA$3/$AZ$3)</f>
        <v>14655.22023809524</v>
      </c>
      <c r="BA47" s="3">
        <f>'TuitionData-4Yr'!BH48*($BA$3/$BA$3)</f>
        <v>15171</v>
      </c>
      <c r="BL47" s="3">
        <f>'TuitionData-2Yr'!N48*($U$3/$BL$3)</f>
        <v>3515.100316789863</v>
      </c>
      <c r="BQ47" s="10">
        <f>'TuitionData-2Yr'!S48*($CA$3/$BQ$3)</f>
        <v>4395.7938718662954</v>
      </c>
      <c r="BR47" s="10">
        <f>'TuitionData-2Yr'!T48*($CA$3/$BR$3)</f>
        <v>2895.5779816513768</v>
      </c>
      <c r="BS47" s="10">
        <f>'TuitionData-2Yr'!U48*($CA$3/$BS$3)</f>
        <v>2998.7782204515279</v>
      </c>
      <c r="BT47" s="10">
        <f>'TuitionData-2Yr'!V48*($CA$3/$BT$3)</f>
        <v>3059.9353993889135</v>
      </c>
      <c r="BU47" s="10">
        <f>'TuitionData-2Yr'!W48*($CA$3/$BU$3)</f>
        <v>3099.8510273972606</v>
      </c>
      <c r="BV47" s="10">
        <f>'TuitionData-2Yr'!X48*($CA$3/$BV$3)</f>
        <v>3119.4720939991607</v>
      </c>
      <c r="BW47" s="10">
        <f>'TuitionData-2Yr'!Y48*($CA$3/$BW$3)</f>
        <v>3300.2178466694604</v>
      </c>
      <c r="BX47" s="10">
        <f>'TuitionData-2Yr'!Z48*($CA$3/$BX$3)</f>
        <v>3306.1512884455533</v>
      </c>
      <c r="BY47" s="10">
        <f>'TuitionData-2Yr'!AA48*($CA$3/$BY$3)</f>
        <v>3459.0686274509808</v>
      </c>
      <c r="BZ47" s="10">
        <f>'TuitionData-2Yr'!AB48*($CA$3/$BZ$3)</f>
        <v>3421.3333333333339</v>
      </c>
      <c r="CA47" s="10">
        <f>'TuitionData-2Yr'!AC48*($CA$3/$CA$3)</f>
        <v>3523</v>
      </c>
      <c r="CB47" s="124"/>
      <c r="CL47" s="3">
        <f>'TuitionData-2Yr'!AP48*($U$3/$CL$3)</f>
        <v>4958.1414994720171</v>
      </c>
      <c r="CQ47" s="2">
        <f>'TuitionData-2Yr'!AU48*($DA$3/$CQ$3)</f>
        <v>5646.6295264623959</v>
      </c>
      <c r="CR47" s="10">
        <f>'TuitionData-2Yr'!AV48*($DA$3/$CR$3)</f>
        <v>5579.2844036697261</v>
      </c>
      <c r="CS47" s="10">
        <f>'TuitionData-2Yr'!AW48*($DA$3/$CS$3)</f>
        <v>6099.7875166002668</v>
      </c>
      <c r="CT47" s="10">
        <f>'TuitionData-2Yr'!AX48*($DA$3/$CT$3)</f>
        <v>6115.3906591008299</v>
      </c>
      <c r="CU47" s="10">
        <f>'TuitionData-2Yr'!AY48*($DA$3/$CU$3)</f>
        <v>6294.1695205479455</v>
      </c>
      <c r="CV47" s="10">
        <f>'TuitionData-2Yr'!AZ48*($DA$3/$CV$3)</f>
        <v>5962.2081409987413</v>
      </c>
      <c r="CW47" s="10">
        <f>'TuitionData-2Yr'!BA48*($DA$3/$CW$3)</f>
        <v>6159.6899874319242</v>
      </c>
      <c r="CX47" s="10">
        <f>'TuitionData-2Yr'!BB48*($DA$3/$CX$3)</f>
        <v>6377.6724854530357</v>
      </c>
      <c r="CY47" s="10">
        <f>'TuitionData-2Yr'!BC48*($DA$3/$CY$3)</f>
        <v>6721.5992647058829</v>
      </c>
      <c r="CZ47" s="10">
        <f>'TuitionData-2Yr'!BD48*($DA$3/$CZ$3)</f>
        <v>6605.9226190476202</v>
      </c>
      <c r="DA47" s="10">
        <f>'TuitionData-2Yr'!BE48*($DA$3/$DA$3)</f>
        <v>6607.5</v>
      </c>
      <c r="DQ47" s="10">
        <f>'TuitionData-2Yr'!BW48*($U$3/$DQ$3)</f>
        <v>0</v>
      </c>
      <c r="DR47" s="10">
        <f>'TuitionData-2Yr'!BX48*($U$3/$DR$3)</f>
        <v>0</v>
      </c>
      <c r="DS47" s="10">
        <f>'TuitionData-2Yr'!BY48*($U$3/$DS$3)</f>
        <v>0</v>
      </c>
      <c r="DT47" s="10">
        <f>'TuitionData-2Yr'!BZ48*($U$3/$DT$3)</f>
        <v>0</v>
      </c>
      <c r="DU47" s="10">
        <f>'TuitionData-2Yr'!CA48*($U$3/$DU$3)</f>
        <v>0</v>
      </c>
      <c r="DV47" s="10">
        <f>'TuitionData-2Yr'!CB48*($EA$3/$DV$3)</f>
        <v>4845.572807385649</v>
      </c>
      <c r="DW47" s="10">
        <f>'TuitionData-2Yr'!CC48*($EA$3/$DW$3)</f>
        <v>4837.4528697109354</v>
      </c>
      <c r="DX47" s="10">
        <f>'TuitionData-2Yr'!CD48*($EA$3/$DX$3)</f>
        <v>10633.542394014965</v>
      </c>
      <c r="DY47" s="10">
        <f>'TuitionData-2Yr'!CE48*($EA$3/$DY$3)</f>
        <v>9927.0028594771247</v>
      </c>
      <c r="DZ47" s="10">
        <f>'TuitionData-2Yr'!CF48*($EA$3/$DZ$3)</f>
        <v>10284.365079365081</v>
      </c>
      <c r="EA47" s="10">
        <f>'TuitionData-2Yr'!CG48*($EA$3/$EA$3)</f>
        <v>10297.5</v>
      </c>
    </row>
    <row r="48" spans="1:131">
      <c r="A48" s="102" t="s">
        <v>62</v>
      </c>
      <c r="L48" s="10">
        <f>'TuitionData-4Yr'!P49*($AA$3/$L$3)</f>
        <v>5373.1552270327356</v>
      </c>
      <c r="Q48" s="10">
        <f>'TuitionData-4Yr'!U49*($AA$3/$Q$3)</f>
        <v>6218.440111420613</v>
      </c>
      <c r="R48" s="10">
        <f>'TuitionData-4Yr'!V49*($AA$3/$R$3)</f>
        <v>6491.5091743119274</v>
      </c>
      <c r="S48" s="10">
        <f>'TuitionData-4Yr'!W49*($AA$3/$S$3)</f>
        <v>6571.1863656485184</v>
      </c>
      <c r="T48" s="10">
        <f>'TuitionData-4Yr'!X49*($AA$3/$T$3)</f>
        <v>6810.932343954606</v>
      </c>
      <c r="U48" s="10">
        <f>'TuitionData-4Yr'!Y49*($AA$3/$U$3)</f>
        <v>6737.3976883561645</v>
      </c>
      <c r="V48" s="10">
        <f>'TuitionData-4Yr'!Z49*($AA$3/$V$3)</f>
        <v>6733.1926143516584</v>
      </c>
      <c r="W48" s="10">
        <f>'TuitionData-4Yr'!AA49*($AA$3/$W$3)</f>
        <v>7228.2295768747399</v>
      </c>
      <c r="X48" s="10">
        <f>'TuitionData-4Yr'!AB49*($AA$3/$X$3)</f>
        <v>7415.3773898586878</v>
      </c>
      <c r="Y48" s="10">
        <f>'TuitionData-4Yr'!AC49*($AA$3/$Y$3)</f>
        <v>7679.1323529411766</v>
      </c>
      <c r="Z48" s="16">
        <f>'TuitionData-4Yr'!AD49*($AA$3/$Z$3)</f>
        <v>7932.1984126984144</v>
      </c>
      <c r="AA48" s="16">
        <f>'TuitionData-4Yr'!AE49*($AA$3/$AA$3)</f>
        <v>7704</v>
      </c>
      <c r="AL48" s="3">
        <f>'TuitionData-4Yr'!AS49*($BA$3/$AL$3)</f>
        <v>9777.6251319957773</v>
      </c>
      <c r="AQ48" s="3">
        <f>'TuitionData-4Yr'!AX49*($BA$3/$AQ$3)</f>
        <v>11243.821262766945</v>
      </c>
      <c r="AR48" s="3">
        <f>'TuitionData-4Yr'!AY49*($BA$3/$AR$3)</f>
        <v>11734.741743119268</v>
      </c>
      <c r="AS48" s="3">
        <f>'TuitionData-4Yr'!AZ49*($BA$3/$AS$3)</f>
        <v>11863.916334661357</v>
      </c>
      <c r="AT48" s="3">
        <f>'TuitionData-4Yr'!BA49*($BA$3/$AT$3)</f>
        <v>12201.100392841556</v>
      </c>
      <c r="AU48" s="3">
        <f>'TuitionData-4Yr'!BB49*($BA$3/$AU$3)</f>
        <v>12150.60316780822</v>
      </c>
      <c r="AV48" s="3">
        <f>'TuitionData-4Yr'!BC49*($BA$3/$AV$3)</f>
        <v>12138.698279479648</v>
      </c>
      <c r="AW48" s="3">
        <f>'TuitionData-4Yr'!BD49*($BA$3/$AW$3)</f>
        <v>13968.413908671977</v>
      </c>
      <c r="AX48" s="3">
        <f>'TuitionData-4Yr'!BE49*($BA$3/$AX$3)</f>
        <v>14270.842061512887</v>
      </c>
      <c r="AY48" s="3">
        <f>'TuitionData-4Yr'!BF49*($BA$3/$BA$3)</f>
        <v>14106</v>
      </c>
      <c r="AZ48" s="3">
        <f>'TuitionData-4Yr'!BG49*($BA$3/$AZ$3)</f>
        <v>14604.816666666669</v>
      </c>
      <c r="BA48" s="3">
        <f>'TuitionData-4Yr'!BH49*($BA$3/$BA$3)</f>
        <v>14901</v>
      </c>
      <c r="BL48" s="3">
        <f>'TuitionData-2Yr'!N49*($U$3/$BL$3)</f>
        <v>2164.5617740232315</v>
      </c>
      <c r="BQ48" s="10">
        <f>'TuitionData-2Yr'!S49*($CA$3/$BQ$3)</f>
        <v>2751.8384401114208</v>
      </c>
      <c r="BR48" s="10">
        <f>'TuitionData-2Yr'!T49*($CA$3/$BR$3)</f>
        <v>2930.8899082568814</v>
      </c>
      <c r="BS48" s="10">
        <f>'TuitionData-2Yr'!U49*($CA$3/$BS$3)</f>
        <v>2970.3806994245247</v>
      </c>
      <c r="BT48" s="10">
        <f>'TuitionData-2Yr'!V49*($CA$3/$BT$3)</f>
        <v>3024.094281972938</v>
      </c>
      <c r="BU48" s="10">
        <f>'TuitionData-2Yr'!W49*($CA$3/$BU$3)</f>
        <v>2949.3621575342468</v>
      </c>
      <c r="BV48" s="10">
        <f>'TuitionData-2Yr'!X49*($CA$3/$BV$3)</f>
        <v>2966.0289550986154</v>
      </c>
      <c r="BW48" s="10">
        <f>'TuitionData-2Yr'!Y49*($CA$3/$BW$3)</f>
        <v>3031.4704650188528</v>
      </c>
      <c r="BX48" s="10">
        <f>'TuitionData-2Yr'!Z49*($CA$3/$BX$3)</f>
        <v>3196.3017456359107</v>
      </c>
      <c r="BY48" s="10">
        <f>'TuitionData-2Yr'!AA49*($CA$3/$BY$3)</f>
        <v>3419.7610294117649</v>
      </c>
      <c r="BZ48" s="10">
        <f>'TuitionData-2Yr'!AB49*($CA$3/$BZ$3)</f>
        <v>3226.8468253968258</v>
      </c>
      <c r="CA48" s="10">
        <f>'TuitionData-2Yr'!AC49*($CA$3/$CA$3)</f>
        <v>3300</v>
      </c>
      <c r="CB48" s="124"/>
      <c r="CL48" s="3">
        <f>'TuitionData-2Yr'!AP49*($U$3/$CL$3)</f>
        <v>2821.3305174234424</v>
      </c>
      <c r="CQ48" s="2">
        <f>'TuitionData-2Yr'!AU49*($DA$3/$CQ$3)</f>
        <v>3609.5543175487469</v>
      </c>
      <c r="CR48" s="10">
        <f>'TuitionData-2Yr'!AV49*($DA$3/$CR$3)</f>
        <v>3897.8481651376155</v>
      </c>
      <c r="CS48" s="10">
        <f>'TuitionData-2Yr'!AW49*($DA$3/$CS$3)</f>
        <v>3846.7281983178405</v>
      </c>
      <c r="CT48" s="10">
        <f>'TuitionData-2Yr'!AX49*($DA$3/$CT$3)</f>
        <v>3986.204277608032</v>
      </c>
      <c r="CU48" s="10">
        <f>'TuitionData-2Yr'!AY49*($DA$3/$CU$3)</f>
        <v>3983.5612157534251</v>
      </c>
      <c r="CV48" s="10">
        <f>'TuitionData-2Yr'!AZ49*($DA$3/$CV$3)</f>
        <v>3953.449013848091</v>
      </c>
      <c r="CW48" s="10">
        <f>'TuitionData-2Yr'!BA49*($DA$3/$CW$3)</f>
        <v>4353.7075827398421</v>
      </c>
      <c r="CX48" s="10">
        <f>'TuitionData-2Yr'!BB49*($DA$3/$CX$3)</f>
        <v>4383.3167082294276</v>
      </c>
      <c r="CY48" s="10">
        <f>'TuitionData-2Yr'!BC49*($DA$3/$CY$3)</f>
        <v>4455.9093137254904</v>
      </c>
      <c r="CZ48" s="10">
        <f>'TuitionData-2Yr'!BD49*($DA$3/$CZ$3)</f>
        <v>4276.666666666667</v>
      </c>
      <c r="DA48" s="10">
        <f>'TuitionData-2Yr'!BE49*($DA$3/$DA$3)</f>
        <v>4500</v>
      </c>
      <c r="DQ48" s="10">
        <f>'TuitionData-2Yr'!BW49*($U$3/$DQ$3)</f>
        <v>0</v>
      </c>
      <c r="DR48" s="10">
        <f>'TuitionData-2Yr'!BX49*($U$3/$DR$3)</f>
        <v>0</v>
      </c>
      <c r="DS48" s="10">
        <f>'TuitionData-2Yr'!BY49*($U$3/$DS$3)</f>
        <v>0</v>
      </c>
      <c r="DT48" s="10">
        <f>'TuitionData-2Yr'!BZ49*($U$3/$DT$3)</f>
        <v>0</v>
      </c>
      <c r="DU48" s="10">
        <f>'TuitionData-2Yr'!CA49*($U$3/$DU$3)</f>
        <v>0</v>
      </c>
      <c r="DV48" s="10">
        <f>'TuitionData-2Yr'!CB49*($EA$3/$DV$3)</f>
        <v>2971.9513218631978</v>
      </c>
      <c r="DW48" s="10">
        <f>'TuitionData-2Yr'!CC49*($EA$3/$DW$3)</f>
        <v>0</v>
      </c>
      <c r="DX48" s="10">
        <f>'TuitionData-2Yr'!CD49*($EA$3/$DX$3)</f>
        <v>0</v>
      </c>
      <c r="DY48" s="10">
        <f>'TuitionData-2Yr'!CE49*($EA$3/$DY$3)</f>
        <v>5387.7614379084971</v>
      </c>
      <c r="DZ48" s="10">
        <f>'TuitionData-2Yr'!CF49*($EA$3/$DZ$3)</f>
        <v>5233.8253968253975</v>
      </c>
      <c r="EA48" s="10">
        <f>'TuitionData-2Yr'!CG49*($EA$3/$EA$3)</f>
        <v>0</v>
      </c>
    </row>
    <row r="49" spans="1:131">
      <c r="A49" s="102" t="s">
        <v>63</v>
      </c>
      <c r="L49" s="10">
        <f>'TuitionData-4Yr'!P50*($AA$3/$L$3)</f>
        <v>6128.4588173178463</v>
      </c>
      <c r="Q49" s="10">
        <f>'TuitionData-4Yr'!U50*($AA$3/$Q$3)</f>
        <v>7150.0148560817088</v>
      </c>
      <c r="R49" s="10">
        <f>'TuitionData-4Yr'!V50*($AA$3/$R$3)</f>
        <v>7070.0362385321114</v>
      </c>
      <c r="S49" s="10">
        <f>'TuitionData-4Yr'!W50*($AA$3/$S$3)</f>
        <v>6974.9991146525026</v>
      </c>
      <c r="T49" s="10">
        <f>'TuitionData-4Yr'!X50*($AA$3/$T$3)</f>
        <v>7014.7786992579668</v>
      </c>
      <c r="U49" s="10">
        <f>'TuitionData-4Yr'!Y50*($AA$3/$U$3)</f>
        <v>7068.0338184931516</v>
      </c>
      <c r="V49" s="10">
        <f>'TuitionData-4Yr'!Z50*($AA$3/$V$3)</f>
        <v>7086.9194292908105</v>
      </c>
      <c r="W49" s="10">
        <f>'TuitionData-4Yr'!AA50*($AA$3/$W$3)</f>
        <v>7089.5559279430263</v>
      </c>
      <c r="X49" s="10">
        <f>'TuitionData-4Yr'!AB50*($AA$3/$X$3)</f>
        <v>7333.7901080631773</v>
      </c>
      <c r="Y49" s="10">
        <f>'TuitionData-4Yr'!AC50*($AA$3/$Y$3)</f>
        <v>7450.1000816993464</v>
      </c>
      <c r="Z49" s="16">
        <f>'TuitionData-4Yr'!AD50*($AA$3/$Z$3)</f>
        <v>7479.0753968253975</v>
      </c>
      <c r="AA49" s="16">
        <f>'TuitionData-4Yr'!AE50*($AA$3/$AA$3)</f>
        <v>7745.5</v>
      </c>
      <c r="AL49" s="3">
        <f>'TuitionData-4Yr'!AS50*($BA$3/$AL$3)</f>
        <v>13079.284054910244</v>
      </c>
      <c r="AQ49" s="3">
        <f>'TuitionData-4Yr'!AX50*($BA$3/$AQ$3)</f>
        <v>15507.383936861654</v>
      </c>
      <c r="AR49" s="3">
        <f>'TuitionData-4Yr'!AY50*($BA$3/$AR$3)</f>
        <v>15338.912385321104</v>
      </c>
      <c r="AS49" s="3">
        <f>'TuitionData-4Yr'!AZ50*($BA$3/$AS$3)</f>
        <v>15199.489154493142</v>
      </c>
      <c r="AT49" s="3">
        <f>'TuitionData-4Yr'!BA50*($BA$3/$AT$3)</f>
        <v>12626.15364469664</v>
      </c>
      <c r="AU49" s="3">
        <f>'TuitionData-4Yr'!BB50*($BA$3/$AU$3)</f>
        <v>12781.118578767124</v>
      </c>
      <c r="AV49" s="3">
        <f>'TuitionData-4Yr'!BC50*($BA$3/$AV$3)</f>
        <v>12902.145195132187</v>
      </c>
      <c r="AW49" s="3">
        <f>'TuitionData-4Yr'!BD50*($BA$3/$AW$3)</f>
        <v>13035.322999581067</v>
      </c>
      <c r="AX49" s="3">
        <f>'TuitionData-4Yr'!BE50*($BA$3/$AX$3)</f>
        <v>13379.247714048215</v>
      </c>
      <c r="AY49" s="3">
        <f>'TuitionData-4Yr'!BF50*($BA$3/$BA$3)</f>
        <v>12902.5</v>
      </c>
      <c r="AZ49" s="3">
        <f>'TuitionData-4Yr'!BG50*($BA$3/$AZ$3)</f>
        <v>11617.768650793652</v>
      </c>
      <c r="BA49" s="3">
        <f>'TuitionData-4Yr'!BH50*($BA$3/$BA$3)</f>
        <v>11582</v>
      </c>
      <c r="BL49" s="3">
        <f>'TuitionData-2Yr'!N50*($U$3/$BL$3)</f>
        <v>3448.4984160506865</v>
      </c>
      <c r="BQ49" s="10">
        <f>'TuitionData-2Yr'!S50*($CA$3/$BQ$3)</f>
        <v>4554.2330547818019</v>
      </c>
      <c r="BR49" s="10">
        <f>'TuitionData-2Yr'!T50*($CA$3/$BR$3)</f>
        <v>4511.6871559633037</v>
      </c>
      <c r="BS49" s="10">
        <f>'TuitionData-2Yr'!U50*($CA$3/$BS$3)</f>
        <v>4406.1593625498017</v>
      </c>
      <c r="BT49" s="10">
        <f>'TuitionData-2Yr'!V50*($CA$3/$BT$3)</f>
        <v>4364.216062854649</v>
      </c>
      <c r="BU49" s="10">
        <f>'TuitionData-2Yr'!W50*($CA$3/$BU$3)</f>
        <v>4360.3326198630139</v>
      </c>
      <c r="BV49" s="10">
        <f>'TuitionData-2Yr'!X50*($CA$3/$BV$3)</f>
        <v>4399.7801091061692</v>
      </c>
      <c r="BW49" s="10">
        <f>'TuitionData-2Yr'!Y50*($CA$3/$BW$3)</f>
        <v>4471.9564306661096</v>
      </c>
      <c r="BX49" s="10">
        <f>'TuitionData-2Yr'!Z50*($CA$3/$BX$3)</f>
        <v>4326.2589359933509</v>
      </c>
      <c r="BY49" s="10">
        <f>'TuitionData-2Yr'!AA50*($CA$3/$BY$3)</f>
        <v>4321.7393790849674</v>
      </c>
      <c r="BZ49" s="10">
        <f>'TuitionData-2Yr'!AB50*($CA$3/$BZ$3)</f>
        <v>4319.9424603174612</v>
      </c>
      <c r="CA49" s="10">
        <f>'TuitionData-2Yr'!AC50*($CA$3/$CA$3)</f>
        <v>4407.5</v>
      </c>
      <c r="CB49" s="124"/>
      <c r="CL49" s="3">
        <f>'TuitionData-2Yr'!AP50*($U$3/$CL$3)</f>
        <v>4276.7053854276664</v>
      </c>
      <c r="CQ49" s="2">
        <f>'TuitionData-2Yr'!AU50*($DA$3/$CQ$3)</f>
        <v>5127.8305478180137</v>
      </c>
      <c r="CR49" s="10">
        <f>'TuitionData-2Yr'!AV50*($DA$3/$CR$3)</f>
        <v>4777.7036697247713</v>
      </c>
      <c r="CS49" s="10">
        <f>'TuitionData-2Yr'!AW50*($DA$3/$CS$3)</f>
        <v>4610.6215139442238</v>
      </c>
      <c r="CT49" s="10">
        <f>'TuitionData-2Yr'!AX50*($DA$3/$CT$3)</f>
        <v>4699.6665211697955</v>
      </c>
      <c r="CU49" s="10">
        <f>'TuitionData-2Yr'!AY50*($DA$3/$CU$3)</f>
        <v>5027.0971746575342</v>
      </c>
      <c r="CV49" s="10">
        <f>'TuitionData-2Yr'!AZ50*($DA$3/$CV$3)</f>
        <v>4868.7238774653797</v>
      </c>
      <c r="CW49" s="10">
        <f>'TuitionData-2Yr'!BA50*($DA$3/$CW$3)</f>
        <v>5290.0234604105581</v>
      </c>
      <c r="CX49" s="10">
        <f>'TuitionData-2Yr'!BB50*($DA$3/$CX$3)</f>
        <v>4921.8994181213639</v>
      </c>
      <c r="CY49" s="10">
        <f>'TuitionData-2Yr'!BC50*($DA$3/$CY$3)</f>
        <v>4978.4383169934645</v>
      </c>
      <c r="CZ49" s="10">
        <f>'TuitionData-2Yr'!BD50*($DA$3/$CZ$3)</f>
        <v>4978.7527777777786</v>
      </c>
      <c r="DA49" s="10">
        <f>'TuitionData-2Yr'!BE50*($DA$3/$DA$3)</f>
        <v>5016.5</v>
      </c>
      <c r="DQ49" s="10">
        <f>'TuitionData-2Yr'!BW50*($U$3/$DQ$3)</f>
        <v>0</v>
      </c>
      <c r="DR49" s="10">
        <f>'TuitionData-2Yr'!BX50*($U$3/$DR$3)</f>
        <v>0</v>
      </c>
      <c r="DS49" s="10">
        <f>'TuitionData-2Yr'!BY50*($U$3/$DS$3)</f>
        <v>0</v>
      </c>
      <c r="DT49" s="10">
        <f>'TuitionData-2Yr'!BZ50*($U$3/$DT$3)</f>
        <v>0</v>
      </c>
      <c r="DU49" s="10">
        <f>'TuitionData-2Yr'!CA50*($U$3/$DU$3)</f>
        <v>0</v>
      </c>
      <c r="DV49" s="10">
        <f>'TuitionData-2Yr'!CB50*($EA$3/$DV$3)</f>
        <v>0</v>
      </c>
      <c r="DW49" s="10">
        <f>'TuitionData-2Yr'!CC50*($EA$3/$DW$3)</f>
        <v>0</v>
      </c>
      <c r="DX49" s="10">
        <f>'TuitionData-2Yr'!CD50*($EA$3/$DX$3)</f>
        <v>0</v>
      </c>
      <c r="DY49" s="10">
        <f>'TuitionData-2Yr'!CE50*($EA$3/$DY$3)</f>
        <v>0</v>
      </c>
      <c r="DZ49" s="10">
        <f>'TuitionData-2Yr'!CF50*($EA$3/$DZ$3)</f>
        <v>0</v>
      </c>
      <c r="EA49" s="10">
        <f>'TuitionData-2Yr'!CG50*($EA$3/$EA$3)</f>
        <v>0</v>
      </c>
    </row>
    <row r="50" spans="1:131">
      <c r="A50" s="102" t="s">
        <v>64</v>
      </c>
      <c r="L50" s="10">
        <f>'TuitionData-4Yr'!P51*($AA$3/$L$3)</f>
        <v>8216.212777191131</v>
      </c>
      <c r="Q50" s="10">
        <f>'TuitionData-4Yr'!U51*($AA$3/$Q$3)</f>
        <v>9494.4382544103992</v>
      </c>
      <c r="R50" s="10">
        <f>'TuitionData-4Yr'!V51*($AA$3/$R$3)</f>
        <v>10326.384403669726</v>
      </c>
      <c r="S50" s="10">
        <f>'TuitionData-4Yr'!W51*($AA$3/$S$3)</f>
        <v>9982.2965914121305</v>
      </c>
      <c r="T50" s="10">
        <f>'TuitionData-4Yr'!X51*($AA$3/$T$3)</f>
        <v>10388.323876036666</v>
      </c>
      <c r="U50" s="10">
        <f>'TuitionData-4Yr'!Y51*($AA$3/$U$3)</f>
        <v>10782.472602739726</v>
      </c>
      <c r="V50" s="10">
        <f>'TuitionData-4Yr'!Z51*($AA$3/$V$3)</f>
        <v>10780.861099454471</v>
      </c>
      <c r="W50" s="10">
        <f>'TuitionData-4Yr'!AA51*($AA$3/$W$3)</f>
        <v>10762.795140343529</v>
      </c>
      <c r="X50" s="10">
        <f>'TuitionData-4Yr'!AB51*($AA$3/$X$3)</f>
        <v>10299.727763923527</v>
      </c>
      <c r="Y50" s="10">
        <f>'TuitionData-4Yr'!AC51*($AA$3/$Y$3)</f>
        <v>10128.25776143791</v>
      </c>
      <c r="Z50" s="16">
        <f>'TuitionData-4Yr'!AD51*($AA$3/$Z$3)</f>
        <v>10249.235317460319</v>
      </c>
      <c r="AA50" s="16">
        <f>'TuitionData-4Yr'!AE51*($AA$3/$AA$3)</f>
        <v>10394.5</v>
      </c>
      <c r="AL50" s="3">
        <f>'TuitionData-4Yr'!AS51*($BA$3/$AL$3)</f>
        <v>15360.775079197467</v>
      </c>
      <c r="AQ50" s="3">
        <f>'TuitionData-4Yr'!AX51*($BA$3/$AQ$3)</f>
        <v>19939.511606313838</v>
      </c>
      <c r="AR50" s="3">
        <f>'TuitionData-4Yr'!AY51*($BA$3/$AR$3)</f>
        <v>19947.118807339451</v>
      </c>
      <c r="AS50" s="3">
        <f>'TuitionData-4Yr'!AZ51*($BA$3/$AS$3)</f>
        <v>20341.712262062862</v>
      </c>
      <c r="AT50" s="3">
        <f>'TuitionData-4Yr'!BA51*($BA$3/$AT$3)</f>
        <v>20603.042339589701</v>
      </c>
      <c r="AU50" s="3">
        <f>'TuitionData-4Yr'!BB51*($BA$3/$AU$3)</f>
        <v>19809.607876712329</v>
      </c>
      <c r="AV50" s="3">
        <f>'TuitionData-4Yr'!BC51*($BA$3/$AV$3)</f>
        <v>19418.902224087287</v>
      </c>
      <c r="AW50" s="3">
        <f>'TuitionData-4Yr'!BD51*($BA$3/$AW$3)</f>
        <v>19706.70800167575</v>
      </c>
      <c r="AX50" s="3">
        <f>'TuitionData-4Yr'!BE51*($BA$3/$AX$3)</f>
        <v>19050.89692435578</v>
      </c>
      <c r="AY50" s="3">
        <f>'TuitionData-4Yr'!BF51*($BA$3/$BA$3)</f>
        <v>18081</v>
      </c>
      <c r="AZ50" s="3">
        <f>'TuitionData-4Yr'!BG51*($BA$3/$AZ$3)</f>
        <v>18738.927777777782</v>
      </c>
      <c r="BA50" s="3">
        <f>'TuitionData-4Yr'!BH51*($BA$3/$BA$3)</f>
        <v>18025.5</v>
      </c>
      <c r="BL50" s="3">
        <f>'TuitionData-2Yr'!N51*($U$3/$BL$3)</f>
        <v>4245.2544878563886</v>
      </c>
      <c r="BQ50" s="10">
        <f>'TuitionData-2Yr'!S51*($CA$3/$BQ$3)</f>
        <v>4939.0139275766023</v>
      </c>
      <c r="BR50" s="10">
        <f>'TuitionData-2Yr'!T51*($CA$3/$BR$3)</f>
        <v>5261.4770642201847</v>
      </c>
      <c r="BS50" s="10">
        <f>'TuitionData-2Yr'!U51*($CA$3/$BS$3)</f>
        <v>4842.3452855245696</v>
      </c>
      <c r="BT50" s="10">
        <f>'TuitionData-2Yr'!V51*($CA$3/$BT$3)</f>
        <v>5023.9166302924496</v>
      </c>
      <c r="BU50" s="10">
        <f>'TuitionData-2Yr'!W51*($CA$3/$BU$3)</f>
        <v>5340.7071917808225</v>
      </c>
      <c r="BV50" s="10">
        <f>'TuitionData-2Yr'!X51*($CA$3/$BV$3)</f>
        <v>5285.9815358791438</v>
      </c>
      <c r="BW50" s="10">
        <f>'TuitionData-2Yr'!Y51*($CA$3/$BW$3)</f>
        <v>5277.1235860913293</v>
      </c>
      <c r="BX50" s="10">
        <f>'TuitionData-2Yr'!Z51*($CA$3/$BX$3)</f>
        <v>5075.4754779717387</v>
      </c>
      <c r="BY50" s="10">
        <f>'TuitionData-2Yr'!AA51*($CA$3/$BY$3)</f>
        <v>4907.6846405228762</v>
      </c>
      <c r="BZ50" s="10">
        <f>'TuitionData-2Yr'!AB51*($CA$3/$BZ$3)</f>
        <v>5244.0079365079373</v>
      </c>
      <c r="CA50" s="10">
        <f>'TuitionData-2Yr'!AC51*($CA$3/$CA$3)</f>
        <v>5228</v>
      </c>
      <c r="CB50" s="124"/>
      <c r="CL50" s="3">
        <f>'TuitionData-2Yr'!AP51*($U$3/$CL$3)</f>
        <v>7814.6230200633581</v>
      </c>
      <c r="CQ50" s="2">
        <f>'TuitionData-2Yr'!AU51*($DA$3/$CQ$3)</f>
        <v>8743.936861652739</v>
      </c>
      <c r="CR50" s="10">
        <f>'TuitionData-2Yr'!AV51*($DA$3/$CR$3)</f>
        <v>8953.9275229357809</v>
      </c>
      <c r="CS50" s="10">
        <f>'TuitionData-2Yr'!AW51*($DA$3/$CS$3)</f>
        <v>9034.3873395307673</v>
      </c>
      <c r="CT50" s="10">
        <f>'TuitionData-2Yr'!AX51*($DA$3/$CT$3)</f>
        <v>8787.7939764295079</v>
      </c>
      <c r="CU50" s="10">
        <f>'TuitionData-2Yr'!AY51*($DA$3/$CU$3)</f>
        <v>10180.517123287673</v>
      </c>
      <c r="CV50" s="10">
        <f>'TuitionData-2Yr'!AZ51*($DA$3/$CV$3)</f>
        <v>10122.939991607218</v>
      </c>
      <c r="CW50" s="10">
        <f>'TuitionData-2Yr'!BA51*($DA$3/$CW$3)</f>
        <v>10105.976539589445</v>
      </c>
      <c r="CX50" s="10">
        <f>'TuitionData-2Yr'!BB51*($DA$3/$CX$3)</f>
        <v>9305.2161263507915</v>
      </c>
      <c r="CY50" s="10">
        <f>'TuitionData-2Yr'!BC51*($DA$3/$CY$3)</f>
        <v>9203.2189542483666</v>
      </c>
      <c r="CZ50" s="10">
        <f>'TuitionData-2Yr'!BD51*($DA$3/$CZ$3)</f>
        <v>9099.1174603174622</v>
      </c>
      <c r="DA50" s="10">
        <f>'TuitionData-2Yr'!BE51*($DA$3/$DA$3)</f>
        <v>9452</v>
      </c>
      <c r="DQ50" s="10">
        <f>'TuitionData-2Yr'!BW51*($U$3/$DQ$3)</f>
        <v>0</v>
      </c>
      <c r="DR50" s="10">
        <f>'TuitionData-2Yr'!BX51*($U$3/$DR$3)</f>
        <v>0</v>
      </c>
      <c r="DS50" s="10">
        <f>'TuitionData-2Yr'!BY51*($U$3/$DS$3)</f>
        <v>0</v>
      </c>
      <c r="DT50" s="10">
        <f>'TuitionData-2Yr'!BZ51*($U$3/$DT$3)</f>
        <v>0</v>
      </c>
      <c r="DU50" s="10">
        <f>'TuitionData-2Yr'!CA51*($U$3/$DU$3)</f>
        <v>0</v>
      </c>
      <c r="DV50" s="10">
        <f>'TuitionData-2Yr'!CB51*($EA$3/$DV$3)</f>
        <v>6783.8019303399078</v>
      </c>
      <c r="DW50" s="10">
        <f>'TuitionData-2Yr'!CC51*($EA$3/$DW$3)</f>
        <v>7309.9287808965246</v>
      </c>
      <c r="DX50" s="10">
        <f>'TuitionData-2Yr'!CD51*($EA$3/$DX$3)</f>
        <v>9171.9035743973418</v>
      </c>
      <c r="DY50" s="10">
        <f>'TuitionData-2Yr'!CE51*($EA$3/$DY$3)</f>
        <v>9014.5424836601305</v>
      </c>
      <c r="DZ50" s="10">
        <f>'TuitionData-2Yr'!CF51*($EA$3/$DZ$3)</f>
        <v>11175.337301587304</v>
      </c>
      <c r="EA50" s="10">
        <f>'TuitionData-2Yr'!CG51*($EA$3/$EA$3)</f>
        <v>11150</v>
      </c>
    </row>
    <row r="51" spans="1:131">
      <c r="A51" s="102" t="s">
        <v>65</v>
      </c>
      <c r="L51" s="10">
        <f>'TuitionData-4Yr'!P52*($AA$3/$L$3)</f>
        <v>6432.6124604012684</v>
      </c>
      <c r="Q51" s="10">
        <f>'TuitionData-4Yr'!U52*($AA$3/$Q$3)</f>
        <v>7344.1922005571032</v>
      </c>
      <c r="R51" s="10">
        <f>'TuitionData-4Yr'!V52*($AA$3/$R$3)</f>
        <v>7597.9495412844053</v>
      </c>
      <c r="S51" s="10">
        <f>'TuitionData-4Yr'!W52*($AA$3/$S$3)</f>
        <v>7864.9774236387793</v>
      </c>
      <c r="T51" s="10">
        <f>'TuitionData-4Yr'!X52*($AA$3/$T$3)</f>
        <v>8217.1361850720223</v>
      </c>
      <c r="U51" s="10">
        <f>'TuitionData-4Yr'!Y52*($AA$3/$U$3)</f>
        <v>8472.4135273972606</v>
      </c>
      <c r="V51" s="10">
        <f>'TuitionData-4Yr'!Z52*($AA$3/$V$3)</f>
        <v>8201.9395719681088</v>
      </c>
      <c r="W51" s="10">
        <f>'TuitionData-4Yr'!AA52*($AA$3/$W$3)</f>
        <v>8604.2161709258507</v>
      </c>
      <c r="X51" s="10">
        <f>'TuitionData-4Yr'!AB52*($AA$3/$X$3)</f>
        <v>8867.4177057356628</v>
      </c>
      <c r="Y51" s="10">
        <f>'TuitionData-4Yr'!AC52*($AA$3/$Y$3)</f>
        <v>9105.7361111111113</v>
      </c>
      <c r="Z51" s="16">
        <f>'TuitionData-4Yr'!AD52*($AA$3/$Z$3)</f>
        <v>9075.188492063493</v>
      </c>
      <c r="AA51" s="16">
        <f>'TuitionData-4Yr'!AE52*($AA$3/$AA$3)</f>
        <v>9223</v>
      </c>
      <c r="AL51" s="3">
        <f>'TuitionData-4Yr'!AS52*($BA$3/$AL$3)</f>
        <v>13431.533262935587</v>
      </c>
      <c r="AQ51" s="3">
        <f>'TuitionData-4Yr'!AX52*($BA$3/$AQ$3)</f>
        <v>8979.8087279480042</v>
      </c>
      <c r="AR51" s="3">
        <f>'TuitionData-4Yr'!AY52*($BA$3/$AR$3)</f>
        <v>9721.3733944954147</v>
      </c>
      <c r="AS51" s="3">
        <f>'TuitionData-4Yr'!AZ52*($BA$3/$AS$3)</f>
        <v>9813.0473660911921</v>
      </c>
      <c r="AT51" s="3">
        <f>'TuitionData-4Yr'!BA52*($BA$3/$AT$3)</f>
        <v>10350.802706241817</v>
      </c>
      <c r="AU51" s="3">
        <f>'TuitionData-4Yr'!BB52*($BA$3/$AU$3)</f>
        <v>10759.404965753425</v>
      </c>
      <c r="AV51" s="3">
        <f>'TuitionData-4Yr'!BC52*($BA$3/$AV$3)</f>
        <v>10872.388585816199</v>
      </c>
      <c r="AW51" s="3">
        <f>'TuitionData-4Yr'!BD52*($BA$3/$AW$3)</f>
        <v>11379.839128613325</v>
      </c>
      <c r="AX51" s="3">
        <f>'TuitionData-4Yr'!BE52*($BA$3/$AX$3)</f>
        <v>12313.280548628432</v>
      </c>
      <c r="AY51" s="3">
        <f>'TuitionData-4Yr'!BF52*($BA$3/$BA$3)</f>
        <v>11854</v>
      </c>
      <c r="AZ51" s="3">
        <f>'TuitionData-4Yr'!BG52*($BA$3/$AZ$3)</f>
        <v>12410.988492063494</v>
      </c>
      <c r="BA51" s="3">
        <f>'TuitionData-4Yr'!BH52*($BA$3/$BA$3)</f>
        <v>12597.5</v>
      </c>
      <c r="BL51" s="3">
        <f>'TuitionData-2Yr'!N52*($U$3/$BL$3)</f>
        <v>3951.71277719113</v>
      </c>
      <c r="BQ51" s="10">
        <f>'TuitionData-2Yr'!S52*($CA$3/$BQ$3)</f>
        <v>5286.8653667595172</v>
      </c>
      <c r="BR51" s="10">
        <f>'TuitionData-2Yr'!T52*($CA$3/$BR$3)</f>
        <v>5303.262844036698</v>
      </c>
      <c r="BS51" s="10">
        <f>'TuitionData-2Yr'!U52*($CA$3/$BS$3)</f>
        <v>6042.9924745462604</v>
      </c>
      <c r="BT51" s="10">
        <f>'TuitionData-2Yr'!V52*($CA$3/$BT$3)</f>
        <v>5779.3801833260595</v>
      </c>
      <c r="BU51" s="10">
        <f>'TuitionData-2Yr'!W52*($CA$3/$BU$3)</f>
        <v>4966.1327054794529</v>
      </c>
      <c r="BV51" s="10">
        <f>'TuitionData-2Yr'!X52*($CA$3/$BV$3)</f>
        <v>5199.8380193033991</v>
      </c>
      <c r="BW51" s="10">
        <f>'TuitionData-2Yr'!Y52*($CA$3/$BW$3)</f>
        <v>5555.5458734813583</v>
      </c>
      <c r="BX51" s="10">
        <f>'TuitionData-2Yr'!Z52*($CA$3/$BX$3)</f>
        <v>5895.6142975893608</v>
      </c>
      <c r="BY51" s="10">
        <f>'TuitionData-2Yr'!AA52*($CA$3/$BY$3)</f>
        <v>5961.1282679738561</v>
      </c>
      <c r="BZ51" s="10">
        <f>'TuitionData-2Yr'!AB52*($CA$3/$BZ$3)</f>
        <v>5891.6174603174613</v>
      </c>
      <c r="CA51" s="295">
        <f>'TuitionData-2Yr'!AC52*($CA$3/$CA$3)</f>
        <v>5514</v>
      </c>
      <c r="CB51" s="124"/>
      <c r="CL51" s="3">
        <f>'TuitionData-2Yr'!AP52*($U$3/$CL$3)</f>
        <v>3951.71277719113</v>
      </c>
      <c r="CQ51" s="2">
        <f>'TuitionData-2Yr'!AU52*($DA$3/$CQ$3)</f>
        <v>5286.8653667595172</v>
      </c>
      <c r="CR51" s="10">
        <f>'TuitionData-2Yr'!AV52*($DA$3/$CR$3)</f>
        <v>5303.262844036698</v>
      </c>
      <c r="CS51" s="10">
        <f>'TuitionData-2Yr'!AW52*($DA$3/$CS$3)</f>
        <v>6042.9924745462604</v>
      </c>
      <c r="CT51" s="10">
        <f>'TuitionData-2Yr'!AX52*($DA$3/$CT$3)</f>
        <v>5779.3801833260595</v>
      </c>
      <c r="CU51" s="10">
        <f>'TuitionData-2Yr'!AY52*($DA$3/$CU$3)</f>
        <v>4966.1327054794529</v>
      </c>
      <c r="CV51" s="10">
        <f>'TuitionData-2Yr'!AZ52*($DA$3/$CV$3)</f>
        <v>5199.8380193033991</v>
      </c>
      <c r="CW51" s="10">
        <f>'TuitionData-2Yr'!BA52*($DA$3/$CW$3)</f>
        <v>5555.5458734813583</v>
      </c>
      <c r="CX51" s="10">
        <f>'TuitionData-2Yr'!BB52*($DA$3/$CX$3)</f>
        <v>5895.6142975893608</v>
      </c>
      <c r="CY51" s="10">
        <f>'TuitionData-2Yr'!BC52*($DA$3/$CY$3)</f>
        <v>5961.1282679738561</v>
      </c>
      <c r="CZ51" s="10">
        <f>'TuitionData-2Yr'!BD52*($DA$3/$CZ$3)</f>
        <v>5891.6174603174613</v>
      </c>
      <c r="DA51" s="10">
        <f>'TuitionData-2Yr'!BE52*($DA$3/$DA$3)</f>
        <v>5514</v>
      </c>
      <c r="DQ51" s="10">
        <f>'TuitionData-2Yr'!BW52*($U$3/$DQ$3)</f>
        <v>0</v>
      </c>
      <c r="DR51" s="10">
        <f>'TuitionData-2Yr'!BX52*($U$3/$DR$3)</f>
        <v>0</v>
      </c>
      <c r="DS51" s="10">
        <f>'TuitionData-2Yr'!BY52*($U$3/$DS$3)</f>
        <v>0</v>
      </c>
      <c r="DT51" s="10">
        <f>'TuitionData-2Yr'!BZ52*($U$3/$DT$3)</f>
        <v>0</v>
      </c>
      <c r="DU51" s="10">
        <f>'TuitionData-2Yr'!CA52*($U$3/$DU$3)</f>
        <v>0</v>
      </c>
      <c r="DV51" s="10">
        <f>'TuitionData-2Yr'!CB52*($EA$3/$DV$3)</f>
        <v>0</v>
      </c>
      <c r="DW51" s="10">
        <f>'TuitionData-2Yr'!CC52*($EA$3/$DW$3)</f>
        <v>0</v>
      </c>
      <c r="DX51" s="10">
        <f>'TuitionData-2Yr'!CD52*($EA$3/$DX$3)</f>
        <v>0</v>
      </c>
      <c r="DY51" s="10">
        <f>'TuitionData-2Yr'!CE52*($EA$3/$DY$3)</f>
        <v>0</v>
      </c>
      <c r="DZ51" s="10">
        <f>'TuitionData-2Yr'!CF52*($EA$3/$DZ$3)</f>
        <v>0</v>
      </c>
      <c r="EA51" s="10">
        <f>'TuitionData-2Yr'!CG52*($EA$3/$EA$3)</f>
        <v>0</v>
      </c>
    </row>
    <row r="52" spans="1:131">
      <c r="A52" s="104" t="s">
        <v>66</v>
      </c>
      <c r="B52" s="15"/>
      <c r="C52" s="15"/>
      <c r="D52" s="15"/>
      <c r="E52" s="15"/>
      <c r="F52" s="15"/>
      <c r="G52" s="15"/>
      <c r="H52" s="15"/>
      <c r="I52" s="15"/>
      <c r="J52" s="15"/>
      <c r="K52" s="15"/>
      <c r="L52" s="10">
        <f>'TuitionData-4Yr'!P53*($AA$3/$L$3)</f>
        <v>6513.9007391763471</v>
      </c>
      <c r="M52" s="15"/>
      <c r="N52" s="15"/>
      <c r="O52" s="15"/>
      <c r="P52" s="15"/>
      <c r="Q52" s="10">
        <f>'TuitionData-4Yr'!U53*($AA$3/$Q$3)</f>
        <v>7879.0733519034357</v>
      </c>
      <c r="R52" s="320">
        <f>'TuitionData-4Yr'!V53*($AA$3/$R$3)</f>
        <v>8207.6688073394507</v>
      </c>
      <c r="S52" s="320">
        <f>'TuitionData-4Yr'!W53*($AA$3/$S$3)</f>
        <v>8271.6299247454645</v>
      </c>
      <c r="T52" s="320">
        <f>'TuitionData-4Yr'!X53*($AA$3/$T$3)</f>
        <v>8624.2688782191199</v>
      </c>
      <c r="U52" s="320">
        <f>'TuitionData-4Yr'!Y53*($AA$3/$U$3)</f>
        <v>8481.2011986301368</v>
      </c>
      <c r="V52" s="320">
        <f>'TuitionData-4Yr'!Z53*($AA$3/$V$3)</f>
        <v>8353.7675199328587</v>
      </c>
      <c r="W52" s="320">
        <f>'TuitionData-4Yr'!AA53*($AA$3/$W$3)</f>
        <v>8532.1918726434869</v>
      </c>
      <c r="X52" s="320">
        <f>'TuitionData-4Yr'!AB53*($AA$3/$X$3)</f>
        <v>8625.8553615960118</v>
      </c>
      <c r="Y52" s="320">
        <f>'TuitionData-4Yr'!AC53*($AA$3/$Y$3)</f>
        <v>8399.2475490196084</v>
      </c>
      <c r="Z52" s="319">
        <f>'TuitionData-4Yr'!AD53*($AA$3/$Z$3)</f>
        <v>8222.9099206349219</v>
      </c>
      <c r="AA52" s="319">
        <f>'TuitionData-4Yr'!AE53*($AA$3/$AA$3)</f>
        <v>8037</v>
      </c>
      <c r="AB52" s="72"/>
      <c r="AC52" s="15"/>
      <c r="AD52" s="15"/>
      <c r="AE52" s="15"/>
      <c r="AF52" s="15"/>
      <c r="AG52" s="15"/>
      <c r="AH52" s="15"/>
      <c r="AI52" s="15"/>
      <c r="AJ52" s="15"/>
      <c r="AK52" s="15"/>
      <c r="AL52" s="3">
        <f>'TuitionData-4Yr'!AS53*($BA$3/$AL$3)</f>
        <v>20124.268215417109</v>
      </c>
      <c r="AM52" s="15"/>
      <c r="AN52" s="15"/>
      <c r="AO52" s="15"/>
      <c r="AP52" s="15"/>
      <c r="AQ52" s="3">
        <f>'TuitionData-4Yr'!AX53*($BA$3/$AQ$3)</f>
        <v>16900.57660167131</v>
      </c>
      <c r="AR52" s="3">
        <f>'TuitionData-4Yr'!AY53*($BA$3/$AR$3)</f>
        <v>17121.576146788993</v>
      </c>
      <c r="AS52" s="3">
        <f>'TuitionData-4Yr'!AZ53*($BA$3/$AS$3)</f>
        <v>16873.806994245242</v>
      </c>
      <c r="AT52" s="3">
        <f>'TuitionData-4Yr'!BA53*($BA$3/$AT$3)</f>
        <v>17106.293321693585</v>
      </c>
      <c r="AU52" s="3">
        <f>'TuitionData-4Yr'!BB53*($BA$3/$AU$3)</f>
        <v>16799.830479452055</v>
      </c>
      <c r="AV52" s="3">
        <f>'TuitionData-4Yr'!BC53*($BA$3/$AV$3)</f>
        <v>16508.328157784308</v>
      </c>
      <c r="AW52" s="3">
        <f>'TuitionData-4Yr'!BD53*($BA$3/$AW$3)</f>
        <v>16888.085462924177</v>
      </c>
      <c r="AX52" s="3">
        <f>'TuitionData-4Yr'!BE53*($BA$3/$AX$3)</f>
        <v>17301.83624272652</v>
      </c>
      <c r="AY52" s="3">
        <f>'TuitionData-4Yr'!BF53*($BA$3/$BA$3)</f>
        <v>15728</v>
      </c>
      <c r="AZ52" s="3">
        <f>'TuitionData-4Yr'!BG53*($BA$3/$AZ$3)</f>
        <v>16000.333730158733</v>
      </c>
      <c r="BA52" s="3">
        <f>'TuitionData-4Yr'!BH53*($BA$3/$BA$3)</f>
        <v>16091</v>
      </c>
      <c r="BB52" s="72"/>
      <c r="BC52" s="15"/>
      <c r="BD52" s="15"/>
      <c r="BE52" s="15"/>
      <c r="BF52" s="15"/>
      <c r="BG52" s="15"/>
      <c r="BH52" s="15"/>
      <c r="BI52" s="15"/>
      <c r="BJ52" s="15"/>
      <c r="BK52" s="15"/>
      <c r="BL52" s="15">
        <f>'TuitionData-2Yr'!N53*($U$3/$BL$3)</f>
        <v>3100.6884899683209</v>
      </c>
      <c r="BM52" s="15"/>
      <c r="BN52" s="15"/>
      <c r="BO52" s="15"/>
      <c r="BP52" s="15"/>
      <c r="BQ52" s="26">
        <f>'TuitionData-2Yr'!S53*($CA$3/$BQ$3)</f>
        <v>3968.1272051996289</v>
      </c>
      <c r="BR52" s="26">
        <f>'TuitionData-2Yr'!T53*($CA$3/$BR$3)</f>
        <v>4110.8967889908263</v>
      </c>
      <c r="BS52" s="26">
        <f>'TuitionData-2Yr'!U53*($CA$3/$BS$3)</f>
        <v>4159.1009296148741</v>
      </c>
      <c r="BT52" s="26">
        <f>'TuitionData-2Yr'!V53*($CA$3/$BT$3)</f>
        <v>4281.8934962898302</v>
      </c>
      <c r="BU52" s="26">
        <f>'TuitionData-2Yr'!W53*($CA$3/$BU$3)</f>
        <v>4801.9130993150693</v>
      </c>
      <c r="BV52" s="26">
        <f>'TuitionData-2Yr'!X53*($CA$3/$BV$3)</f>
        <v>4777.196391103651</v>
      </c>
      <c r="BW52" s="26">
        <f>'TuitionData-2Yr'!Y53*($CA$3/$BW$3)</f>
        <v>4810.5781315458744</v>
      </c>
      <c r="BX52" s="26">
        <f>'TuitionData-2Yr'!Z53*($CA$3/$BX$3)</f>
        <v>4618.4800498753129</v>
      </c>
      <c r="BY52" s="26">
        <f>'TuitionData-2Yr'!AA53*($CA$3/$BY$3)</f>
        <v>4581.6936274509808</v>
      </c>
      <c r="BZ52" s="26">
        <f>'TuitionData-2Yr'!AB53*($CA$3/$BZ$3)</f>
        <v>4487.4452380952389</v>
      </c>
      <c r="CA52" s="273">
        <f>'TuitionData-2Yr'!AC53*($CA$3/$CA$3)</f>
        <v>4440</v>
      </c>
      <c r="CB52" s="72"/>
      <c r="CC52" s="15"/>
      <c r="CD52" s="15"/>
      <c r="CE52" s="15"/>
      <c r="CF52" s="15"/>
      <c r="CG52" s="15"/>
      <c r="CH52" s="15"/>
      <c r="CI52" s="15"/>
      <c r="CJ52" s="15"/>
      <c r="CK52" s="15"/>
      <c r="CL52" s="15">
        <f>'TuitionData-2Yr'!AP53*($U$3/$CL$3)</f>
        <v>18348.823653643085</v>
      </c>
      <c r="CM52" s="15"/>
      <c r="CN52" s="15"/>
      <c r="CO52" s="15"/>
      <c r="CP52" s="15"/>
      <c r="CQ52" s="2">
        <f>'TuitionData-2Yr'!AU53*($DA$3/$CQ$3)</f>
        <v>5780.0519962859798</v>
      </c>
      <c r="CR52" s="10">
        <f>'TuitionData-2Yr'!AV53*($DA$3/$CR$3)</f>
        <v>5965.3614678899094</v>
      </c>
      <c r="CS52" s="10">
        <f>'TuitionData-2Yr'!AW53*($DA$3/$CS$3)</f>
        <v>6041.8565737051804</v>
      </c>
      <c r="CT52" s="10">
        <f>'TuitionData-2Yr'!AX53*($DA$3/$CT$3)</f>
        <v>6241.394587516369</v>
      </c>
      <c r="CU52" s="10">
        <f>'TuitionData-2Yr'!AY53*($DA$3/$CU$3)</f>
        <v>5808.6506849315074</v>
      </c>
      <c r="CV52" s="10">
        <f>'TuitionData-2Yr'!AZ53*($DA$3/$CV$3)</f>
        <v>5793.6898866974407</v>
      </c>
      <c r="CW52" s="10">
        <f>'TuitionData-2Yr'!BA53*($DA$3/$CW$3)</f>
        <v>5845.7930456640152</v>
      </c>
      <c r="CX52" s="10">
        <f>'TuitionData-2Yr'!BB53*($DA$3/$CX$3)</f>
        <v>6641.0980881130517</v>
      </c>
      <c r="CY52" s="10">
        <f>'TuitionData-2Yr'!BC53*($DA$3/$CY$3)</f>
        <v>6658.1830065359482</v>
      </c>
      <c r="CZ52" s="10">
        <f>'TuitionData-2Yr'!BD53*($DA$3/$CZ$3)</f>
        <v>6585.0484126984138</v>
      </c>
      <c r="DA52" s="10">
        <f>'TuitionData-2Yr'!BE53*($DA$3/$DA$3)</f>
        <v>10585</v>
      </c>
      <c r="DB52" s="433"/>
      <c r="DC52" s="15"/>
      <c r="DD52" s="15"/>
      <c r="DE52" s="15"/>
      <c r="DF52" s="15"/>
      <c r="DG52" s="15"/>
      <c r="DH52" s="15"/>
      <c r="DI52" s="15"/>
      <c r="DJ52" s="15"/>
      <c r="DK52" s="15"/>
      <c r="DL52" s="15"/>
      <c r="DM52" s="15"/>
      <c r="DN52" s="15"/>
      <c r="DO52" s="15"/>
      <c r="DP52" s="15"/>
      <c r="DQ52" s="26">
        <f>'TuitionData-2Yr'!BW53*($U$3/$DQ$3)</f>
        <v>0</v>
      </c>
      <c r="DR52" s="26">
        <f>'TuitionData-2Yr'!BX53*($U$3/$DR$3)</f>
        <v>0</v>
      </c>
      <c r="DS52" s="26">
        <f>'TuitionData-2Yr'!BY53*($U$3/$DS$3)</f>
        <v>0</v>
      </c>
      <c r="DT52" s="26">
        <f>'TuitionData-2Yr'!BZ53*($U$3/$DT$3)</f>
        <v>0</v>
      </c>
      <c r="DU52" s="26">
        <f>'TuitionData-2Yr'!CA53*($U$3/$DU$3)</f>
        <v>0</v>
      </c>
      <c r="DV52" s="26">
        <f>'TuitionData-2Yr'!CB53*($EA$3/$DV$3)</f>
        <v>4432.0839278220737</v>
      </c>
      <c r="DW52" s="26">
        <f>'TuitionData-2Yr'!CC53*($EA$3/$DW$3)</f>
        <v>4526.7808965228332</v>
      </c>
      <c r="DX52" s="26">
        <f>'TuitionData-2Yr'!CD53*($EA$3/$DX$3)</f>
        <v>0</v>
      </c>
      <c r="DY52" s="26">
        <f>'TuitionData-2Yr'!CE53*($EA$3/$DY$3)</f>
        <v>0</v>
      </c>
      <c r="DZ52" s="26">
        <f>'TuitionData-2Yr'!CF53*($EA$3/$DZ$3)</f>
        <v>0</v>
      </c>
      <c r="EA52" s="26">
        <f>'TuitionData-2Yr'!CG53*($EA$3/$EA$3)</f>
        <v>0</v>
      </c>
    </row>
    <row r="53" spans="1:131">
      <c r="A53" s="102" t="s">
        <v>67</v>
      </c>
      <c r="L53" s="10">
        <f>'TuitionData-4Yr'!P54*($AA$3/$L$3)</f>
        <v>8261.5987328405499</v>
      </c>
      <c r="Q53" s="10">
        <f>'TuitionData-4Yr'!U54*($AA$3/$Q$3)</f>
        <v>8821.9651810584965</v>
      </c>
      <c r="R53" s="10">
        <f>'TuitionData-4Yr'!V54*($AA$3/$R$3)</f>
        <v>9093.9981651376165</v>
      </c>
      <c r="S53" s="10">
        <f>'TuitionData-4Yr'!W54*($AA$3/$S$3)</f>
        <v>9604.04161133245</v>
      </c>
      <c r="T53" s="10">
        <f>'TuitionData-4Yr'!X54*($AA$3/$T$3)</f>
        <v>9894.948494107377</v>
      </c>
      <c r="U53" s="10">
        <f>'TuitionData-4Yr'!Y54*($AA$3/$U$3)</f>
        <v>9831.756421232878</v>
      </c>
      <c r="V53" s="10">
        <f>'TuitionData-4Yr'!Z54*($AA$3/$V$3)</f>
        <v>9821.9760805707101</v>
      </c>
      <c r="W53" s="10">
        <f>'TuitionData-4Yr'!AA54*($AA$3/$W$3)</f>
        <v>10344.624214495185</v>
      </c>
      <c r="X53" s="10">
        <f>'TuitionData-4Yr'!AB54*($AA$3/$X$3)</f>
        <v>10702.864921030759</v>
      </c>
      <c r="Y53" s="10">
        <f>'TuitionData-4Yr'!AC54*($AA$3/$Y$3)</f>
        <v>10794.390522875818</v>
      </c>
      <c r="Z53" s="16">
        <f>'TuitionData-4Yr'!AD54*($AA$3/$Z$3)</f>
        <v>11079.62142857143</v>
      </c>
      <c r="AA53" s="16">
        <f>'TuitionData-4Yr'!AE54*($AA$3/$AA$3)</f>
        <v>11013</v>
      </c>
      <c r="AL53" s="3">
        <f>'TuitionData-4Yr'!AS54*($BA$3/$AL$3)</f>
        <v>17116.601900739177</v>
      </c>
      <c r="AQ53" s="3">
        <f>'TuitionData-4Yr'!AX54*($BA$3/$AQ$3)</f>
        <v>18859.623491179202</v>
      </c>
      <c r="AR53" s="3">
        <f>'TuitionData-4Yr'!AY54*($BA$3/$AR$3)</f>
        <v>19435.684403669729</v>
      </c>
      <c r="AS53" s="3">
        <f>'TuitionData-4Yr'!AZ54*($BA$3/$AS$3)</f>
        <v>20355.911022576365</v>
      </c>
      <c r="AT53" s="3">
        <f>'TuitionData-4Yr'!BA54*($BA$3/$AT$3)</f>
        <v>20665.204277608034</v>
      </c>
      <c r="AU53" s="3">
        <f>'TuitionData-4Yr'!BB54*($BA$3/$AU$3)</f>
        <v>20552.715325342466</v>
      </c>
      <c r="AV53" s="3">
        <f>'TuitionData-4Yr'!BC54*($BA$3/$AV$3)</f>
        <v>19930.379353755772</v>
      </c>
      <c r="AW53" s="3">
        <f>'TuitionData-4Yr'!BD54*($BA$3/$AW$3)</f>
        <v>21644.914118139928</v>
      </c>
      <c r="AX53" s="3">
        <f>'TuitionData-4Yr'!BE54*($BA$3/$AX$3)</f>
        <v>21513.446384039904</v>
      </c>
      <c r="AY53" s="3">
        <f>'TuitionData-4Yr'!BF54*($BA$3/$BA$3)</f>
        <v>20567</v>
      </c>
      <c r="AZ53" s="3">
        <f>'TuitionData-4Yr'!BG54*($BA$3/$AZ$3)</f>
        <v>21447.483333333337</v>
      </c>
      <c r="BA53" s="3">
        <f>'TuitionData-4Yr'!BH54*($BA$3/$BA$3)</f>
        <v>21184.5</v>
      </c>
      <c r="BL53" s="3">
        <f>'TuitionData-2Yr'!N54*($U$3/$BL$3)</f>
        <v>3798.7750791974659</v>
      </c>
      <c r="BQ53" s="10">
        <f>'TuitionData-2Yr'!S54*($CA$3/$BQ$3)</f>
        <v>4629.2831940575679</v>
      </c>
      <c r="BR53" s="10">
        <f>'TuitionData-2Yr'!T54*($CA$3/$BR$3)</f>
        <v>4456.36513761468</v>
      </c>
      <c r="BS53" s="10">
        <f>'TuitionData-2Yr'!U54*($CA$3/$BS$3)</f>
        <v>4476.5852146967691</v>
      </c>
      <c r="BT53" s="10">
        <f>'TuitionData-2Yr'!V54*($CA$3/$BT$3)</f>
        <v>4606.703622872109</v>
      </c>
      <c r="BU53" s="10">
        <f>'TuitionData-2Yr'!W54*($CA$3/$BU$3)</f>
        <v>4829.9238013698632</v>
      </c>
      <c r="BV53" s="10">
        <f>'TuitionData-2Yr'!X54*($CA$3/$BV$3)</f>
        <v>4877.8766261015526</v>
      </c>
      <c r="BW53" s="10">
        <f>'TuitionData-2Yr'!Y54*($CA$3/$BW$3)</f>
        <v>5075.025555090072</v>
      </c>
      <c r="BX53" s="10">
        <f>'TuitionData-2Yr'!Z54*($CA$3/$BX$3)</f>
        <v>5183.1920199501255</v>
      </c>
      <c r="BY53" s="10">
        <f>'TuitionData-2Yr'!AA54*($CA$3/$BY$3)</f>
        <v>5341.6405228758176</v>
      </c>
      <c r="BZ53" s="10">
        <f>'TuitionData-2Yr'!AB54*($CA$3/$BZ$3)</f>
        <v>5277.6103174603186</v>
      </c>
      <c r="CA53" s="10">
        <f>'TuitionData-2Yr'!AC54*($CA$3/$CA$3)</f>
        <v>5288.5</v>
      </c>
      <c r="CB53" s="124"/>
      <c r="CL53" s="3">
        <f>'TuitionData-2Yr'!AP54*($U$3/$CL$3)</f>
        <v>7897.2587117212252</v>
      </c>
      <c r="CQ53" s="2">
        <f>'TuitionData-2Yr'!AU54*($DA$3/$CQ$3)</f>
        <v>9888.7493036211708</v>
      </c>
      <c r="CR53" s="10">
        <f>'TuitionData-2Yr'!AV54*($DA$3/$CR$3)</f>
        <v>10179.251376146791</v>
      </c>
      <c r="CS53" s="10">
        <f>'TuitionData-2Yr'!AW54*($DA$3/$CS$3)</f>
        <v>9730.1266046923429</v>
      </c>
      <c r="CT53" s="10">
        <f>'TuitionData-2Yr'!AX54*($DA$3/$CT$3)</f>
        <v>9990.7114797031882</v>
      </c>
      <c r="CU53" s="10">
        <f>'TuitionData-2Yr'!AY54*($DA$3/$CU$3)</f>
        <v>10332.104452054795</v>
      </c>
      <c r="CV53" s="10">
        <f>'TuitionData-2Yr'!AZ54*($DA$3/$CV$3)</f>
        <v>10304.918170373479</v>
      </c>
      <c r="CW53" s="10">
        <f>'TuitionData-2Yr'!BA54*($DA$3/$CW$3)</f>
        <v>10861.694176790954</v>
      </c>
      <c r="CX53" s="10">
        <f>'TuitionData-2Yr'!BB54*($DA$3/$CX$3)</f>
        <v>10780.18620116376</v>
      </c>
      <c r="CY53" s="10">
        <f>'TuitionData-2Yr'!BC54*($DA$3/$CY$3)</f>
        <v>10848.89705882353</v>
      </c>
      <c r="CZ53" s="10">
        <f>'TuitionData-2Yr'!BD54*($DA$3/$CZ$3)</f>
        <v>10708.976984126986</v>
      </c>
      <c r="DA53" s="10">
        <f>'TuitionData-2Yr'!BE54*($DA$3/$DA$3)</f>
        <v>10585</v>
      </c>
      <c r="DQ53" s="10">
        <f>'TuitionData-2Yr'!BW54*($U$3/$DQ$3)</f>
        <v>0</v>
      </c>
      <c r="DR53" s="10">
        <f>'TuitionData-2Yr'!BX54*($U$3/$DR$3)</f>
        <v>0</v>
      </c>
      <c r="DS53" s="10">
        <f>'TuitionData-2Yr'!BY54*($U$3/$DS$3)</f>
        <v>0</v>
      </c>
      <c r="DT53" s="10">
        <f>'TuitionData-2Yr'!BZ54*($U$3/$DT$3)</f>
        <v>0</v>
      </c>
      <c r="DU53" s="10">
        <f>'TuitionData-2Yr'!CA54*($U$3/$DU$3)</f>
        <v>0</v>
      </c>
      <c r="DV53" s="10">
        <f>'TuitionData-2Yr'!CB54*($EA$3/$DV$3)</f>
        <v>0</v>
      </c>
      <c r="DW53" s="10">
        <f>'TuitionData-2Yr'!CC54*($EA$3/$DW$3)</f>
        <v>4377.3573523250952</v>
      </c>
      <c r="DX53" s="10">
        <f>'TuitionData-2Yr'!CD54*($EA$3/$DX$3)</f>
        <v>10607.946384039902</v>
      </c>
      <c r="DY53" s="10">
        <f>'TuitionData-2Yr'!CE54*($EA$3/$DY$3)</f>
        <v>12360.405228758171</v>
      </c>
      <c r="DZ53" s="10">
        <f>'TuitionData-2Yr'!CF54*($EA$3/$DZ$3)</f>
        <v>12007.250793650795</v>
      </c>
      <c r="EA53" s="10">
        <f>'TuitionData-2Yr'!CG54*($EA$3/$EA$3)</f>
        <v>18561</v>
      </c>
    </row>
    <row r="54" spans="1:131">
      <c r="A54" s="102"/>
      <c r="Z54" s="16"/>
      <c r="AA54" s="16"/>
      <c r="AY54" s="3"/>
      <c r="BQ54" s="10"/>
      <c r="BR54" s="10"/>
      <c r="BS54" s="10"/>
      <c r="BT54" s="10"/>
      <c r="BU54" s="10"/>
      <c r="BV54" s="10"/>
      <c r="BW54" s="10"/>
      <c r="BX54" s="10"/>
      <c r="BY54" s="10"/>
      <c r="BZ54" s="10"/>
      <c r="CA54" s="10"/>
      <c r="CB54" s="124"/>
      <c r="CR54" s="10"/>
      <c r="CS54" s="10"/>
      <c r="CT54" s="10"/>
      <c r="CU54" s="10"/>
      <c r="CV54" s="10"/>
      <c r="CW54" s="10"/>
      <c r="CX54" s="10"/>
      <c r="CY54" s="10"/>
      <c r="CZ54" s="10"/>
      <c r="DA54" s="10"/>
    </row>
    <row r="55" spans="1:131">
      <c r="A55" s="102" t="s">
        <v>68</v>
      </c>
      <c r="L55" s="10">
        <f>'TuitionData-4Yr'!P56*($AA$3/$L$3)</f>
        <v>7669.549102428723</v>
      </c>
      <c r="Q55" s="10">
        <f>'TuitionData-4Yr'!U56*($AA$3/$Q$3)</f>
        <v>8958.3658310120718</v>
      </c>
      <c r="R55" s="10">
        <f>'TuitionData-4Yr'!V56*($AA$3/$R$3)</f>
        <v>9475.3669724770662</v>
      </c>
      <c r="S55" s="10">
        <f>'TuitionData-4Yr'!W56*($AA$3/$S$3)</f>
        <v>9287.125276671095</v>
      </c>
      <c r="T55" s="10">
        <f>'TuitionData-4Yr'!X56*($AA$3/$T$3)</f>
        <v>9509.6564818856405</v>
      </c>
      <c r="U55" s="10">
        <f>'TuitionData-4Yr'!Y56*($AA$3/$U$3)</f>
        <v>9865.25941780822</v>
      </c>
      <c r="V55" s="10">
        <f>'TuitionData-4Yr'!Z56*($AA$3/$V$3)</f>
        <v>9860.2022660511975</v>
      </c>
      <c r="W55" s="10">
        <f>'TuitionData-4Yr'!AA56*($AA$3/$W$3)</f>
        <v>10319.899455383329</v>
      </c>
      <c r="X55" s="10">
        <f>'TuitionData-4Yr'!AB56*($AA$3/$X$3)</f>
        <v>11198.254364089778</v>
      </c>
      <c r="Y55" s="10">
        <f>'TuitionData-4Yr'!AC56*($AA$3/$Y$3)</f>
        <v>12445.833741830065</v>
      </c>
      <c r="Z55" s="16">
        <f>'TuitionData-4Yr'!AD56*($AA$3/$Z$3)</f>
        <v>12730.211111111113</v>
      </c>
      <c r="AA55" s="16">
        <f>'TuitionData-4Yr'!AE56*($AA$3/$AA$3)</f>
        <v>13237</v>
      </c>
      <c r="AL55" s="3">
        <f>'TuitionData-4Yr'!AS56*($BA$3/$AL$3)</f>
        <v>18178.768743400215</v>
      </c>
      <c r="AQ55" s="3">
        <f>'TuitionData-4Yr'!AX56*($BA$3/$AQ$3)</f>
        <v>20504.174558960076</v>
      </c>
      <c r="AR55" s="3">
        <f>'TuitionData-4Yr'!AY56*($BA$3/$AR$3)</f>
        <v>21675.637614678904</v>
      </c>
      <c r="AS55" s="3">
        <f>'TuitionData-4Yr'!AZ56*($BA$3/$AS$3)</f>
        <v>21354.935812306332</v>
      </c>
      <c r="AT55" s="3">
        <f>'TuitionData-4Yr'!BA56*($BA$3/$AT$3)</f>
        <v>21865.881711043214</v>
      </c>
      <c r="AU55" s="3">
        <f>'TuitionData-4Yr'!BB56*($BA$3/$AU$3)</f>
        <v>22503.029109589042</v>
      </c>
      <c r="AV55" s="3">
        <f>'TuitionData-4Yr'!BC56*($BA$3/$AV$3)</f>
        <v>22496.379353755772</v>
      </c>
      <c r="AW55" s="3">
        <f>'TuitionData-4Yr'!BD56*($BA$3/$AW$3)</f>
        <v>23510.020946795146</v>
      </c>
      <c r="AX55" s="3">
        <f>'TuitionData-4Yr'!BE56*($BA$3/$AX$3)</f>
        <v>24914.516209476315</v>
      </c>
      <c r="AY55" s="3">
        <f>'TuitionData-4Yr'!BF56*($BA$3/$BA$3)</f>
        <v>29252</v>
      </c>
      <c r="AZ55" s="3">
        <f>'TuitionData-4Yr'!BG56*($BA$3/$AZ$3)</f>
        <v>30486.523809523813</v>
      </c>
      <c r="BA55" s="3">
        <f>'TuitionData-4Yr'!BH56*($BA$3/$BA$3)</f>
        <v>31051</v>
      </c>
      <c r="BL55" s="3">
        <f>'TuitionData-2Yr'!N56*($U$3/$BL$3)</f>
        <v>2967.4846884899684</v>
      </c>
      <c r="BQ55" s="10">
        <f>'TuitionData-2Yr'!S56*($CA$3/$BQ$3)</f>
        <v>3812.0705663881154</v>
      </c>
      <c r="BR55" s="10">
        <f>'TuitionData-2Yr'!T56*($CA$3/$BR$3)</f>
        <v>4009.0807339449548</v>
      </c>
      <c r="BS55" s="10">
        <f>'TuitionData-2Yr'!U56*($CA$3/$BS$3)</f>
        <v>3964.2939353696333</v>
      </c>
      <c r="BT55" s="10">
        <f>'TuitionData-2Yr'!V56*($CA$3/$BT$3)</f>
        <v>4029.8856394587519</v>
      </c>
      <c r="BU55" s="10">
        <f>'TuitionData-2Yr'!W56*($CA$3/$BU$3)</f>
        <v>4158.7654109589048</v>
      </c>
      <c r="BV55" s="10">
        <f>'TuitionData-2Yr'!X56*($CA$3/$BV$3)</f>
        <v>4162.8854385228706</v>
      </c>
      <c r="BW55" s="10">
        <f>'TuitionData-2Yr'!Y56*($CA$3/$BW$3)</f>
        <v>4366.6074570590708</v>
      </c>
      <c r="BX55" s="10">
        <f>'TuitionData-2Yr'!Z56*($CA$3/$BX$3)</f>
        <v>4471.8362427265183</v>
      </c>
      <c r="BY55" s="10">
        <f>'TuitionData-2Yr'!AA56*($CA$3/$BY$3)</f>
        <v>4518.8014705882351</v>
      </c>
      <c r="BZ55" s="10">
        <f>'TuitionData-2Yr'!AB56*($CA$3/$BZ$3)</f>
        <v>4504.7555555555564</v>
      </c>
      <c r="CA55" s="10">
        <f>'TuitionData-2Yr'!AC56*($CA$3/$CA$3)</f>
        <v>4511</v>
      </c>
      <c r="CB55" s="124"/>
      <c r="CL55" s="3">
        <f>'TuitionData-2Yr'!AP56*($U$3/$CL$3)</f>
        <v>8853.1193241816272</v>
      </c>
      <c r="CQ55" s="2">
        <f>'TuitionData-2Yr'!AU56*($DA$3/$CQ$3)</f>
        <v>11388.560817084495</v>
      </c>
      <c r="CR55" s="10">
        <f>'TuitionData-2Yr'!AV56*($DA$3/$CR$3)</f>
        <v>11980.159633027524</v>
      </c>
      <c r="CS55" s="10">
        <f>'TuitionData-2Yr'!AW56*($DA$3/$CS$3)</f>
        <v>11847.445772465695</v>
      </c>
      <c r="CT55" s="10">
        <f>'TuitionData-2Yr'!AX56*($DA$3/$CT$3)</f>
        <v>12044.855521606287</v>
      </c>
      <c r="CU55" s="10">
        <f>'TuitionData-2Yr'!AY56*($DA$3/$CU$3)</f>
        <v>12432.357876712329</v>
      </c>
      <c r="CV55" s="10">
        <f>'TuitionData-2Yr'!AZ56*($DA$3/$CV$3)</f>
        <v>12445.584557280739</v>
      </c>
      <c r="CW55" s="10">
        <f>'TuitionData-2Yr'!BA56*($DA$3/$CW$3)</f>
        <v>13024.573104315043</v>
      </c>
      <c r="CX55" s="10">
        <f>'TuitionData-2Yr'!BB56*($DA$3/$CX$3)</f>
        <v>13362.183707398173</v>
      </c>
      <c r="CY55" s="10">
        <f>'TuitionData-2Yr'!BC56*($DA$3/$CY$3)</f>
        <v>13483.030228758171</v>
      </c>
      <c r="CZ55" s="10">
        <f>'TuitionData-2Yr'!BD56*($DA$3/$CZ$3)</f>
        <v>13432.806349206352</v>
      </c>
      <c r="DA55" s="10">
        <f>'TuitionData-2Yr'!BE56*($DA$3/$DA$3)</f>
        <v>13463</v>
      </c>
      <c r="DQ55" s="10">
        <f>'TuitionData-2Yr'!BW56*($U$3/$DQ$3)</f>
        <v>0</v>
      </c>
      <c r="DR55" s="10">
        <f>'TuitionData-2Yr'!BX56*($U$3/$DR$3)</f>
        <v>0</v>
      </c>
      <c r="DS55" s="10">
        <f>'TuitionData-2Yr'!BY56*($U$3/$DS$3)</f>
        <v>0</v>
      </c>
      <c r="DT55" s="10">
        <f>'TuitionData-2Yr'!BZ56*($U$3/$DT$3)</f>
        <v>0</v>
      </c>
      <c r="DU55" s="10">
        <f>'TuitionData-2Yr'!CA56*($U$3/$DU$3)</f>
        <v>0</v>
      </c>
      <c r="DV55" s="10">
        <f>'TuitionData-2Yr'!CB56*($EA$3/$DV$3)</f>
        <v>0</v>
      </c>
      <c r="DW55" s="10">
        <f>'TuitionData-2Yr'!CC56*($EA$3/$DW$3)</f>
        <v>4377.3573523250952</v>
      </c>
      <c r="DX55" s="10">
        <f>'TuitionData-2Yr'!CD56*($EA$3/$DX$3)</f>
        <v>4010.0415627597681</v>
      </c>
      <c r="DY55" s="10">
        <f>'TuitionData-2Yr'!CE56*($EA$3/$DY$3)</f>
        <v>0</v>
      </c>
      <c r="DZ55" s="10">
        <f>'TuitionData-2Yr'!CF56*($EA$3/$DZ$3)</f>
        <v>0</v>
      </c>
      <c r="EA55" s="10">
        <f>'TuitionData-2Yr'!CG56*($EA$3/$EA$3)</f>
        <v>0</v>
      </c>
    </row>
    <row r="56" spans="1:131">
      <c r="A56" s="102" t="s">
        <v>69</v>
      </c>
      <c r="L56" s="10">
        <f>'TuitionData-4Yr'!P57*($AA$3/$L$3)</f>
        <v>6729.9920802534325</v>
      </c>
      <c r="Q56" s="10">
        <f>'TuitionData-4Yr'!U57*($AA$3/$Q$3)</f>
        <v>8166.1699164345409</v>
      </c>
      <c r="R56" s="10">
        <f>'TuitionData-4Yr'!V57*($AA$3/$R$3)</f>
        <v>9240.5426605504599</v>
      </c>
      <c r="S56" s="10">
        <f>'TuitionData-4Yr'!W57*($AA$3/$S$3)</f>
        <v>8604.4488711819395</v>
      </c>
      <c r="T56" s="10">
        <f>'TuitionData-4Yr'!X57*($AA$3/$T$3)</f>
        <v>8484.2645133129645</v>
      </c>
      <c r="U56" s="10">
        <f>'TuitionData-4Yr'!Y57*($AA$3/$U$3)</f>
        <v>9798.2534246575342</v>
      </c>
      <c r="V56" s="10">
        <f>'TuitionData-4Yr'!Z57*($AA$3/$V$3)</f>
        <v>8394.6856903063363</v>
      </c>
      <c r="W56" s="10">
        <f>'TuitionData-4Yr'!AA57*($AA$3/$W$3)</f>
        <v>8380.6183493925455</v>
      </c>
      <c r="X56" s="10">
        <f>'TuitionData-4Yr'!AB57*($AA$3/$X$3)</f>
        <v>8196.5889443059041</v>
      </c>
      <c r="Y56" s="10">
        <f>'TuitionData-4Yr'!AC57*($AA$3/$Y$3)</f>
        <v>8701.654003267975</v>
      </c>
      <c r="Z56" s="16">
        <f>'TuitionData-4Yr'!AD57*($AA$3/$Z$3)</f>
        <v>9182.6142857142877</v>
      </c>
      <c r="AA56" s="16">
        <f>'TuitionData-4Yr'!AE57*($AA$3/$AA$3)</f>
        <v>8778</v>
      </c>
      <c r="AL56" s="3">
        <f>'TuitionData-4Yr'!AS57*($BA$3/$AL$3)</f>
        <v>15448.159978880678</v>
      </c>
      <c r="AQ56" s="3">
        <f>'TuitionData-4Yr'!AX57*($BA$3/$AQ$3)</f>
        <v>20361.221912720521</v>
      </c>
      <c r="AR56" s="3">
        <f>'TuitionData-4Yr'!AY57*($BA$3/$AR$3)</f>
        <v>20316.716972477068</v>
      </c>
      <c r="AS56" s="3">
        <f>'TuitionData-4Yr'!AZ57*($BA$3/$AS$3)</f>
        <v>20963.050022133692</v>
      </c>
      <c r="AT56" s="3">
        <f>'TuitionData-4Yr'!BA57*($BA$3/$AT$3)</f>
        <v>20670.244434744654</v>
      </c>
      <c r="AU56" s="3">
        <f>'TuitionData-4Yr'!BB57*($BA$3/$AU$3)</f>
        <v>20052.367294520551</v>
      </c>
      <c r="AV56" s="3">
        <f>'TuitionData-4Yr'!BC57*($BA$3/$AV$3)</f>
        <v>19710.713386487623</v>
      </c>
      <c r="AW56" s="3">
        <f>'TuitionData-4Yr'!BD57*($BA$3/$AW$3)</f>
        <v>19677.683284457482</v>
      </c>
      <c r="AX56" s="3">
        <f>'TuitionData-4Yr'!BE57*($BA$3/$AX$3)</f>
        <v>19630.53990024938</v>
      </c>
      <c r="AY56" s="3">
        <f>'TuitionData-4Yr'!BF57*($BA$3/$BA$3)</f>
        <v>19173</v>
      </c>
      <c r="AZ56" s="3">
        <f>'TuitionData-4Yr'!BG57*($BA$3/$AZ$3)</f>
        <v>16810.354761904764</v>
      </c>
      <c r="BA56" s="3">
        <f>'TuitionData-4Yr'!BH57*($BA$3/$BA$3)</f>
        <v>18926</v>
      </c>
      <c r="BL56" s="3">
        <f>'TuitionData-2Yr'!N57*($U$3/$BL$3)</f>
        <v>3391.7634635691657</v>
      </c>
      <c r="BQ56" s="10">
        <f>'TuitionData-2Yr'!S57*($CA$3/$BQ$3)</f>
        <v>3835.8960074280412</v>
      </c>
      <c r="BR56" s="10">
        <f>'TuitionData-2Yr'!T57*($CA$3/$BR$3)</f>
        <v>3894.9055045871564</v>
      </c>
      <c r="BS56" s="10">
        <f>'TuitionData-2Yr'!U57*($CA$3/$BS$3)</f>
        <v>3816.6268260292172</v>
      </c>
      <c r="BT56" s="10">
        <f>'TuitionData-2Yr'!V57*($CA$3/$BT$3)</f>
        <v>3763.317328677434</v>
      </c>
      <c r="BU56" s="10">
        <f>'TuitionData-2Yr'!W57*($CA$3/$BU$3)</f>
        <v>3932.482876712329</v>
      </c>
      <c r="BV56" s="10">
        <f>'TuitionData-2Yr'!X57*($CA$3/$BV$3)</f>
        <v>4036.9005455308438</v>
      </c>
      <c r="BW56" s="10">
        <f>'TuitionData-2Yr'!Y57*($CA$3/$BW$3)</f>
        <v>3971.0113112693766</v>
      </c>
      <c r="BX56" s="10">
        <f>'TuitionData-2Yr'!Z57*($CA$3/$BX$3)</f>
        <v>3920.4555278470498</v>
      </c>
      <c r="BY56" s="10">
        <f>'TuitionData-2Yr'!AA57*($CA$3/$BY$3)</f>
        <v>3858.4338235294122</v>
      </c>
      <c r="BZ56" s="10">
        <f>'TuitionData-2Yr'!AB57*($CA$3/$BZ$3)</f>
        <v>3809.288095238096</v>
      </c>
      <c r="CA56" s="10">
        <f>'TuitionData-2Yr'!AC57*($CA$3/$CA$3)</f>
        <v>3784</v>
      </c>
      <c r="CB56" s="124"/>
      <c r="CL56" s="3">
        <f>'TuitionData-2Yr'!AP57*($U$3/$CL$3)</f>
        <v>6443.117212249208</v>
      </c>
      <c r="CQ56" s="2">
        <f>'TuitionData-2Yr'!AU57*($DA$3/$CQ$3)</f>
        <v>6837.9015784586818</v>
      </c>
      <c r="CR56" s="10">
        <f>'TuitionData-2Yr'!AV57*($DA$3/$CR$3)</f>
        <v>6861.1073394495425</v>
      </c>
      <c r="CS56" s="10">
        <f>'TuitionData-2Yr'!AW57*($DA$3/$CS$3)</f>
        <v>6747.2509960159377</v>
      </c>
      <c r="CT56" s="10">
        <f>'TuitionData-2Yr'!AX57*($DA$3/$CT$3)</f>
        <v>6653.0074203404638</v>
      </c>
      <c r="CU56" s="10">
        <f>'TuitionData-2Yr'!AY57*($DA$3/$CU$3)</f>
        <v>6832.4143835616442</v>
      </c>
      <c r="CV56" s="10">
        <f>'TuitionData-2Yr'!AZ57*($DA$3/$CV$3)</f>
        <v>6945.3210239194295</v>
      </c>
      <c r="CW56" s="10">
        <f>'TuitionData-2Yr'!BA57*($DA$3/$CW$3)</f>
        <v>6873.4830330959376</v>
      </c>
      <c r="CX56" s="10">
        <f>'TuitionData-2Yr'!BB57*($DA$3/$CX$3)</f>
        <v>6863.9966749792202</v>
      </c>
      <c r="CY56" s="10">
        <f>'TuitionData-2Yr'!BC57*($DA$3/$CY$3)</f>
        <v>6781.8709150326804</v>
      </c>
      <c r="CZ56" s="10">
        <f>'TuitionData-2Yr'!BD57*($DA$3/$CZ$3)</f>
        <v>6710.293650793652</v>
      </c>
      <c r="DA56" s="10">
        <f>'TuitionData-2Yr'!BE57*($DA$3/$DA$3)</f>
        <v>6604</v>
      </c>
      <c r="DQ56" s="10">
        <f>'TuitionData-2Yr'!BW57*($U$3/$DQ$3)</f>
        <v>0</v>
      </c>
      <c r="DR56" s="10">
        <f>'TuitionData-2Yr'!BX57*($U$3/$DR$3)</f>
        <v>0</v>
      </c>
      <c r="DS56" s="10">
        <f>'TuitionData-2Yr'!BY57*($U$3/$DS$3)</f>
        <v>0</v>
      </c>
      <c r="DT56" s="10">
        <f>'TuitionData-2Yr'!BZ57*($U$3/$DT$3)</f>
        <v>0</v>
      </c>
      <c r="DU56" s="10">
        <f>'TuitionData-2Yr'!CA57*($U$3/$DU$3)</f>
        <v>0</v>
      </c>
      <c r="DV56" s="10">
        <f>'TuitionData-2Yr'!CB57*($EA$3/$DV$3)</f>
        <v>0</v>
      </c>
      <c r="DW56" s="10">
        <f>'TuitionData-2Yr'!CC57*($EA$3/$DW$3)</f>
        <v>3902.2119815668211</v>
      </c>
      <c r="DX56" s="10">
        <f>'TuitionData-2Yr'!CD57*($EA$3/$DX$3)</f>
        <v>0</v>
      </c>
      <c r="DY56" s="10">
        <f>'TuitionData-2Yr'!CE57*($EA$3/$DY$3)</f>
        <v>0</v>
      </c>
      <c r="DZ56" s="10">
        <f>'TuitionData-2Yr'!CF57*($EA$3/$DZ$3)</f>
        <v>0</v>
      </c>
      <c r="EA56" s="10">
        <f>'TuitionData-2Yr'!CG57*($EA$3/$EA$3)</f>
        <v>0</v>
      </c>
    </row>
    <row r="57" spans="1:131">
      <c r="A57" s="102" t="s">
        <v>70</v>
      </c>
      <c r="L57" s="10">
        <f>'TuitionData-4Yr'!P58*($AA$3/$L$3)</f>
        <v>7389.1045406547</v>
      </c>
      <c r="Q57" s="10">
        <f>'TuitionData-4Yr'!U58*($AA$3/$Q$3)</f>
        <v>8219.7771587743737</v>
      </c>
      <c r="R57" s="10">
        <f>'TuitionData-4Yr'!V58*($AA$3/$R$3)</f>
        <v>8916.2614678899099</v>
      </c>
      <c r="S57" s="10">
        <f>'TuitionData-4Yr'!W58*($AA$3/$S$3)</f>
        <v>9172.3992917220021</v>
      </c>
      <c r="T57" s="10">
        <f>'TuitionData-4Yr'!X58*($AA$3/$T$3)</f>
        <v>9548.2976865997389</v>
      </c>
      <c r="U57" s="10">
        <f>'TuitionData-4Yr'!Y58*($AA$3/$U$3)</f>
        <v>9457.1819349315083</v>
      </c>
      <c r="V57" s="10">
        <f>'TuitionData-4Yr'!Z58*($AA$3/$V$3)</f>
        <v>8976.6928241712139</v>
      </c>
      <c r="W57" s="10">
        <f>'TuitionData-4Yr'!AA58*($AA$3/$W$3)</f>
        <v>10062.976958525347</v>
      </c>
      <c r="X57" s="10">
        <f>'TuitionData-4Yr'!AB58*($AA$3/$X$3)</f>
        <v>10457.569825436411</v>
      </c>
      <c r="Y57" s="10">
        <f>'TuitionData-4Yr'!AC58*($AA$3/$Y$3)</f>
        <v>10634.015522875818</v>
      </c>
      <c r="Z57" s="16">
        <f>'TuitionData-4Yr'!AD58*($AA$3/$Z$3)</f>
        <v>10917.209920634923</v>
      </c>
      <c r="AA57" s="16">
        <f>'TuitionData-4Yr'!AE58*($AA$3/$AA$3)</f>
        <v>11015</v>
      </c>
      <c r="AL57" s="3">
        <f>'TuitionData-4Yr'!AS58*($BA$3/$AL$3)</f>
        <v>16596.356916578672</v>
      </c>
      <c r="AQ57" s="3">
        <f>'TuitionData-4Yr'!AX58*($BA$3/$AQ$3)</f>
        <v>15600.898792943362</v>
      </c>
      <c r="AR57" s="3">
        <f>'TuitionData-4Yr'!AY58*($BA$3/$AR$3)</f>
        <v>16337.651376146792</v>
      </c>
      <c r="AS57" s="3">
        <f>'TuitionData-4Yr'!AZ58*($BA$3/$AS$3)</f>
        <v>16334.254094732185</v>
      </c>
      <c r="AT57" s="3">
        <f>'TuitionData-4Yr'!BA58*($BA$3/$AT$3)</f>
        <v>16565.316455696204</v>
      </c>
      <c r="AU57" s="3">
        <f>'TuitionData-4Yr'!BB58*($BA$3/$AU$3)</f>
        <v>17869.180222602739</v>
      </c>
      <c r="AV57" s="3">
        <f>'TuitionData-4Yr'!BC58*($BA$3/$AV$3)</f>
        <v>15683.50398657155</v>
      </c>
      <c r="AW57" s="3">
        <f>'TuitionData-4Yr'!BD58*($BA$3/$AW$3)</f>
        <v>18509.169669040642</v>
      </c>
      <c r="AX57" s="3">
        <f>'TuitionData-4Yr'!BE58*($BA$3/$AX$3)</f>
        <v>18682.421030756446</v>
      </c>
      <c r="AY57" s="3">
        <f>'TuitionData-4Yr'!BF58*($BA$3/$BA$3)</f>
        <v>17893</v>
      </c>
      <c r="AZ57" s="3">
        <f>'TuitionData-4Yr'!BG58*($BA$3/$AZ$3)</f>
        <v>18911.012698412702</v>
      </c>
      <c r="BA57" s="3">
        <f>'TuitionData-4Yr'!BH58*($BA$3/$BA$3)</f>
        <v>18970</v>
      </c>
      <c r="BL57" s="3">
        <f>'TuitionData-2Yr'!N58*($U$3/$BL$3)</f>
        <v>3526.2006335797255</v>
      </c>
      <c r="BQ57" s="10">
        <f>'TuitionData-2Yr'!S58*($CA$3/$BQ$3)</f>
        <v>4305.257195914578</v>
      </c>
      <c r="BR57" s="10">
        <f>'TuitionData-2Yr'!T58*($CA$3/$BR$3)</f>
        <v>4378.6788990825698</v>
      </c>
      <c r="BS57" s="10">
        <f>'TuitionData-2Yr'!U58*($CA$3/$BS$3)</f>
        <v>4554.9623727312974</v>
      </c>
      <c r="BT57" s="10">
        <f>'TuitionData-2Yr'!V58*($CA$3/$BT$3)</f>
        <v>4678.3858577040601</v>
      </c>
      <c r="BU57" s="10">
        <f>'TuitionData-2Yr'!W58*($CA$3/$BU$3)</f>
        <v>4588.2628424657541</v>
      </c>
      <c r="BV57" s="10">
        <f>'TuitionData-2Yr'!X58*($CA$3/$BV$3)</f>
        <v>4638.8283676038609</v>
      </c>
      <c r="BW57" s="10">
        <f>'TuitionData-2Yr'!Y58*($CA$3/$BW$3)</f>
        <v>4864.3276078759964</v>
      </c>
      <c r="BX57" s="10">
        <f>'TuitionData-2Yr'!Z58*($CA$3/$BX$3)</f>
        <v>5127.7339983374904</v>
      </c>
      <c r="BY57" s="10">
        <f>'TuitionData-2Yr'!AA58*($CA$3/$BY$3)</f>
        <v>5232.6274509803925</v>
      </c>
      <c r="BZ57" s="10">
        <f>'TuitionData-2Yr'!AB58*($CA$3/$BZ$3)</f>
        <v>5254.1904761904771</v>
      </c>
      <c r="CA57" s="10">
        <f>'TuitionData-2Yr'!AC58*($CA$3/$CA$3)</f>
        <v>5304</v>
      </c>
      <c r="CB57" s="124"/>
      <c r="CL57" s="3">
        <f>'TuitionData-2Yr'!AP58*($U$3/$CL$3)</f>
        <v>9879.8986272439288</v>
      </c>
      <c r="CQ57" s="2">
        <f>'TuitionData-2Yr'!AU58*($DA$3/$CQ$3)</f>
        <v>10269.956360259983</v>
      </c>
      <c r="CR57" s="10">
        <f>'TuitionData-2Yr'!AV58*($DA$3/$CR$3)</f>
        <v>10298.134862385323</v>
      </c>
      <c r="CS57" s="10">
        <f>'TuitionData-2Yr'!AW58*($DA$3/$CS$3)</f>
        <v>10416.210712704738</v>
      </c>
      <c r="CT57" s="10">
        <f>'TuitionData-2Yr'!AX58*($DA$3/$CT$3)</f>
        <v>10351.362723701441</v>
      </c>
      <c r="CU57" s="10">
        <f>'TuitionData-2Yr'!AY58*($DA$3/$CU$3)</f>
        <v>10151.957191780823</v>
      </c>
      <c r="CV57" s="10">
        <f>'TuitionData-2Yr'!AZ58*($DA$3/$CV$3)</f>
        <v>10016.337389844733</v>
      </c>
      <c r="CW57" s="10">
        <f>'TuitionData-2Yr'!BA58*($DA$3/$CW$3)</f>
        <v>10514.472559698368</v>
      </c>
      <c r="CX57" s="10">
        <f>'TuitionData-2Yr'!BB58*($DA$3/$CX$3)</f>
        <v>10400.512053200335</v>
      </c>
      <c r="CY57" s="10">
        <f>'TuitionData-2Yr'!BC58*($DA$3/$CY$3)</f>
        <v>10515.568627450981</v>
      </c>
      <c r="CZ57" s="10">
        <f>'TuitionData-2Yr'!BD58*($DA$3/$CZ$3)</f>
        <v>10571.5126984127</v>
      </c>
      <c r="DA57" s="10">
        <f>'TuitionData-2Yr'!BE58*($DA$3/$DA$3)</f>
        <v>10532</v>
      </c>
      <c r="DQ57" s="10">
        <f>'TuitionData-2Yr'!BW58*($U$3/$DQ$3)</f>
        <v>0</v>
      </c>
      <c r="DR57" s="10">
        <f>'TuitionData-2Yr'!BX58*($U$3/$DR$3)</f>
        <v>0</v>
      </c>
      <c r="DS57" s="10">
        <f>'TuitionData-2Yr'!BY58*($U$3/$DS$3)</f>
        <v>0</v>
      </c>
      <c r="DT57" s="10">
        <f>'TuitionData-2Yr'!BZ58*($U$3/$DT$3)</f>
        <v>0</v>
      </c>
      <c r="DU57" s="10">
        <f>'TuitionData-2Yr'!CA58*($U$3/$DU$3)</f>
        <v>0</v>
      </c>
      <c r="DV57" s="10">
        <f>'TuitionData-2Yr'!CB58*($EA$3/$DV$3)</f>
        <v>0</v>
      </c>
      <c r="DW57" s="10">
        <f>'TuitionData-2Yr'!CC58*($EA$3/$DW$3)</f>
        <v>0</v>
      </c>
      <c r="DX57" s="10">
        <f>'TuitionData-2Yr'!CD58*($EA$3/$DX$3)</f>
        <v>0</v>
      </c>
      <c r="DY57" s="10">
        <f>'TuitionData-2Yr'!CE58*($EA$3/$DY$3)</f>
        <v>0</v>
      </c>
      <c r="DZ57" s="10">
        <f>'TuitionData-2Yr'!CF58*($EA$3/$DZ$3)</f>
        <v>0</v>
      </c>
      <c r="EA57" s="10">
        <f>'TuitionData-2Yr'!CG58*($EA$3/$EA$3)</f>
        <v>0</v>
      </c>
    </row>
    <row r="58" spans="1:131">
      <c r="A58" s="102" t="s">
        <v>71</v>
      </c>
      <c r="L58" s="10">
        <f>'TuitionData-4Yr'!P59*($AA$3/$L$3)</f>
        <v>9157.1246040126734</v>
      </c>
      <c r="Q58" s="10">
        <f>'TuitionData-4Yr'!U59*($AA$3/$Q$3)</f>
        <v>11119.333333333334</v>
      </c>
      <c r="R58" s="10">
        <f>'TuitionData-4Yr'!V59*($AA$3/$R$3)</f>
        <v>11935.431192660553</v>
      </c>
      <c r="S58" s="10">
        <f>'TuitionData-4Yr'!W59*($AA$3/$S$3)</f>
        <v>13403.629924745464</v>
      </c>
      <c r="T58" s="10">
        <f>'TuitionData-4Yr'!X59*($AA$3/$T$3)</f>
        <v>14309.566128328242</v>
      </c>
      <c r="U58" s="10">
        <f>'TuitionData-4Yr'!Y59*($AA$3/$U$3)</f>
        <v>14033.910958904111</v>
      </c>
      <c r="V58" s="10">
        <f>'TuitionData-4Yr'!Z59*($AA$3/$V$3)</f>
        <v>13851.877465379774</v>
      </c>
      <c r="W58" s="10">
        <f>'TuitionData-4Yr'!AA59*($AA$3/$W$3)</f>
        <v>14219.961457896945</v>
      </c>
      <c r="X58" s="10">
        <f>'TuitionData-4Yr'!AB59*($AA$3/$X$3)</f>
        <v>14518.27015793849</v>
      </c>
      <c r="Y58" s="10">
        <f>'TuitionData-4Yr'!AC59*($AA$3/$Y$3)</f>
        <v>14536.473856209152</v>
      </c>
      <c r="Z58" s="16">
        <f>'TuitionData-4Yr'!AD59*($AA$3/$Z$3)</f>
        <v>14471.4253968254</v>
      </c>
      <c r="AA58" s="16">
        <f>'TuitionData-4Yr'!AE59*($AA$3/$AA$3)</f>
        <v>14568</v>
      </c>
      <c r="AL58" s="3">
        <f>'TuitionData-4Yr'!AS59*($BA$3/$AL$3)</f>
        <v>17882.066525871174</v>
      </c>
      <c r="AQ58" s="3">
        <f>'TuitionData-4Yr'!AX59*($BA$3/$AQ$3)</f>
        <v>20852.025998142992</v>
      </c>
      <c r="AR58" s="3">
        <f>'TuitionData-4Yr'!AY59*($BA$3/$AR$3)</f>
        <v>21552.045871559636</v>
      </c>
      <c r="AS58" s="3">
        <f>'TuitionData-4Yr'!AZ59*($BA$3/$AS$3)</f>
        <v>21877.450199203191</v>
      </c>
      <c r="AT58" s="3">
        <f>'TuitionData-4Yr'!BA59*($BA$3/$AT$3)</f>
        <v>22037.807071147974</v>
      </c>
      <c r="AU58" s="3">
        <f>'TuitionData-4Yr'!BB59*($BA$3/$AU$3)</f>
        <v>22146.029965753427</v>
      </c>
      <c r="AV58" s="3">
        <f>'TuitionData-4Yr'!BC59*($BA$3/$AV$3)</f>
        <v>22380.085606378518</v>
      </c>
      <c r="AW58" s="3">
        <f>'TuitionData-4Yr'!BD59*($BA$3/$AW$3)</f>
        <v>22927.376623376629</v>
      </c>
      <c r="AX58" s="3">
        <f>'TuitionData-4Yr'!BE59*($BA$3/$AX$3)</f>
        <v>23459.809642560271</v>
      </c>
      <c r="AY58" s="3">
        <f>'TuitionData-4Yr'!BF59*($BA$3/$BA$3)</f>
        <v>22614</v>
      </c>
      <c r="AZ58" s="3">
        <f>'TuitionData-4Yr'!BG59*($BA$3/$AZ$3)</f>
        <v>23599.053968253971</v>
      </c>
      <c r="BA58" s="3">
        <f>'TuitionData-4Yr'!BH59*($BA$3/$BA$3)</f>
        <v>23756</v>
      </c>
      <c r="BL58" s="3">
        <f>'TuitionData-2Yr'!N59*($U$3/$BL$3)</f>
        <v>6567.6874340021122</v>
      </c>
      <c r="BQ58" s="10">
        <f>'TuitionData-2Yr'!S59*($CA$3/$BQ$3)</f>
        <v>7309.6453110492112</v>
      </c>
      <c r="BR58" s="10">
        <f>'TuitionData-2Yr'!T59*($CA$3/$BR$3)</f>
        <v>7674.4587155963318</v>
      </c>
      <c r="BS58" s="10">
        <f>'TuitionData-2Yr'!U59*($CA$3/$BS$3)</f>
        <v>7960.3930942895095</v>
      </c>
      <c r="BT58" s="10">
        <f>'TuitionData-2Yr'!V59*($CA$3/$BT$3)</f>
        <v>8028.4103011785255</v>
      </c>
      <c r="BU58" s="10">
        <f>'TuitionData-2Yr'!W59*($CA$3/$BU$3)</f>
        <v>7908.9041095890416</v>
      </c>
      <c r="BV58" s="10">
        <f>'TuitionData-2Yr'!X59*($CA$3/$BV$3)</f>
        <v>7546.1720520352501</v>
      </c>
      <c r="BW58" s="10">
        <f>'TuitionData-2Yr'!Y59*($CA$3/$BW$3)</f>
        <v>7533.5266024298298</v>
      </c>
      <c r="BX58" s="10">
        <f>'TuitionData-2Yr'!Z59*($CA$3/$BX$3)</f>
        <v>7371.650872817957</v>
      </c>
      <c r="BY58" s="10">
        <f>'TuitionData-2Yr'!AA59*($CA$3/$BY$3)</f>
        <v>7681.2287581699347</v>
      </c>
      <c r="BZ58" s="10">
        <f>'TuitionData-2Yr'!AB59*($CA$3/$BZ$3)</f>
        <v>7755.0222222222237</v>
      </c>
      <c r="CA58" s="10">
        <f>'TuitionData-2Yr'!AC59*($CA$3/$CA$3)</f>
        <v>7090</v>
      </c>
      <c r="CB58" s="124"/>
      <c r="CL58" s="3">
        <f>'TuitionData-2Yr'!AP59*($U$3/$CL$3)</f>
        <v>14662.285110876452</v>
      </c>
      <c r="CQ58" s="2">
        <f>'TuitionData-2Yr'!AU59*($DA$3/$CQ$3)</f>
        <v>16268.011142061283</v>
      </c>
      <c r="CR58" s="10">
        <f>'TuitionData-2Yr'!AV59*($DA$3/$CR$3)</f>
        <v>17090.972477064224</v>
      </c>
      <c r="CS58" s="10">
        <f>'TuitionData-2Yr'!AW59*($DA$3/$CS$3)</f>
        <v>17701.878707392654</v>
      </c>
      <c r="CT58" s="10">
        <f>'TuitionData-2Yr'!AX59*($DA$3/$CT$3)</f>
        <v>17633.829768659976</v>
      </c>
      <c r="CU58" s="10">
        <f>'TuitionData-2Yr'!AY59*($DA$3/$CU$3)</f>
        <v>17329.28767123288</v>
      </c>
      <c r="CV58" s="10">
        <f>'TuitionData-2Yr'!AZ59*($DA$3/$CV$3)</f>
        <v>16332.810742761227</v>
      </c>
      <c r="CW58" s="10">
        <f>'TuitionData-2Yr'!BA59*($DA$3/$CW$3)</f>
        <v>16305.44113950566</v>
      </c>
      <c r="CX58" s="10">
        <f>'TuitionData-2Yr'!BB59*($DA$3/$CX$3)</f>
        <v>16074.294264339156</v>
      </c>
      <c r="CY58" s="10">
        <f>'TuitionData-2Yr'!BC59*($DA$3/$CY$3)</f>
        <v>16670.614379084967</v>
      </c>
      <c r="CZ58" s="10">
        <f>'TuitionData-2Yr'!BD59*($DA$3/$CZ$3)</f>
        <v>16715.657142857144</v>
      </c>
      <c r="DA58" s="10">
        <f>'TuitionData-2Yr'!BE59*($DA$3/$DA$3)</f>
        <v>15340</v>
      </c>
      <c r="DQ58" s="10">
        <f>'TuitionData-2Yr'!BW59*($U$3/$DQ$3)</f>
        <v>0</v>
      </c>
      <c r="DR58" s="10">
        <f>'TuitionData-2Yr'!BX59*($U$3/$DR$3)</f>
        <v>0</v>
      </c>
      <c r="DS58" s="10">
        <f>'TuitionData-2Yr'!BY59*($U$3/$DS$3)</f>
        <v>0</v>
      </c>
      <c r="DT58" s="10">
        <f>'TuitionData-2Yr'!BZ59*($U$3/$DT$3)</f>
        <v>0</v>
      </c>
      <c r="DU58" s="10">
        <f>'TuitionData-2Yr'!CA59*($U$3/$DU$3)</f>
        <v>0</v>
      </c>
      <c r="DV58" s="10">
        <f>'TuitionData-2Yr'!CB59*($EA$3/$DV$3)</f>
        <v>0</v>
      </c>
      <c r="DW58" s="10">
        <f>'TuitionData-2Yr'!CC59*($EA$3/$DW$3)</f>
        <v>7369.0532048596579</v>
      </c>
      <c r="DX58" s="10">
        <f>'TuitionData-2Yr'!CD59*($EA$3/$DX$3)</f>
        <v>0</v>
      </c>
      <c r="DY58" s="10">
        <f>'TuitionData-2Yr'!CE59*($EA$3/$DY$3)</f>
        <v>0</v>
      </c>
      <c r="DZ58" s="10">
        <f>'TuitionData-2Yr'!CF59*($EA$3/$DZ$3)</f>
        <v>0</v>
      </c>
      <c r="EA58" s="10">
        <f>'TuitionData-2Yr'!CG59*($EA$3/$EA$3)</f>
        <v>0</v>
      </c>
    </row>
    <row r="59" spans="1:131">
      <c r="A59" s="102" t="s">
        <v>72</v>
      </c>
      <c r="L59" s="10">
        <f>'TuitionData-4Yr'!P60*($AA$3/$L$3)</f>
        <v>10872.984688489969</v>
      </c>
      <c r="Q59" s="10">
        <f>'TuitionData-4Yr'!U60*($AA$3/$Q$3)</f>
        <v>13208.82451253482</v>
      </c>
      <c r="R59" s="10">
        <f>'TuitionData-4Yr'!V60*($AA$3/$R$3)</f>
        <v>13743.401834862389</v>
      </c>
      <c r="S59" s="10">
        <f>'TuitionData-4Yr'!W60*($AA$3/$S$3)</f>
        <v>13652.392208942012</v>
      </c>
      <c r="T59" s="10">
        <f>'TuitionData-4Yr'!X60*($AA$3/$T$3)</f>
        <v>13866.032300305546</v>
      </c>
      <c r="U59" s="10">
        <f>'TuitionData-4Yr'!Y60*($AA$3/$U$3)</f>
        <v>13598.921232876713</v>
      </c>
      <c r="V59" s="10">
        <f>'TuitionData-4Yr'!Z60*($AA$3/$V$3)</f>
        <v>13584.832563994965</v>
      </c>
      <c r="W59" s="10">
        <f>'TuitionData-4Yr'!AA60*($AA$3/$W$3)</f>
        <v>13828.66527021366</v>
      </c>
      <c r="X59" s="10">
        <f>'TuitionData-4Yr'!AB60*($AA$3/$X$3)</f>
        <v>13979.687448046554</v>
      </c>
      <c r="Y59" s="10">
        <f>'TuitionData-4Yr'!AC60*($AA$3/$Y$3)</f>
        <v>14068.975490196079</v>
      </c>
      <c r="Z59" s="16">
        <f>'TuitionData-4Yr'!AD60*($AA$3/$Z$3)</f>
        <v>13989.791269841273</v>
      </c>
      <c r="AA59" s="16">
        <f>'TuitionData-4Yr'!AE60*($AA$3/$AA$3)</f>
        <v>14048</v>
      </c>
      <c r="AL59" s="3">
        <f>'TuitionData-4Yr'!AS60*($BA$3/$AL$3)</f>
        <v>17153.859028511091</v>
      </c>
      <c r="AQ59" s="3">
        <f>'TuitionData-4Yr'!AX60*($BA$3/$AQ$3)</f>
        <v>21809.808727948006</v>
      </c>
      <c r="AR59" s="3">
        <f>'TuitionData-4Yr'!AY60*($BA$3/$AR$3)</f>
        <v>22404.240366972481</v>
      </c>
      <c r="AS59" s="3">
        <f>'TuitionData-4Yr'!AZ60*($BA$3/$AS$3)</f>
        <v>22262.520584329352</v>
      </c>
      <c r="AT59" s="3">
        <f>'TuitionData-4Yr'!BA60*($BA$3/$AT$3)</f>
        <v>22553.023134002622</v>
      </c>
      <c r="AU59" s="3">
        <f>'TuitionData-4Yr'!BB60*($BA$3/$AU$3)</f>
        <v>22184.476027397261</v>
      </c>
      <c r="AV59" s="3">
        <f>'TuitionData-4Yr'!BC60*($BA$3/$AV$3)</f>
        <v>22149.651699538397</v>
      </c>
      <c r="AW59" s="3">
        <f>'TuitionData-4Yr'!BD60*($BA$3/$AW$3)</f>
        <v>22551.130289065779</v>
      </c>
      <c r="AX59" s="3">
        <f>'TuitionData-4Yr'!BE60*($BA$3/$AX$3)</f>
        <v>22799.645885286787</v>
      </c>
      <c r="AY59" s="3">
        <f>'TuitionData-4Yr'!BF60*($BA$3/$BA$3)</f>
        <v>21890</v>
      </c>
      <c r="AZ59" s="3">
        <f>'TuitionData-4Yr'!BG60*($BA$3/$AZ$3)</f>
        <v>22746.7753968254</v>
      </c>
      <c r="BA59" s="3">
        <f>'TuitionData-4Yr'!BH60*($BA$3/$BA$3)</f>
        <v>22832</v>
      </c>
      <c r="BL59" s="3">
        <f>'TuitionData-2Yr'!N60*($U$3/$BL$3)</f>
        <v>4927.3072861668425</v>
      </c>
      <c r="BQ59" s="10">
        <f>'TuitionData-2Yr'!S60*($CA$3/$BQ$3)</f>
        <v>6497.1977715877438</v>
      </c>
      <c r="BR59" s="10">
        <f>'TuitionData-2Yr'!T60*($CA$3/$BR$3)</f>
        <v>4255.0871559633033</v>
      </c>
      <c r="BS59" s="10">
        <f>'TuitionData-2Yr'!U60*($CA$3/$BS$3)</f>
        <v>4106.2815405046485</v>
      </c>
      <c r="BT59" s="10">
        <f>'TuitionData-2Yr'!V60*($CA$3/$BT$3)</f>
        <v>4222.5316455696211</v>
      </c>
      <c r="BU59" s="10">
        <f>'TuitionData-2Yr'!W60*($CA$3/$BU$3)</f>
        <v>4388.3433219178087</v>
      </c>
      <c r="BV59" s="10">
        <f>'TuitionData-2Yr'!X60*($CA$3/$BV$3)</f>
        <v>4470.8485102811583</v>
      </c>
      <c r="BW59" s="10">
        <f>'TuitionData-2Yr'!Y60*($CA$3/$BW$3)</f>
        <v>4598.8051948051962</v>
      </c>
      <c r="BX59" s="10">
        <f>'TuitionData-2Yr'!Z60*($CA$3/$BX$3)</f>
        <v>4700.0673316708244</v>
      </c>
      <c r="BY59" s="10">
        <f>'TuitionData-2Yr'!AA60*($CA$3/$BY$3)</f>
        <v>4770.3700980392159</v>
      </c>
      <c r="BZ59" s="10">
        <f>'TuitionData-2Yr'!AB60*($CA$3/$BZ$3)</f>
        <v>4905.9476190476198</v>
      </c>
      <c r="CA59" s="10">
        <f>'TuitionData-2Yr'!AC60*($CA$3/$CA$3)</f>
        <v>4852</v>
      </c>
      <c r="CB59" s="124"/>
      <c r="CL59" s="3">
        <f>'TuitionData-2Yr'!AP60*($U$3/$CL$3)</f>
        <v>5772.1647307286166</v>
      </c>
      <c r="CQ59" s="2">
        <f>'TuitionData-2Yr'!AU60*($DA$3/$CQ$3)</f>
        <v>7499.0575673166204</v>
      </c>
      <c r="CR59" s="10">
        <f>'TuitionData-2Yr'!AV60*($DA$3/$CR$3)</f>
        <v>7189.5082568807356</v>
      </c>
      <c r="CS59" s="10">
        <f>'TuitionData-2Yr'!AW60*($DA$3/$CS$3)</f>
        <v>7387.8990703851277</v>
      </c>
      <c r="CT59" s="10">
        <f>'TuitionData-2Yr'!AX60*($DA$3/$CT$3)</f>
        <v>7338.4687909209961</v>
      </c>
      <c r="CU59" s="10">
        <f>'TuitionData-2Yr'!AY60*($DA$3/$CU$3)</f>
        <v>7479.4066780821922</v>
      </c>
      <c r="CV59" s="10">
        <f>'TuitionData-2Yr'!AZ60*($DA$3/$CV$3)</f>
        <v>7520.3289970625265</v>
      </c>
      <c r="CW59" s="10">
        <f>'TuitionData-2Yr'!BA60*($DA$3/$CW$3)</f>
        <v>8101.121072475913</v>
      </c>
      <c r="CX59" s="10">
        <f>'TuitionData-2Yr'!BB60*($DA$3/$CX$3)</f>
        <v>8249.3807148794695</v>
      </c>
      <c r="CY59" s="10">
        <f>'TuitionData-2Yr'!BC60*($DA$3/$CY$3)</f>
        <v>8292.3308823529424</v>
      </c>
      <c r="CZ59" s="10">
        <f>'TuitionData-2Yr'!BD60*($DA$3/$CZ$3)</f>
        <v>8681.633333333335</v>
      </c>
      <c r="DA59" s="10">
        <f>'TuitionData-2Yr'!BE60*($DA$3/$DA$3)</f>
        <v>8659</v>
      </c>
      <c r="DQ59" s="10">
        <f>'TuitionData-2Yr'!BW60*($U$3/$DQ$3)</f>
        <v>0</v>
      </c>
      <c r="DR59" s="10">
        <f>'TuitionData-2Yr'!BX60*($U$3/$DR$3)</f>
        <v>0</v>
      </c>
      <c r="DS59" s="10">
        <f>'TuitionData-2Yr'!BY60*($U$3/$DS$3)</f>
        <v>0</v>
      </c>
      <c r="DT59" s="10">
        <f>'TuitionData-2Yr'!BZ60*($U$3/$DT$3)</f>
        <v>0</v>
      </c>
      <c r="DU59" s="10">
        <f>'TuitionData-2Yr'!CA60*($U$3/$DU$3)</f>
        <v>0</v>
      </c>
      <c r="DV59" s="10">
        <f>'TuitionData-2Yr'!CB60*($EA$3/$DV$3)</f>
        <v>0</v>
      </c>
      <c r="DW59" s="10">
        <f>'TuitionData-2Yr'!CC60*($EA$3/$DW$3)</f>
        <v>0</v>
      </c>
      <c r="DX59" s="10">
        <f>'TuitionData-2Yr'!CD60*($EA$3/$DX$3)</f>
        <v>0</v>
      </c>
      <c r="DY59" s="10">
        <f>'TuitionData-2Yr'!CE60*($EA$3/$DY$3)</f>
        <v>0</v>
      </c>
      <c r="DZ59" s="10">
        <f>'TuitionData-2Yr'!CF60*($EA$3/$DZ$3)</f>
        <v>0</v>
      </c>
      <c r="EA59" s="10">
        <f>'TuitionData-2Yr'!CG60*($EA$3/$EA$3)</f>
        <v>0</v>
      </c>
    </row>
    <row r="60" spans="1:131">
      <c r="A60" s="102" t="s">
        <v>73</v>
      </c>
      <c r="L60" s="10">
        <f>'TuitionData-4Yr'!P61*($AA$3/$L$3)</f>
        <v>7091.7249208025351</v>
      </c>
      <c r="Q60" s="10">
        <f>'TuitionData-4Yr'!U61*($AA$3/$Q$3)</f>
        <v>7249.4860724233986</v>
      </c>
      <c r="R60" s="10">
        <f>'TuitionData-4Yr'!V61*($AA$3/$R$3)</f>
        <v>7171.8522935779829</v>
      </c>
      <c r="S60" s="10">
        <f>'TuitionData-4Yr'!W61*($AA$3/$S$3)</f>
        <v>7376.5400619743259</v>
      </c>
      <c r="T60" s="10">
        <f>'TuitionData-4Yr'!X61*($AA$3/$T$3)</f>
        <v>7643.6783064164129</v>
      </c>
      <c r="U60" s="10">
        <f>'TuitionData-4Yr'!Y61*($AA$3/$U$3)</f>
        <v>7784.2290239726035</v>
      </c>
      <c r="V60" s="10">
        <f>'TuitionData-4Yr'!Z61*($AA$3/$V$3)</f>
        <v>7999.5023080151077</v>
      </c>
      <c r="W60" s="10">
        <f>'TuitionData-4Yr'!AA61*($AA$3/$W$3)</f>
        <v>8307.51906158358</v>
      </c>
      <c r="X60" s="10">
        <f>'TuitionData-4Yr'!AB61*($AA$3/$X$3)</f>
        <v>8354.964256026602</v>
      </c>
      <c r="Y60" s="10">
        <f>'TuitionData-4Yr'!AC61*($AA$3/$Y$3)</f>
        <v>8454.8022875817005</v>
      </c>
      <c r="Z60" s="16">
        <f>'TuitionData-4Yr'!AD61*($AA$3/$Z$3)</f>
        <v>8434.1976190476198</v>
      </c>
      <c r="AA60" s="16">
        <f>'TuitionData-4Yr'!AE61*($AA$3/$AA$3)</f>
        <v>8508</v>
      </c>
      <c r="AL60" s="3">
        <f>'TuitionData-4Yr'!AS61*($BA$3/$AL$3)</f>
        <v>14737.564941921861</v>
      </c>
      <c r="AQ60" s="3">
        <f>'TuitionData-4Yr'!AX61*($BA$3/$AQ$3)</f>
        <v>16580.720055710306</v>
      </c>
      <c r="AR60" s="3">
        <f>'TuitionData-4Yr'!AY61*($BA$3/$AR$3)</f>
        <v>17023.879816513763</v>
      </c>
      <c r="AS60" s="3">
        <f>'TuitionData-4Yr'!AZ61*($BA$3/$AS$3)</f>
        <v>17436.077910579905</v>
      </c>
      <c r="AT60" s="3">
        <f>'TuitionData-4Yr'!BA61*($BA$3/$AT$3)</f>
        <v>17932.879092099523</v>
      </c>
      <c r="AU60" s="3">
        <f>'TuitionData-4Yr'!BB61*($BA$3/$AU$3)</f>
        <v>18050.425941780824</v>
      </c>
      <c r="AV60" s="3">
        <f>'TuitionData-4Yr'!BC61*($BA$3/$AV$3)</f>
        <v>18329.725136382713</v>
      </c>
      <c r="AW60" s="3">
        <f>'TuitionData-4Yr'!BD61*($BA$3/$AW$3)</f>
        <v>18859.616254713033</v>
      </c>
      <c r="AX60" s="3">
        <f>'TuitionData-4Yr'!BE61*($BA$3/$AX$3)</f>
        <v>18774.673316708235</v>
      </c>
      <c r="AY60" s="3">
        <f>'TuitionData-4Yr'!BF61*($BA$3/$BA$3)</f>
        <v>17626</v>
      </c>
      <c r="AZ60" s="3">
        <f>'TuitionData-4Yr'!BG61*($BA$3/$AZ$3)</f>
        <v>18318.388888888891</v>
      </c>
      <c r="BA60" s="3">
        <f>'TuitionData-4Yr'!BH61*($BA$3/$BA$3)</f>
        <v>18412</v>
      </c>
      <c r="BL60" s="3">
        <f>'TuitionData-2Yr'!N61*($U$3/$BL$3)</f>
        <v>3798.7750791974659</v>
      </c>
      <c r="BQ60" s="10">
        <f>'TuitionData-2Yr'!S61*($CA$3/$BQ$3)</f>
        <v>4460.1225626740952</v>
      </c>
      <c r="BR60" s="10">
        <f>'TuitionData-2Yr'!T61*($CA$3/$BR$3)</f>
        <v>4601.1440366972483</v>
      </c>
      <c r="BS60" s="10">
        <f>'TuitionData-2Yr'!U61*($CA$3/$BS$3)</f>
        <v>4639.0190349712266</v>
      </c>
      <c r="BT60" s="10">
        <f>'TuitionData-2Yr'!V61*($CA$3/$BT$3)</f>
        <v>4765.188563945876</v>
      </c>
      <c r="BU60" s="10">
        <f>'TuitionData-2Yr'!W61*($CA$3/$BU$3)</f>
        <v>5002.3818493150693</v>
      </c>
      <c r="BV60" s="10">
        <f>'TuitionData-2Yr'!X61*($CA$3/$BV$3)</f>
        <v>5119.0784725136382</v>
      </c>
      <c r="BW60" s="10">
        <f>'TuitionData-2Yr'!Y61*($CA$3/$BW$3)</f>
        <v>5389.9974863845846</v>
      </c>
      <c r="BX60" s="10">
        <f>'TuitionData-2Yr'!Z61*($CA$3/$BX$3)</f>
        <v>5497.8096425602671</v>
      </c>
      <c r="BY60" s="10">
        <f>'TuitionData-2Yr'!AA61*($CA$3/$BY$3)</f>
        <v>5434.4064542483666</v>
      </c>
      <c r="BZ60" s="10">
        <f>'TuitionData-2Yr'!AB61*($CA$3/$BZ$3)</f>
        <v>5409.9833333333345</v>
      </c>
      <c r="CA60" s="10">
        <f>'TuitionData-2Yr'!AC61*($CA$3/$CA$3)</f>
        <v>5520</v>
      </c>
      <c r="CB60" s="124"/>
      <c r="CL60" s="3">
        <f>'TuitionData-2Yr'!AP61*($U$3/$CL$3)</f>
        <v>6970.9989440337913</v>
      </c>
      <c r="CQ60" s="2">
        <f>'TuitionData-2Yr'!AU61*($DA$3/$CQ$3)</f>
        <v>8338.3087279480042</v>
      </c>
      <c r="CR60" s="10">
        <f>'TuitionData-2Yr'!AV61*($DA$3/$CR$3)</f>
        <v>8584.3293577981658</v>
      </c>
      <c r="CS60" s="10">
        <f>'TuitionData-2Yr'!AW61*($DA$3/$CS$3)</f>
        <v>8612.4001770695013</v>
      </c>
      <c r="CT60" s="10">
        <f>'TuitionData-2Yr'!AX61*($DA$3/$CT$3)</f>
        <v>8979.8799650807523</v>
      </c>
      <c r="CU60" s="10">
        <f>'TuitionData-2Yr'!AY61*($DA$3/$CU$3)</f>
        <v>9396.2174657534251</v>
      </c>
      <c r="CV60" s="10">
        <f>'TuitionData-2Yr'!AZ61*($DA$3/$CV$3)</f>
        <v>9479.017205203525</v>
      </c>
      <c r="CW60" s="10">
        <f>'TuitionData-2Yr'!BA61*($DA$3/$CW$3)</f>
        <v>9624.3812316715557</v>
      </c>
      <c r="CX60" s="10">
        <f>'TuitionData-2Yr'!BB61*($DA$3/$CX$3)</f>
        <v>9828.3345802161293</v>
      </c>
      <c r="CY60" s="10">
        <f>'TuitionData-2Yr'!BC61*($DA$3/$CY$3)</f>
        <v>10082.660947712418</v>
      </c>
      <c r="CZ60" s="10">
        <f>'TuitionData-2Yr'!BD61*($DA$3/$CZ$3)</f>
        <v>10039.984126984129</v>
      </c>
      <c r="DA60" s="10">
        <f>'TuitionData-2Yr'!BE61*($DA$3/$DA$3)</f>
        <v>10186</v>
      </c>
      <c r="DQ60" s="10">
        <f>'TuitionData-2Yr'!BW61*($U$3/$DQ$3)</f>
        <v>0</v>
      </c>
      <c r="DR60" s="10">
        <f>'TuitionData-2Yr'!BX61*($U$3/$DR$3)</f>
        <v>0</v>
      </c>
      <c r="DS60" s="10">
        <f>'TuitionData-2Yr'!BY61*($U$3/$DS$3)</f>
        <v>0</v>
      </c>
      <c r="DT60" s="10">
        <f>'TuitionData-2Yr'!BZ61*($U$3/$DT$3)</f>
        <v>0</v>
      </c>
      <c r="DU60" s="10">
        <f>'TuitionData-2Yr'!CA61*($U$3/$DU$3)</f>
        <v>0</v>
      </c>
      <c r="DV60" s="10">
        <f>'TuitionData-2Yr'!CB61*($EA$3/$DV$3)</f>
        <v>0</v>
      </c>
      <c r="DW60" s="10">
        <f>'TuitionData-2Yr'!CC61*($EA$3/$DW$3)</f>
        <v>0</v>
      </c>
      <c r="DX60" s="10">
        <f>'TuitionData-2Yr'!CD61*($EA$3/$DX$3)</f>
        <v>10638.34164588529</v>
      </c>
      <c r="DY60" s="10">
        <f>'TuitionData-2Yr'!CE61*($EA$3/$DY$3)</f>
        <v>12360.405228758171</v>
      </c>
      <c r="DZ60" s="10">
        <f>'TuitionData-2Yr'!CF61*($EA$3/$DZ$3)</f>
        <v>12007.250793650795</v>
      </c>
      <c r="EA60" s="10">
        <f>'TuitionData-2Yr'!CG61*($EA$3/$EA$3)</f>
        <v>18561</v>
      </c>
    </row>
    <row r="61" spans="1:131">
      <c r="A61" s="102" t="s">
        <v>74</v>
      </c>
      <c r="L61" s="10">
        <f>'TuitionData-4Yr'!P62*($AA$3/$L$3)</f>
        <v>13011.543822597678</v>
      </c>
      <c r="Q61" s="10">
        <f>'TuitionData-4Yr'!U62*($AA$3/$Q$3)</f>
        <v>14066.540389972146</v>
      </c>
      <c r="R61" s="10">
        <f>'TuitionData-4Yr'!V62*($AA$3/$R$3)</f>
        <v>14782.749541284405</v>
      </c>
      <c r="S61" s="10">
        <f>'TuitionData-4Yr'!W62*($AA$3/$S$3)</f>
        <v>14759.895528995134</v>
      </c>
      <c r="T61" s="10">
        <f>'TuitionData-4Yr'!X62*($AA$3/$T$3)</f>
        <v>14827.02226102139</v>
      </c>
      <c r="U61" s="10">
        <f>'TuitionData-4Yr'!Y62*($AA$3/$U$3)</f>
        <v>14421.666952054795</v>
      </c>
      <c r="V61" s="10">
        <f>'TuitionData-4Yr'!Z62*($AA$3/$V$3)</f>
        <v>14399.965589592952</v>
      </c>
      <c r="W61" s="10">
        <f>'TuitionData-4Yr'!AA62*($AA$3/$W$3)</f>
        <v>14381.209886887309</v>
      </c>
      <c r="X61" s="10">
        <f>'TuitionData-4Yr'!AB62*($AA$3/$X$3)</f>
        <v>14521.469659185374</v>
      </c>
      <c r="Y61" s="10">
        <f>'TuitionData-4Yr'!AC62*($AA$3/$Y$3)</f>
        <v>14354.08660130719</v>
      </c>
      <c r="Z61" s="16">
        <f>'TuitionData-4Yr'!AD62*($AA$3/$Z$3)</f>
        <v>13952.115873015875</v>
      </c>
      <c r="AA61" s="16">
        <f>'TuitionData-4Yr'!AE62*($AA$3/$AA$3)</f>
        <v>13710</v>
      </c>
      <c r="AL61" s="3">
        <f>'TuitionData-4Yr'!AS62*($BA$3/$AL$3)</f>
        <v>19609.442449841608</v>
      </c>
      <c r="AQ61" s="3">
        <f>'TuitionData-4Yr'!AX62*($BA$3/$AQ$3)</f>
        <v>21619.205199628599</v>
      </c>
      <c r="AR61" s="3">
        <f>'TuitionData-4Yr'!AY62*($BA$3/$AR$3)</f>
        <v>19868.84403669725</v>
      </c>
      <c r="AS61" s="3">
        <f>'TuitionData-4Yr'!AZ62*($BA$3/$AS$3)</f>
        <v>22075.096945551133</v>
      </c>
      <c r="AT61" s="3">
        <f>'TuitionData-4Yr'!BA62*($BA$3/$AT$3)</f>
        <v>22176.691401134878</v>
      </c>
      <c r="AU61" s="3">
        <f>'TuitionData-4Yr'!BB62*($BA$3/$AU$3)</f>
        <v>22017.510273972606</v>
      </c>
      <c r="AV61" s="3">
        <f>'TuitionData-4Yr'!BC62*($BA$3/$AV$3)</f>
        <v>21889.067561896769</v>
      </c>
      <c r="AW61" s="3">
        <f>'TuitionData-4Yr'!BD62*($BA$3/$AW$3)</f>
        <v>21955.58609132803</v>
      </c>
      <c r="AX61" s="3">
        <f>'TuitionData-4Yr'!BE62*($BA$3/$AX$3)</f>
        <v>22658.867830423944</v>
      </c>
      <c r="AY61" s="3">
        <f>'TuitionData-4Yr'!BF62*($BA$3/$BA$3)</f>
        <v>21560</v>
      </c>
      <c r="AZ61" s="3">
        <f>'TuitionData-4Yr'!BG62*($BA$3/$AZ$3)</f>
        <v>22806.852380952383</v>
      </c>
      <c r="BA61" s="3">
        <f>'TuitionData-4Yr'!BH62*($BA$3/$BA$3)</f>
        <v>22302</v>
      </c>
      <c r="BL61" s="3">
        <f>'TuitionData-2Yr'!N62*($U$3/$BL$3)</f>
        <v>6105.1742344244985</v>
      </c>
      <c r="BQ61" s="10">
        <f>'TuitionData-2Yr'!S62*($CA$3/$BQ$3)</f>
        <v>7790.9192200557109</v>
      </c>
      <c r="BR61" s="10">
        <f>'TuitionData-2Yr'!T62*($CA$3/$BR$3)</f>
        <v>4054.9862385321107</v>
      </c>
      <c r="BS61" s="10">
        <f>'TuitionData-2Yr'!U62*($CA$3/$BS$3)</f>
        <v>4414.1106684373626</v>
      </c>
      <c r="BT61" s="10">
        <f>'TuitionData-2Yr'!V62*($CA$3/$BT$3)</f>
        <v>4379.3365342645138</v>
      </c>
      <c r="BU61" s="10">
        <f>'TuitionData-2Yr'!W62*($CA$3/$BU$3)</f>
        <v>5256.1258561643835</v>
      </c>
      <c r="BV61" s="10">
        <f>'TuitionData-2Yr'!X62*($CA$3/$BV$3)</f>
        <v>5313.9781787662614</v>
      </c>
      <c r="BW61" s="10">
        <f>'TuitionData-2Yr'!Y62*($CA$3/$BW$3)</f>
        <v>5692.0695433598676</v>
      </c>
      <c r="BX61" s="10">
        <f>'TuitionData-2Yr'!Z62*($CA$3/$BX$3)</f>
        <v>5983.0673316708244</v>
      </c>
      <c r="BY61" s="10">
        <f>'TuitionData-2Yr'!AA62*($CA$3/$BY$3)</f>
        <v>6006.2009803921574</v>
      </c>
      <c r="BZ61" s="10">
        <f>'TuitionData-2Yr'!AB62*($CA$3/$BZ$3)</f>
        <v>5926.2380952380963</v>
      </c>
      <c r="CA61" s="10">
        <f>'TuitionData-2Yr'!AC62*($CA$3/$CA$3)</f>
        <v>6180</v>
      </c>
      <c r="CB61" s="124"/>
      <c r="CL61" s="3">
        <f>'TuitionData-2Yr'!AP62*($U$3/$CL$3)</f>
        <v>8972.756071805703</v>
      </c>
      <c r="CQ61" s="2">
        <f>'TuitionData-2Yr'!AU62*($DA$3/$CQ$3)</f>
        <v>11525.557103064068</v>
      </c>
      <c r="CR61" s="10">
        <f>'TuitionData-2Yr'!AV62*($DA$3/$CR$3)</f>
        <v>13479.739449541286</v>
      </c>
      <c r="CS61" s="10">
        <f>'TuitionData-2Yr'!AW62*($DA$3/$CS$3)</f>
        <v>11255.64143426295</v>
      </c>
      <c r="CT61" s="10">
        <f>'TuitionData-2Yr'!AX62*($DA$3/$CT$3)</f>
        <v>11407.555652553472</v>
      </c>
      <c r="CU61" s="10">
        <f>'TuitionData-2Yr'!AY62*($DA$3/$CU$3)</f>
        <v>13445.136986301372</v>
      </c>
      <c r="CV61" s="10">
        <f>'TuitionData-2Yr'!AZ62*($DA$3/$CV$3)</f>
        <v>13680.667226185482</v>
      </c>
      <c r="CW61" s="10">
        <f>'TuitionData-2Yr'!BA62*($DA$3/$CW$3)</f>
        <v>14189.861751152077</v>
      </c>
      <c r="CX61" s="10">
        <f>'TuitionData-2Yr'!BB62*($DA$3/$CX$3)</f>
        <v>14109.80049875312</v>
      </c>
      <c r="CY61" s="10">
        <f>'TuitionData-2Yr'!BC62*($DA$3/$CY$3)</f>
        <v>14276.519607843138</v>
      </c>
      <c r="CZ61" s="10">
        <f>'TuitionData-2Yr'!BD62*($DA$3/$CZ$3)</f>
        <v>14357.380952380954</v>
      </c>
      <c r="DA61" s="10">
        <f>'TuitionData-2Yr'!BE62*($DA$3/$DA$3)</f>
        <v>14370</v>
      </c>
      <c r="DQ61" s="10">
        <f>'TuitionData-2Yr'!BW62*($U$3/$DQ$3)</f>
        <v>0</v>
      </c>
      <c r="DR61" s="10">
        <f>'TuitionData-2Yr'!BX62*($U$3/$DR$3)</f>
        <v>0</v>
      </c>
      <c r="DS61" s="10">
        <f>'TuitionData-2Yr'!BY62*($U$3/$DS$3)</f>
        <v>0</v>
      </c>
      <c r="DT61" s="10">
        <f>'TuitionData-2Yr'!BZ62*($U$3/$DT$3)</f>
        <v>0</v>
      </c>
      <c r="DU61" s="10">
        <f>'TuitionData-2Yr'!CA62*($U$3/$DU$3)</f>
        <v>0</v>
      </c>
      <c r="DV61" s="10">
        <f>'TuitionData-2Yr'!CB62*($EA$3/$DV$3)</f>
        <v>0</v>
      </c>
      <c r="DW61" s="10">
        <f>'TuitionData-2Yr'!CC62*($EA$3/$DW$3)</f>
        <v>0</v>
      </c>
      <c r="DX61" s="10">
        <f>'TuitionData-2Yr'!CD62*($EA$3/$DX$3)</f>
        <v>0</v>
      </c>
      <c r="DY61" s="10">
        <f>'TuitionData-2Yr'!CE62*($EA$3/$DY$3)</f>
        <v>0</v>
      </c>
      <c r="DZ61" s="10">
        <f>'TuitionData-2Yr'!CF62*($EA$3/$DZ$3)</f>
        <v>0</v>
      </c>
      <c r="EA61" s="10">
        <f>'TuitionData-2Yr'!CG62*($EA$3/$EA$3)</f>
        <v>0</v>
      </c>
    </row>
    <row r="62" spans="1:131">
      <c r="A62" s="102" t="s">
        <v>75</v>
      </c>
      <c r="L62" s="10">
        <f>'TuitionData-4Yr'!P63*($AA$3/$L$3)</f>
        <v>7513.7465681098211</v>
      </c>
      <c r="Q62" s="10">
        <f>'TuitionData-4Yr'!U63*($AA$3/$Q$3)</f>
        <v>9492.0557103064075</v>
      </c>
      <c r="R62" s="10">
        <f>'TuitionData-4Yr'!V63*($AA$3/$R$3)</f>
        <v>10276.947706422021</v>
      </c>
      <c r="S62" s="10">
        <f>'TuitionData-4Yr'!W63*($AA$3/$S$3)</f>
        <v>10583.188136343517</v>
      </c>
      <c r="T62" s="10">
        <f>'TuitionData-4Yr'!X63*($AA$3/$T$3)</f>
        <v>11227.230030554345</v>
      </c>
      <c r="U62" s="10">
        <f>'TuitionData-4Yr'!Y63*($AA$3/$U$3)</f>
        <v>11013.148972602741</v>
      </c>
      <c r="V62" s="10">
        <f>'TuitionData-4Yr'!Z63*($AA$3/$V$3)</f>
        <v>10826.086445656736</v>
      </c>
      <c r="W62" s="10">
        <f>'TuitionData-4Yr'!AA63*($AA$3/$W$3)</f>
        <v>11319.639715123589</v>
      </c>
      <c r="X62" s="10">
        <f>'TuitionData-4Yr'!AB63*($AA$3/$X$3)</f>
        <v>11246.246882793021</v>
      </c>
      <c r="Y62" s="10">
        <f>'TuitionData-4Yr'!AC63*($AA$3/$Y$3)</f>
        <v>11827.918300653595</v>
      </c>
      <c r="Z62" s="16">
        <f>'TuitionData-4Yr'!AD63*($AA$3/$Z$3)</f>
        <v>11744.032142857144</v>
      </c>
      <c r="AA62" s="16">
        <f>'TuitionData-4Yr'!AE63*($AA$3/$AA$3)</f>
        <v>12072</v>
      </c>
      <c r="AL62" s="3">
        <f>'TuitionData-4Yr'!AS63*($BA$3/$AL$3)</f>
        <v>19948.143611404437</v>
      </c>
      <c r="AQ62" s="3">
        <f>'TuitionData-4Yr'!AX63*($BA$3/$AQ$3)</f>
        <v>24727.233983286911</v>
      </c>
      <c r="AR62" s="3">
        <f>'TuitionData-4Yr'!AY63*($BA$3/$AR$3)</f>
        <v>25930.724770642206</v>
      </c>
      <c r="AS62" s="3">
        <f>'TuitionData-4Yr'!AZ63*($BA$3/$AS$3)</f>
        <v>25562.312527667113</v>
      </c>
      <c r="AT62" s="3">
        <f>'TuitionData-4Yr'!BA63*($BA$3/$AT$3)</f>
        <v>25935.528590135316</v>
      </c>
      <c r="AU62" s="3">
        <f>'TuitionData-4Yr'!BB63*($BA$3/$AU$3)</f>
        <v>25438.111301369867</v>
      </c>
      <c r="AV62" s="3">
        <f>'TuitionData-4Yr'!BC63*($BA$3/$AV$3)</f>
        <v>24966.544691565254</v>
      </c>
      <c r="AW62" s="3">
        <f>'TuitionData-4Yr'!BD63*($BA$3/$AW$3)</f>
        <v>26181.369920402183</v>
      </c>
      <c r="AX62" s="3">
        <f>'TuitionData-4Yr'!BE63*($BA$3/$AX$3)</f>
        <v>25991.148379052374</v>
      </c>
      <c r="AY62" s="3">
        <f>'TuitionData-4Yr'!BF63*($BA$3/$BA$3)</f>
        <v>25665.5</v>
      </c>
      <c r="AZ62" s="3">
        <f>'TuitionData-4Yr'!BG63*($BA$3/$AZ$3)</f>
        <v>26756.659523809529</v>
      </c>
      <c r="BA62" s="3">
        <f>'TuitionData-4Yr'!BH63*($BA$3/$BA$3)</f>
        <v>27364.5</v>
      </c>
      <c r="BL62" s="3">
        <f>'TuitionData-2Yr'!N63*($U$3/$BL$3)</f>
        <v>2849.0813093980992</v>
      </c>
      <c r="BQ62" s="10">
        <f>'TuitionData-2Yr'!S63*($CA$3/$BQ$3)</f>
        <v>4021.7344475394616</v>
      </c>
      <c r="BR62" s="10">
        <f>'TuitionData-2Yr'!T63*($CA$3/$BR$3)</f>
        <v>4298.6385321100925</v>
      </c>
      <c r="BS62" s="10">
        <f>'TuitionData-2Yr'!U63*($CA$3/$BS$3)</f>
        <v>4175.5714918105359</v>
      </c>
      <c r="BT62" s="10">
        <f>'TuitionData-2Yr'!V63*($CA$3/$BT$3)</f>
        <v>4424.1379310344828</v>
      </c>
      <c r="BU62" s="10">
        <f>'TuitionData-2Yr'!W63*($CA$3/$BU$3)</f>
        <v>4332.32191780822</v>
      </c>
      <c r="BV62" s="10">
        <f>'TuitionData-2Yr'!X63*($CA$3/$BV$3)</f>
        <v>4253.3361309274023</v>
      </c>
      <c r="BW62" s="10">
        <f>'TuitionData-2Yr'!Y63*($CA$3/$BW$3)</f>
        <v>4585.9053204859665</v>
      </c>
      <c r="BX62" s="10">
        <f>'TuitionData-2Yr'!Z63*($CA$3/$BX$3)</f>
        <v>4549.6907730673329</v>
      </c>
      <c r="BY62" s="10">
        <f>'TuitionData-2Yr'!AA63*($CA$3/$BY$3)</f>
        <v>4783.9967320261439</v>
      </c>
      <c r="BZ62" s="10">
        <f>'TuitionData-2Yr'!AB63*($CA$3/$BZ$3)</f>
        <v>4647.311111111112</v>
      </c>
      <c r="CA62" s="10">
        <f>'TuitionData-2Yr'!AC63*($CA$3/$CA$3)</f>
        <v>4700</v>
      </c>
      <c r="CB62" s="124"/>
      <c r="CL62" s="3">
        <f>'TuitionData-2Yr'!AP63*($U$3/$CL$3)</f>
        <v>7723.3537486800424</v>
      </c>
      <c r="CQ62" s="2">
        <f>'TuitionData-2Yr'!AU63*($DA$3/$CQ$3)</f>
        <v>10730.978644382545</v>
      </c>
      <c r="CR62" s="10">
        <f>'TuitionData-2Yr'!AV63*($DA$3/$CR$3)</f>
        <v>11525.8128440367</v>
      </c>
      <c r="CS62" s="10">
        <f>'TuitionData-2Yr'!AW63*($DA$3/$CS$3)</f>
        <v>11150.002656042498</v>
      </c>
      <c r="CT62" s="10">
        <f>'TuitionData-2Yr'!AX63*($DA$3/$CT$3)</f>
        <v>11852.209515495419</v>
      </c>
      <c r="CU62" s="10">
        <f>'TuitionData-2Yr'!AY63*($DA$3/$CU$3)</f>
        <v>11617.301369863015</v>
      </c>
      <c r="CV62" s="10">
        <f>'TuitionData-2Yr'!AZ63*($DA$3/$CV$3)</f>
        <v>11394.633655056652</v>
      </c>
      <c r="CW62" s="10">
        <f>'TuitionData-2Yr'!BA63*($DA$3/$CW$3)</f>
        <v>12358.079597821536</v>
      </c>
      <c r="CX62" s="10">
        <f>'TuitionData-2Yr'!BB63*($DA$3/$CX$3)</f>
        <v>12260.488778054865</v>
      </c>
      <c r="CY62" s="10">
        <f>'TuitionData-2Yr'!BC63*($DA$3/$CY$3)</f>
        <v>12741.950980392157</v>
      </c>
      <c r="CZ62" s="10">
        <f>'TuitionData-2Yr'!BD63*($DA$3/$CZ$3)</f>
        <v>12377.89523809524</v>
      </c>
      <c r="DA62" s="10">
        <f>'TuitionData-2Yr'!BE63*($DA$3/$DA$3)</f>
        <v>12544</v>
      </c>
      <c r="DQ62" s="10">
        <f>'TuitionData-2Yr'!BW63*($U$3/$DQ$3)</f>
        <v>0</v>
      </c>
      <c r="DR62" s="10">
        <f>'TuitionData-2Yr'!BX63*($U$3/$DR$3)</f>
        <v>0</v>
      </c>
      <c r="DS62" s="10">
        <f>'TuitionData-2Yr'!BY63*($U$3/$DS$3)</f>
        <v>0</v>
      </c>
      <c r="DT62" s="10">
        <f>'TuitionData-2Yr'!BZ63*($U$3/$DT$3)</f>
        <v>0</v>
      </c>
      <c r="DU62" s="10">
        <f>'TuitionData-2Yr'!CA63*($U$3/$DU$3)</f>
        <v>0</v>
      </c>
      <c r="DV62" s="10">
        <f>'TuitionData-2Yr'!CB63*($EA$3/$DV$3)</f>
        <v>0</v>
      </c>
      <c r="DW62" s="10">
        <f>'TuitionData-2Yr'!CC63*($EA$3/$DW$3)</f>
        <v>0</v>
      </c>
      <c r="DX62" s="10">
        <f>'TuitionData-2Yr'!CD63*($EA$3/$DX$3)</f>
        <v>0</v>
      </c>
      <c r="DY62" s="10">
        <f>'TuitionData-2Yr'!CE63*($EA$3/$DY$3)</f>
        <v>0</v>
      </c>
      <c r="DZ62" s="10">
        <f>'TuitionData-2Yr'!CF63*($EA$3/$DZ$3)</f>
        <v>0</v>
      </c>
      <c r="EA62" s="10">
        <f>'TuitionData-2Yr'!CG63*($EA$3/$EA$3)</f>
        <v>0</v>
      </c>
    </row>
    <row r="63" spans="1:131">
      <c r="A63" s="104" t="s">
        <v>76</v>
      </c>
      <c r="B63" s="15"/>
      <c r="C63" s="15"/>
      <c r="D63" s="15"/>
      <c r="E63" s="15"/>
      <c r="F63" s="15"/>
      <c r="G63" s="15"/>
      <c r="H63" s="15"/>
      <c r="I63" s="15"/>
      <c r="J63" s="15"/>
      <c r="K63" s="15"/>
      <c r="L63" s="10">
        <f>'TuitionData-4Yr'!P64*($AA$3/$L$3)</f>
        <v>8326.6293558606139</v>
      </c>
      <c r="M63" s="15"/>
      <c r="N63" s="15"/>
      <c r="O63" s="15"/>
      <c r="P63" s="15"/>
      <c r="Q63" s="10">
        <f>'TuitionData-4Yr'!U64*($AA$3/$Q$3)</f>
        <v>10507.019498607244</v>
      </c>
      <c r="R63" s="320">
        <f>'TuitionData-4Yr'!V64*($AA$3/$R$3)</f>
        <v>10706.576146788993</v>
      </c>
      <c r="S63" s="320">
        <f>'TuitionData-4Yr'!W64*($AA$3/$S$3)</f>
        <v>10754.709163346615</v>
      </c>
      <c r="T63" s="320">
        <f>'TuitionData-4Yr'!X64*($AA$3/$T$3)</f>
        <v>11048.024443474467</v>
      </c>
      <c r="U63" s="320">
        <f>'TuitionData-4Yr'!Y64*($AA$3/$U$3)</f>
        <v>11298.748287671233</v>
      </c>
      <c r="V63" s="320">
        <f>'TuitionData-4Yr'!Z64*($AA$3/$V$3)</f>
        <v>11560.459924464962</v>
      </c>
      <c r="W63" s="320">
        <f>'TuitionData-4Yr'!AA64*($AA$3/$W$3)</f>
        <v>11986.133221617096</v>
      </c>
      <c r="X63" s="320">
        <f>'TuitionData-4Yr'!AB64*($AA$3/$X$3)</f>
        <v>12066.385702410642</v>
      </c>
      <c r="Y63" s="320">
        <f>'TuitionData-4Yr'!AC64*($AA$3/$Y$3)</f>
        <v>12546.985294117647</v>
      </c>
      <c r="Z63" s="319">
        <f>'TuitionData-4Yr'!AD64*($AA$3/$Z$3)</f>
        <v>13961.28015873016</v>
      </c>
      <c r="AA63" s="319">
        <f>'TuitionData-4Yr'!AE64*($AA$3/$AA$3)</f>
        <v>13881</v>
      </c>
      <c r="AB63" s="72"/>
      <c r="AC63" s="15"/>
      <c r="AD63" s="15"/>
      <c r="AE63" s="15"/>
      <c r="AF63" s="15"/>
      <c r="AG63" s="15"/>
      <c r="AH63" s="15"/>
      <c r="AI63" s="15"/>
      <c r="AJ63" s="15"/>
      <c r="AK63" s="15"/>
      <c r="AL63" s="3">
        <f>'TuitionData-4Yr'!AS64*($BA$3/$AL$3)</f>
        <v>17728.973600844776</v>
      </c>
      <c r="AM63" s="15"/>
      <c r="AN63" s="15"/>
      <c r="AO63" s="15"/>
      <c r="AP63" s="15"/>
      <c r="AQ63" s="3">
        <f>'TuitionData-4Yr'!AX64*($BA$3/$AQ$3)</f>
        <v>21514.373259052925</v>
      </c>
      <c r="AR63" s="3">
        <f>'TuitionData-4Yr'!AY64*($BA$3/$AR$3)</f>
        <v>22663.783027522939</v>
      </c>
      <c r="AS63" s="3">
        <f>'TuitionData-4Yr'!AZ64*($BA$3/$AS$3)</f>
        <v>23867.548472775568</v>
      </c>
      <c r="AT63" s="3">
        <f>'TuitionData-4Yr'!BA64*($BA$3/$AT$3)</f>
        <v>24784.132693147101</v>
      </c>
      <c r="AU63" s="3">
        <f>'TuitionData-4Yr'!BB64*($BA$3/$AU$3)</f>
        <v>25244.782534246577</v>
      </c>
      <c r="AV63" s="3">
        <f>'TuitionData-4Yr'!BC64*($BA$3/$AV$3)</f>
        <v>25864.590851867397</v>
      </c>
      <c r="AW63" s="3">
        <f>'TuitionData-4Yr'!BD64*($BA$3/$AW$3)</f>
        <v>27091.886049434444</v>
      </c>
      <c r="AX63" s="3">
        <f>'TuitionData-4Yr'!BE64*($BA$3/$AX$3)</f>
        <v>27577.567747298428</v>
      </c>
      <c r="AY63" s="3">
        <f>'TuitionData-4Yr'!BF64*($BA$3/$BA$3)</f>
        <v>27002</v>
      </c>
      <c r="AZ63" s="3">
        <f>'TuitionData-4Yr'!BG64*($BA$3/$AZ$3)</f>
        <v>28563.042063492067</v>
      </c>
      <c r="BA63" s="3">
        <f>'TuitionData-4Yr'!BH64*($BA$3/$BA$3)</f>
        <v>28869</v>
      </c>
      <c r="BB63" s="72"/>
      <c r="BC63" s="15"/>
      <c r="BD63" s="15"/>
      <c r="BE63" s="15"/>
      <c r="BF63" s="15"/>
      <c r="BG63" s="15"/>
      <c r="BH63" s="15"/>
      <c r="BI63" s="15"/>
      <c r="BJ63" s="15"/>
      <c r="BK63" s="15"/>
      <c r="BL63" s="15">
        <f>'TuitionData-2Yr'!N64*($U$3/$BL$3)</f>
        <v>4681.8669482576561</v>
      </c>
      <c r="BM63" s="15"/>
      <c r="BN63" s="15"/>
      <c r="BO63" s="15"/>
      <c r="BP63" s="15"/>
      <c r="BQ63" s="15">
        <f>'TuitionData-2Yr'!S64*($CA$3/$BQ$3)</f>
        <v>9268.0965645311062</v>
      </c>
      <c r="BR63" s="15">
        <f>'TuitionData-2Yr'!T64*($CA$3/$BR$3)</f>
        <v>5908.862385321102</v>
      </c>
      <c r="BS63" s="15">
        <f>'TuitionData-2Yr'!U64*($CA$3/$BS$3)</f>
        <v>5947.5768038955302</v>
      </c>
      <c r="BT63" s="15">
        <f>'TuitionData-2Yr'!V64*($CA$3/$BT$3)</f>
        <v>6106.4303797468365</v>
      </c>
      <c r="BU63" s="15">
        <f>'TuitionData-2Yr'!W64*($CA$3/$BU$3)</f>
        <v>9975.1053082191793</v>
      </c>
      <c r="BV63" s="15">
        <f>'TuitionData-2Yr'!X64*($CA$3/$BV$3)</f>
        <v>10092.789760805708</v>
      </c>
      <c r="BW63" s="15">
        <f>'TuitionData-2Yr'!Y64*($CA$3/$BW$3)</f>
        <v>10504.797653958947</v>
      </c>
      <c r="BX63" s="15">
        <f>'TuitionData-2Yr'!Z64*($CA$3/$BX$3)</f>
        <v>6635.7655860349141</v>
      </c>
      <c r="BY63" s="15">
        <f>'TuitionData-2Yr'!AA64*($CA$3/$BY$3)</f>
        <v>6723.1715686274511</v>
      </c>
      <c r="BZ63" s="15">
        <f>'TuitionData-2Yr'!AB64*($CA$3/$BZ$3)</f>
        <v>7249.9682539682553</v>
      </c>
      <c r="CA63" s="15">
        <f>'TuitionData-2Yr'!AC64*($CA$3/$CA$3)</f>
        <v>6654</v>
      </c>
      <c r="CB63" s="72"/>
      <c r="CC63" s="15"/>
      <c r="CD63" s="15"/>
      <c r="CE63" s="15"/>
      <c r="CF63" s="15"/>
      <c r="CG63" s="15"/>
      <c r="CH63" s="15"/>
      <c r="CI63" s="15"/>
      <c r="CJ63" s="15"/>
      <c r="CK63" s="15"/>
      <c r="CL63" s="15">
        <f>'TuitionData-2Yr'!AP64*($U$3/$CL$3)</f>
        <v>9240.3970432946153</v>
      </c>
      <c r="CM63" s="15"/>
      <c r="CN63" s="15"/>
      <c r="CO63" s="15"/>
      <c r="CP63" s="15"/>
      <c r="CQ63" s="2">
        <f>'TuitionData-2Yr'!AU64*($DA$3/$CQ$3)</f>
        <v>17502.168987929435</v>
      </c>
      <c r="CR63" s="10">
        <f>'TuitionData-2Yr'!AV64*($DA$3/$CR$3)</f>
        <v>17821.340825688076</v>
      </c>
      <c r="CS63" s="10">
        <f>'TuitionData-2Yr'!AW64*($DA$3/$CS$3)</f>
        <v>11781.563523683048</v>
      </c>
      <c r="CT63" s="10">
        <f>'TuitionData-2Yr'!AX64*($DA$3/$CT$3)</f>
        <v>12100.857267568748</v>
      </c>
      <c r="CU63" s="10">
        <f>'TuitionData-2Yr'!AY64*($DA$3/$CU$3)</f>
        <v>18806.714897260277</v>
      </c>
      <c r="CV63" s="10">
        <f>'TuitionData-2Yr'!AZ64*($DA$3/$CV$3)</f>
        <v>19021.565253881665</v>
      </c>
      <c r="CW63" s="10">
        <f>'TuitionData-2Yr'!BA64*($DA$3/$CW$3)</f>
        <v>19792.707163803942</v>
      </c>
      <c r="CX63" s="10">
        <f>'TuitionData-2Yr'!BB64*($DA$3/$CX$3)</f>
        <v>13111.556109725689</v>
      </c>
      <c r="CY63" s="10">
        <f>'TuitionData-2Yr'!BC64*($DA$3/$CY$3)</f>
        <v>13289.11274509804</v>
      </c>
      <c r="CZ63" s="10">
        <f>'TuitionData-2Yr'!BD64*($DA$3/$CZ$3)</f>
        <v>14347.198412698415</v>
      </c>
      <c r="DA63" s="10">
        <f>'TuitionData-2Yr'!BE64*($DA$3/$DA$3)</f>
        <v>13398</v>
      </c>
      <c r="DB63" s="433"/>
      <c r="DC63" s="15"/>
      <c r="DD63" s="15"/>
      <c r="DE63" s="15"/>
      <c r="DF63" s="15"/>
      <c r="DG63" s="15"/>
      <c r="DH63" s="15"/>
      <c r="DI63" s="15"/>
      <c r="DJ63" s="15"/>
      <c r="DK63" s="15"/>
      <c r="DL63" s="15"/>
      <c r="DM63" s="15"/>
      <c r="DN63" s="15"/>
      <c r="DO63" s="15"/>
      <c r="DP63" s="15"/>
      <c r="DQ63" s="26">
        <f>'TuitionData-2Yr'!BW64*($U$3/$DQ$3)</f>
        <v>0</v>
      </c>
      <c r="DR63" s="26">
        <f>'TuitionData-2Yr'!BX64*($U$3/$DR$3)</f>
        <v>0</v>
      </c>
      <c r="DS63" s="26">
        <f>'TuitionData-2Yr'!BY64*($U$3/$DS$3)</f>
        <v>0</v>
      </c>
      <c r="DT63" s="26">
        <f>'TuitionData-2Yr'!BZ64*($U$3/$DT$3)</f>
        <v>0</v>
      </c>
      <c r="DU63" s="26">
        <f>'TuitionData-2Yr'!CA64*($U$3/$DU$3)</f>
        <v>0</v>
      </c>
      <c r="DV63" s="10">
        <f>'TuitionData-2Yr'!CB64*($EA$3/$DV$3)</f>
        <v>0</v>
      </c>
      <c r="DW63" s="10">
        <f>'TuitionData-2Yr'!CC64*($EA$3/$DW$3)</f>
        <v>0</v>
      </c>
      <c r="DX63" s="10">
        <f>'TuitionData-2Yr'!CD64*($EA$3/$DX$3)</f>
        <v>0</v>
      </c>
      <c r="DY63" s="10">
        <f>'TuitionData-2Yr'!CE64*($EA$3/$DY$3)</f>
        <v>0</v>
      </c>
      <c r="DZ63" s="10">
        <f>'TuitionData-2Yr'!CF64*($EA$3/$DZ$3)</f>
        <v>0</v>
      </c>
      <c r="EA63" s="10">
        <f>'TuitionData-2Yr'!CG64*($EA$3/$EA$3)</f>
        <v>0</v>
      </c>
    </row>
    <row r="64" spans="1:131">
      <c r="A64" s="104" t="s">
        <v>77</v>
      </c>
      <c r="B64" s="15"/>
      <c r="C64" s="15"/>
      <c r="D64" s="15"/>
      <c r="E64" s="15"/>
      <c r="F64" s="15"/>
      <c r="G64" s="15"/>
      <c r="H64" s="15"/>
      <c r="I64" s="15"/>
      <c r="J64" s="15"/>
      <c r="K64" s="15"/>
      <c r="L64" s="10">
        <f>'TuitionData-4Yr'!P65*($AA$3/$L$3)</f>
        <v>2804.4456177402326</v>
      </c>
      <c r="M64" s="15"/>
      <c r="N64" s="15"/>
      <c r="O64" s="15"/>
      <c r="P64" s="15"/>
      <c r="Q64" s="10">
        <f>'TuitionData-4Yr'!U65*($AA$3/$Q$3)</f>
        <v>6397.1309192200561</v>
      </c>
      <c r="R64" s="320">
        <f>'TuitionData-4Yr'!V65*($AA$3/$R$3)</f>
        <v>8239.4495412844044</v>
      </c>
      <c r="S64" s="320">
        <f>'TuitionData-4Yr'!W65*($AA$3/$S$3)</f>
        <v>7951.3058875608685</v>
      </c>
      <c r="T64" s="320">
        <f>'TuitionData-4Yr'!X65*($AA$3/$T$3)</f>
        <v>8113.5329550414672</v>
      </c>
      <c r="U64" s="320">
        <f>'TuitionData-4Yr'!Y65*($AA$3/$U$3)</f>
        <v>7969.3193493150693</v>
      </c>
      <c r="V64" s="320">
        <f>'TuitionData-4Yr'!Z65*($AA$3/$V$3)</f>
        <v>5654.2450692404536</v>
      </c>
      <c r="W64" s="320">
        <f>'TuitionData-4Yr'!AA65*($AA$3/$W$3)</f>
        <v>5644.7700041893604</v>
      </c>
      <c r="X64" s="320">
        <f>'TuitionData-4Yr'!AB65*($AA$3/$X$3)</f>
        <v>5985.2003325020796</v>
      </c>
      <c r="Y64" s="320">
        <f>'TuitionData-4Yr'!AC65*($AA$3/$Y$3)</f>
        <v>6033.4542483660134</v>
      </c>
      <c r="Z64" s="319">
        <f>'TuitionData-4Yr'!AD65*($AA$3/$Z$3)</f>
        <v>5995.4793650793663</v>
      </c>
      <c r="AA64" s="319">
        <f>'TuitionData-4Yr'!AE65*($AA$3/$AA$3)</f>
        <v>6020</v>
      </c>
      <c r="AB64" s="72"/>
      <c r="AC64" s="15"/>
      <c r="AD64" s="15"/>
      <c r="AE64" s="15"/>
      <c r="AF64" s="15"/>
      <c r="AG64" s="15"/>
      <c r="AH64" s="15"/>
      <c r="AI64" s="15"/>
      <c r="AJ64" s="15"/>
      <c r="AK64" s="15"/>
      <c r="AL64" s="3">
        <f>'TuitionData-4Yr'!AS65*($BA$3/$AL$3)</f>
        <v>6381.1298838437178</v>
      </c>
      <c r="AM64" s="15"/>
      <c r="AN64" s="15"/>
      <c r="AO64" s="15"/>
      <c r="AP64" s="15"/>
      <c r="AQ64" s="3">
        <f>'TuitionData-4Yr'!AX65*($BA$3/$AQ$3)</f>
        <v>14652.646239554319</v>
      </c>
      <c r="AR64" s="3">
        <f>'TuitionData-4Yr'!AY65*($BA$3/$AR$3)</f>
        <v>16478.899082568809</v>
      </c>
      <c r="AS64" s="3">
        <f>'TuitionData-4Yr'!AZ65*($BA$3/$AS$3)</f>
        <v>15902.611775121737</v>
      </c>
      <c r="AT64" s="3">
        <f>'TuitionData-4Yr'!BA65*($BA$3/$AT$3)</f>
        <v>16285.307725883895</v>
      </c>
      <c r="AU64" s="3">
        <f>'TuitionData-4Yr'!BB65*($BA$3/$AU$3)</f>
        <v>15966.100171232878</v>
      </c>
      <c r="AV64" s="3">
        <f>'TuitionData-4Yr'!BC65*($BA$3/$AV$3)</f>
        <v>12095.626521191776</v>
      </c>
      <c r="AW64" s="3">
        <f>'TuitionData-4Yr'!BD65*($BA$3/$AW$3)</f>
        <v>12075.357352325098</v>
      </c>
      <c r="AX64" s="3">
        <f>'TuitionData-4Yr'!BE65*($BA$3/$AX$3)</f>
        <v>12537.778886118042</v>
      </c>
      <c r="AY64" s="3">
        <f>'TuitionData-4Yr'!BF65*($BA$3/$BA$3)</f>
        <v>12092</v>
      </c>
      <c r="AZ64" s="3">
        <f>'TuitionData-4Yr'!BG65*($BA$3/$AZ$3)</f>
        <v>12642.641269841271</v>
      </c>
      <c r="BA64" s="3">
        <f>'TuitionData-4Yr'!BH65*($BA$3/$BA$3)</f>
        <v>12704</v>
      </c>
      <c r="BB64" s="72"/>
      <c r="BC64" s="15"/>
      <c r="BD64" s="15"/>
      <c r="BE64" s="15"/>
      <c r="BF64" s="15"/>
      <c r="BG64" s="15"/>
      <c r="BH64" s="15"/>
      <c r="BI64" s="15"/>
      <c r="BJ64" s="15"/>
      <c r="BK64" s="15"/>
      <c r="BL64" s="15">
        <f>'TuitionData-2Yr'!N65*($U$3/$BL$3)</f>
        <v>0</v>
      </c>
      <c r="BM64" s="15"/>
      <c r="BN64" s="15"/>
      <c r="BO64" s="15"/>
      <c r="BP64" s="15"/>
      <c r="BQ64" s="15">
        <f>'TuitionData-2Yr'!S65*($CA$3/$BQ$3)</f>
        <v>0</v>
      </c>
      <c r="BR64" s="15">
        <f>'TuitionData-2Yr'!T65*($CA$3/$BR$3)</f>
        <v>0</v>
      </c>
      <c r="BS64" s="15">
        <f>'TuitionData-2Yr'!U65*($CA$3/$BS$3)</f>
        <v>0</v>
      </c>
      <c r="BT64" s="15">
        <f>'TuitionData-2Yr'!V65*($CA$3/$BT$3)</f>
        <v>0</v>
      </c>
      <c r="BU64" s="15">
        <f>'TuitionData-2Yr'!W65*($CA$3/$BU$3)</f>
        <v>0</v>
      </c>
      <c r="BV64" s="15">
        <f>'TuitionData-2Yr'!X65*($CA$3/$BV$3)</f>
        <v>0</v>
      </c>
      <c r="BW64" s="15">
        <f>'TuitionData-2Yr'!Y65*($CA$3/$BW$3)</f>
        <v>0</v>
      </c>
      <c r="BX64" s="15">
        <f>'TuitionData-2Yr'!Z65*($CA$3/$BX$3)</f>
        <v>0</v>
      </c>
      <c r="BY64" s="15">
        <f>'TuitionData-2Yr'!AA65*($CA$3/$BY$3)</f>
        <v>0</v>
      </c>
      <c r="BZ64" s="15">
        <f>'TuitionData-2Yr'!AB65*($CA$3/$BZ$3)</f>
        <v>0</v>
      </c>
      <c r="CA64" s="15">
        <f>'TuitionData-2Yr'!AC65*($CA$3/$CA$3)</f>
        <v>0</v>
      </c>
      <c r="CB64" s="72"/>
      <c r="CC64" s="15"/>
      <c r="CD64" s="15"/>
      <c r="CE64" s="15"/>
      <c r="CF64" s="15"/>
      <c r="CG64" s="15"/>
      <c r="CH64" s="15"/>
      <c r="CI64" s="15"/>
      <c r="CJ64" s="15"/>
      <c r="CK64" s="15"/>
      <c r="CL64" s="15">
        <f>'TuitionData-2Yr'!AP65*($U$3/$CL$3)</f>
        <v>0</v>
      </c>
      <c r="CM64" s="15"/>
      <c r="CN64" s="15"/>
      <c r="CO64" s="15"/>
      <c r="CP64" s="15"/>
      <c r="CQ64" s="2">
        <f>'TuitionData-2Yr'!AU65*($DA$3/$CQ$3)</f>
        <v>0</v>
      </c>
      <c r="CR64" s="10">
        <f>'TuitionData-2Yr'!AV65*($DA$3/$CR$3)</f>
        <v>0</v>
      </c>
      <c r="CS64" s="10">
        <f>'TuitionData-2Yr'!AW65*($DA$3/$CS$3)</f>
        <v>0</v>
      </c>
      <c r="CT64" s="10">
        <f>'TuitionData-2Yr'!AX65*($DA$3/$CT$3)</f>
        <v>0</v>
      </c>
      <c r="CU64" s="10">
        <f>'TuitionData-2Yr'!AY65*($DA$3/$CU$3)</f>
        <v>0</v>
      </c>
      <c r="CV64" s="10">
        <f>'TuitionData-2Yr'!AZ65*($DA$3/$CV$3)</f>
        <v>0</v>
      </c>
      <c r="CW64" s="10">
        <f>'TuitionData-2Yr'!BA65*($DA$3/$CW$3)</f>
        <v>0</v>
      </c>
      <c r="CX64" s="10">
        <f>'TuitionData-2Yr'!BB65*($DA$3/$CX$3)</f>
        <v>0</v>
      </c>
      <c r="CY64" s="10">
        <f>'TuitionData-2Yr'!BC65*($DA$3/$CY$3)</f>
        <v>0</v>
      </c>
      <c r="CZ64" s="10">
        <f>'TuitionData-2Yr'!BD65*($DA$3/$CZ$3)</f>
        <v>0</v>
      </c>
      <c r="DA64" s="10">
        <f>'TuitionData-2Yr'!BE65*($DA$3/$DA$3)</f>
        <v>0</v>
      </c>
      <c r="DB64" s="433"/>
      <c r="DC64" s="15"/>
      <c r="DD64" s="15"/>
      <c r="DE64" s="15"/>
      <c r="DF64" s="15"/>
      <c r="DG64" s="15"/>
      <c r="DH64" s="15"/>
      <c r="DI64" s="15"/>
      <c r="DJ64" s="15"/>
      <c r="DK64" s="15"/>
      <c r="DL64" s="15"/>
      <c r="DM64" s="15"/>
      <c r="DN64" s="15"/>
      <c r="DO64" s="15"/>
      <c r="DP64" s="15"/>
      <c r="DQ64" s="26">
        <f>'TuitionData-2Yr'!BW65*($U$3/$DQ$3)</f>
        <v>0</v>
      </c>
      <c r="DR64" s="26">
        <f>'TuitionData-2Yr'!BX65*($U$3/$DR$3)</f>
        <v>0</v>
      </c>
      <c r="DS64" s="26">
        <f>'TuitionData-2Yr'!BY65*($U$3/$DS$3)</f>
        <v>0</v>
      </c>
      <c r="DT64" s="26">
        <f>'TuitionData-2Yr'!BZ65*($U$3/$DT$3)</f>
        <v>0</v>
      </c>
      <c r="DU64" s="26">
        <f>'TuitionData-2Yr'!CA65*($U$3/$DU$3)</f>
        <v>0</v>
      </c>
      <c r="DV64" s="501">
        <f>'TuitionData-2Yr'!CB65*($EA$3/$DV$3)</f>
        <v>0</v>
      </c>
      <c r="DW64" s="501">
        <f>'TuitionData-2Yr'!CC65*($EA$3/$DW$3)</f>
        <v>0</v>
      </c>
      <c r="DX64" s="501">
        <f>'TuitionData-2Yr'!CD65*($EA$3/$DX$3)</f>
        <v>0</v>
      </c>
      <c r="DY64" s="501">
        <f>'TuitionData-2Yr'!CE65*($EA$3/$DY$3)</f>
        <v>0</v>
      </c>
      <c r="DZ64" s="501">
        <f>'TuitionData-2Yr'!CF65*($EA$3/$DZ$3)</f>
        <v>0</v>
      </c>
      <c r="EA64" s="501">
        <f>'TuitionData-2Yr'!CG65*($EA$3/$EA$3)</f>
        <v>0</v>
      </c>
    </row>
    <row r="68" spans="1:1">
      <c r="A68" s="3" t="s">
        <v>158</v>
      </c>
    </row>
    <row r="70" spans="1:1">
      <c r="A70" s="4" t="s">
        <v>202</v>
      </c>
    </row>
  </sheetData>
  <mergeCells count="1">
    <mergeCell ref="A3:A4"/>
  </mergeCells>
  <phoneticPr fontId="0" type="noConversion"/>
  <pageMargins left="0.5" right="0.4" top="0.5" bottom="0.3" header="0.5" footer="0.5"/>
  <pageSetup scale="81" orientation="landscape"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theme="9"/>
  </sheetPr>
  <dimension ref="A1:AN65"/>
  <sheetViews>
    <sheetView showZeros="0" workbookViewId="0">
      <pane xSplit="1" ySplit="2" topLeftCell="AK7" activePane="bottomRight" state="frozen"/>
      <selection pane="bottomRight" activeCell="AL8" sqref="AL8"/>
      <selection pane="bottomLeft" activeCell="A3" sqref="A3"/>
      <selection pane="topRight" activeCell="B1" sqref="B1"/>
    </sheetView>
  </sheetViews>
  <sheetFormatPr defaultColWidth="9.140625" defaultRowHeight="12.75"/>
  <cols>
    <col min="1" max="1" width="19.85546875" style="230" customWidth="1"/>
    <col min="2" max="9" width="9.140625" style="227" customWidth="1"/>
    <col min="10" max="16384" width="9.140625" style="227"/>
  </cols>
  <sheetData>
    <row r="1" spans="1:40" s="211" customFormat="1">
      <c r="A1" s="208" t="s">
        <v>203</v>
      </c>
      <c r="B1" s="208"/>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10"/>
      <c r="AH1" s="210"/>
      <c r="AI1" s="210"/>
      <c r="AJ1" s="210"/>
      <c r="AK1" s="210"/>
      <c r="AL1" s="210"/>
      <c r="AM1" s="210"/>
    </row>
    <row r="2" spans="1:40" ht="18.75" customHeight="1">
      <c r="A2" s="228"/>
      <c r="B2" s="229">
        <f>'[2]CPS-Median Household Income'!B3</f>
        <v>1984</v>
      </c>
      <c r="C2" s="229">
        <f>'[2]CPS-Median Household Income'!C3</f>
        <v>1985</v>
      </c>
      <c r="D2" s="229">
        <f>'[2]CPS-Median Household Income'!D3</f>
        <v>1986</v>
      </c>
      <c r="E2" s="229">
        <f>'[2]CPS-Median Household Income'!E3</f>
        <v>1987</v>
      </c>
      <c r="F2" s="229">
        <f>'[2]CPS-Median Household Income'!F3</f>
        <v>1988</v>
      </c>
      <c r="G2" s="229">
        <f>'[2]CPS-Median Household Income'!G3</f>
        <v>1989</v>
      </c>
      <c r="H2" s="229">
        <f>'[2]CPS-Median Household Income'!H3</f>
        <v>1990</v>
      </c>
      <c r="I2" s="229">
        <f>'[2]CPS-Median Household Income'!I3</f>
        <v>1991</v>
      </c>
      <c r="J2" s="229">
        <f>'[2]CPS-Median Household Income'!J3</f>
        <v>1992</v>
      </c>
      <c r="K2" s="229">
        <f>'[2]CPS-Median Household Income'!K3</f>
        <v>1993</v>
      </c>
      <c r="L2" s="229">
        <f>'[2]CPS-Median Household Income'!L3</f>
        <v>1994</v>
      </c>
      <c r="M2" s="229">
        <f>'[2]CPS-Median Household Income'!M3</f>
        <v>1995</v>
      </c>
      <c r="N2" s="229">
        <f>'[2]CPS-Median Household Income'!N3</f>
        <v>1996</v>
      </c>
      <c r="O2" s="229">
        <f>'[2]CPS-Median Household Income'!O3</f>
        <v>1997</v>
      </c>
      <c r="P2" s="229">
        <f>'[2]CPS-Median Household Income'!P3</f>
        <v>1998</v>
      </c>
      <c r="Q2" s="229">
        <f>'[2]CPS-Median Household Income'!Q3</f>
        <v>1999</v>
      </c>
      <c r="R2" s="229">
        <f>'[2]CPS-Median Household Income'!R3</f>
        <v>2000</v>
      </c>
      <c r="S2" s="229">
        <f>'[2]CPS-Median Household Income'!S3</f>
        <v>2001</v>
      </c>
      <c r="T2" s="229">
        <f>'[2]CPS-Median Household Income'!T3</f>
        <v>2002</v>
      </c>
      <c r="U2" s="229">
        <f>'[2]CPS-Median Household Income'!U3</f>
        <v>2003</v>
      </c>
      <c r="V2" s="229">
        <f>'[2]CPS-Median Household Income'!V3</f>
        <v>2004</v>
      </c>
      <c r="W2" s="229">
        <f>'[2]CPS-Median Household Income'!W3</f>
        <v>2005</v>
      </c>
      <c r="X2" s="229">
        <f>'[2]CPS-Median Household Income'!X3</f>
        <v>2006</v>
      </c>
      <c r="Y2" s="229">
        <f>'[2]CPS-Median Household Income'!Y3</f>
        <v>2007</v>
      </c>
      <c r="Z2" s="228">
        <f>'[2]CPS-Median Household Income'!Z3</f>
        <v>2008</v>
      </c>
      <c r="AA2" s="228">
        <f>'[2]CPS-Median Household Income'!AA3</f>
        <v>2009</v>
      </c>
      <c r="AB2" s="228">
        <f>'[2]CPS-Median Household Income'!AB3</f>
        <v>2010</v>
      </c>
      <c r="AC2" s="228">
        <f>'[2]CPS-Median Household Income'!AC3</f>
        <v>2011</v>
      </c>
      <c r="AD2" s="228">
        <f>'[2]CPS-Median Household Income'!AD3</f>
        <v>2012</v>
      </c>
      <c r="AE2" s="228" t="str">
        <f>'[2]CPS-Median Household Income'!AE3</f>
        <v>2013 (38)</v>
      </c>
      <c r="AF2" s="228" t="str">
        <f>'[2]CPS-Median Household Income'!AF3</f>
        <v>2013 (39)</v>
      </c>
      <c r="AG2" s="228">
        <f>'[2]CPS-Median Household Income'!AG3</f>
        <v>2014</v>
      </c>
      <c r="AH2" s="231">
        <v>2015</v>
      </c>
      <c r="AI2" s="231">
        <v>2016</v>
      </c>
      <c r="AJ2" s="231">
        <v>2017</v>
      </c>
      <c r="AK2" s="231" t="s">
        <v>204</v>
      </c>
      <c r="AL2" s="231">
        <v>2018</v>
      </c>
      <c r="AM2" s="231">
        <v>2019</v>
      </c>
    </row>
    <row r="3" spans="1:40" s="230" customFormat="1">
      <c r="A3" s="502" t="s">
        <v>97</v>
      </c>
      <c r="B3" s="503">
        <f>'[3]CPS-Median Household Income'!B4</f>
        <v>22415</v>
      </c>
      <c r="C3" s="503">
        <f>'[3]CPS-Median Household Income'!C4</f>
        <v>23618</v>
      </c>
      <c r="D3" s="503">
        <f>'[3]CPS-Median Household Income'!D4</f>
        <v>24897</v>
      </c>
      <c r="E3" s="503">
        <f>'[3]CPS-Median Household Income'!E4</f>
        <v>26061</v>
      </c>
      <c r="F3" s="503">
        <f>'[3]CPS-Median Household Income'!F4</f>
        <v>27225</v>
      </c>
      <c r="G3" s="503">
        <f>'[3]CPS-Median Household Income'!G4</f>
        <v>28906</v>
      </c>
      <c r="H3" s="503">
        <f>'[3]CPS-Median Household Income'!H4</f>
        <v>29943</v>
      </c>
      <c r="I3" s="503">
        <f>'[3]CPS-Median Household Income'!I4</f>
        <v>30126</v>
      </c>
      <c r="J3" s="503">
        <f>'[3]CPS-Median Household Income'!J4</f>
        <v>30636</v>
      </c>
      <c r="K3" s="503">
        <f>'[3]CPS-Median Household Income'!K4</f>
        <v>31241</v>
      </c>
      <c r="L3" s="503">
        <f>'[3]CPS-Median Household Income'!L4</f>
        <v>32264</v>
      </c>
      <c r="M3" s="503">
        <f>'[3]CPS-Median Household Income'!M4</f>
        <v>34076</v>
      </c>
      <c r="N3" s="503">
        <f>'[3]CPS-Median Household Income'!N4</f>
        <v>35492</v>
      </c>
      <c r="O3" s="503">
        <f>'[3]CPS-Median Household Income'!O4</f>
        <v>37005</v>
      </c>
      <c r="P3" s="503">
        <f>'[3]CPS-Median Household Income'!P4</f>
        <v>38885</v>
      </c>
      <c r="Q3" s="503">
        <f>'[3]CPS-Median Household Income'!Q4</f>
        <v>40696</v>
      </c>
      <c r="R3" s="503">
        <f>'[3]CPS-Median Household Income'!R4</f>
        <v>41990</v>
      </c>
      <c r="S3" s="503">
        <f>'[3]CPS-Median Household Income'!S4</f>
        <v>42228</v>
      </c>
      <c r="T3" s="503">
        <f>'[3]CPS-Median Household Income'!T4</f>
        <v>42409</v>
      </c>
      <c r="U3" s="503">
        <f>'[3]CPS-Median Household Income'!U4</f>
        <v>43318</v>
      </c>
      <c r="V3" s="503">
        <f>'[3]CPS-Median Household Income'!V4</f>
        <v>44334</v>
      </c>
      <c r="W3" s="503">
        <f>'[3]CPS-Median Household Income'!W4</f>
        <v>46326</v>
      </c>
      <c r="X3" s="503">
        <f>'[3]CPS-Median Household Income'!X4</f>
        <v>48201</v>
      </c>
      <c r="Y3" s="503">
        <f>'[3]CPS-Median Household Income'!Y4</f>
        <v>50233</v>
      </c>
      <c r="Z3" s="503">
        <f>'[3]CPS-Median Household Income'!Z4</f>
        <v>50303</v>
      </c>
      <c r="AA3" s="503">
        <f>'[3]CPS-Median Household Income'!AA4</f>
        <v>49777</v>
      </c>
      <c r="AB3" s="503">
        <f>'[3]CPS-Median Household Income'!AB4</f>
        <v>49277</v>
      </c>
      <c r="AC3" s="503">
        <f>'[3]CPS-Median Household Income'!AC4</f>
        <v>50054</v>
      </c>
      <c r="AD3" s="503">
        <f>'[3]CPS-Median Household Income'!AD4</f>
        <v>51017.223905250008</v>
      </c>
      <c r="AE3" s="503">
        <f>'[3]CPS-Median Household Income'!AE4</f>
        <v>51939</v>
      </c>
      <c r="AF3" s="503">
        <f>'[3]CPS-Median Household Income'!AF4</f>
        <v>53585</v>
      </c>
      <c r="AG3" s="503">
        <f>'[3]CPS-Median Household Income'!AG4</f>
        <v>53657</v>
      </c>
      <c r="AH3" s="503">
        <f>'[3]CPS-Median Household Income'!AH4</f>
        <v>56516</v>
      </c>
      <c r="AI3" s="503">
        <f>'[3]CPS-Median Household Income'!AI4</f>
        <v>59039</v>
      </c>
      <c r="AJ3" s="503">
        <f>'[3]CPS-Median Household Income'!AJ4</f>
        <v>61372</v>
      </c>
      <c r="AK3" s="503">
        <f>'[3]CPS-Median Household Income'!AK4</f>
        <v>61136</v>
      </c>
      <c r="AL3" s="503">
        <f>'[3]CPS-Median Household Income'!AL4</f>
        <v>63179</v>
      </c>
      <c r="AM3" s="503">
        <f>'[3]CPS-Median Household Income'!AM4</f>
        <v>68703</v>
      </c>
    </row>
    <row r="4" spans="1:40">
      <c r="A4" s="231" t="s">
        <v>205</v>
      </c>
      <c r="B4" s="232">
        <f>'[3]CPS-Median Household Income'!B5</f>
        <v>19884.5</v>
      </c>
      <c r="C4" s="232">
        <f>'[3]CPS-Median Household Income'!C5</f>
        <v>21114</v>
      </c>
      <c r="D4" s="232">
        <f>'[3]CPS-Median Household Income'!D5</f>
        <v>21404.5</v>
      </c>
      <c r="E4" s="232">
        <f>'[3]CPS-Median Household Income'!E5</f>
        <v>22225.5</v>
      </c>
      <c r="F4" s="232">
        <f>'[3]CPS-Median Household Income'!F5</f>
        <v>24041</v>
      </c>
      <c r="G4" s="232">
        <f>'[3]CPS-Median Household Income'!G5</f>
        <v>23732.5</v>
      </c>
      <c r="H4" s="232">
        <f>'[3]CPS-Median Household Income'!H5</f>
        <v>25554.5</v>
      </c>
      <c r="I4" s="232">
        <f>'[3]CPS-Median Household Income'!I5</f>
        <v>26157.5</v>
      </c>
      <c r="J4" s="232">
        <f>'[3]CPS-Median Household Income'!J5</f>
        <v>26578.5</v>
      </c>
      <c r="K4" s="232">
        <f>'[3]CPS-Median Household Income'!K5</f>
        <v>26286</v>
      </c>
      <c r="L4" s="232">
        <f>'[3]CPS-Median Household Income'!L5</f>
        <v>28966.5</v>
      </c>
      <c r="M4" s="232">
        <f>'[3]CPS-Median Household Income'!M5</f>
        <v>29408</v>
      </c>
      <c r="N4" s="232">
        <f>'[3]CPS-Median Household Income'!N5</f>
        <v>31601.5</v>
      </c>
      <c r="O4" s="232">
        <f>'[3]CPS-Median Household Income'!O5</f>
        <v>33356</v>
      </c>
      <c r="P4" s="232">
        <f>'[3]CPS-Median Household Income'!P5</f>
        <v>35346</v>
      </c>
      <c r="Q4" s="232">
        <f>'[3]CPS-Median Household Income'!Q5</f>
        <v>36356.5</v>
      </c>
      <c r="R4" s="232">
        <f>'[3]CPS-Median Household Income'!R5</f>
        <v>36917.5</v>
      </c>
      <c r="S4" s="232">
        <f>'[3]CPS-Median Household Income'!S5</f>
        <v>37078.5</v>
      </c>
      <c r="T4" s="232">
        <f>'[3]CPS-Median Household Income'!T5</f>
        <v>37316.5</v>
      </c>
      <c r="U4" s="232">
        <f>'[3]CPS-Median Household Income'!U5</f>
        <v>37401</v>
      </c>
      <c r="V4" s="232">
        <f>'[3]CPS-Median Household Income'!V5</f>
        <v>39152.5</v>
      </c>
      <c r="W4" s="232">
        <f>'[3]CPS-Median Household Income'!W5</f>
        <v>44993</v>
      </c>
      <c r="X4" s="232">
        <f>'[3]CPS-Median Household Income'!X5</f>
        <v>39707</v>
      </c>
      <c r="Y4" s="232">
        <f>'[3]CPS-Median Household Income'!Y5</f>
        <v>43364.5</v>
      </c>
      <c r="Z4" s="232">
        <f>'[3]CPS-Median Household Income'!Z5</f>
        <v>43703</v>
      </c>
      <c r="AA4" s="232">
        <f>'[3]CPS-Median Household Income'!AA5</f>
        <v>43002</v>
      </c>
      <c r="AB4" s="232">
        <f>'[3]CPS-Median Household Income'!AB5</f>
        <v>42940</v>
      </c>
      <c r="AC4" s="232">
        <f>'[3]CPS-Median Household Income'!AC5</f>
        <v>43847.5</v>
      </c>
      <c r="AD4" s="232">
        <f>'[3]CPS-Median Household Income'!AD5</f>
        <v>43977.092794897682</v>
      </c>
      <c r="AE4" s="232">
        <f>'[3]CPS-Median Household Income'!AE5</f>
        <v>43124</v>
      </c>
      <c r="AF4" s="232">
        <f>'[3]CPS-Median Household Income'!AF5</f>
        <v>46381</v>
      </c>
      <c r="AG4" s="232">
        <f>'[3]CPS-Median Household Income'!AG5</f>
        <v>45534.5</v>
      </c>
      <c r="AH4" s="232">
        <f>'[3]CPS-Median Household Income'!AH5</f>
        <v>47203.5</v>
      </c>
      <c r="AI4" s="232">
        <f>'[3]CPS-Median Household Income'!AI5</f>
        <v>51260</v>
      </c>
      <c r="AJ4" s="232">
        <f>'[3]CPS-Median Household Income'!AJ5</f>
        <v>54326</v>
      </c>
      <c r="AK4" s="232">
        <f>'[3]CPS-Median Household Income'!AK5</f>
        <v>52484</v>
      </c>
      <c r="AL4" s="232">
        <f>'[3]CPS-Median Household Income'!AL5</f>
        <v>54599.5</v>
      </c>
      <c r="AM4" s="232">
        <f>'[3]CPS-Median Household Income'!AM5</f>
        <v>57498</v>
      </c>
    </row>
    <row r="5" spans="1:40">
      <c r="A5" s="22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row>
    <row r="6" spans="1:40">
      <c r="A6" s="218" t="s">
        <v>23</v>
      </c>
      <c r="B6" s="232">
        <f>'[3]CPS-Median Household Income'!B10</f>
        <v>17310</v>
      </c>
      <c r="C6" s="232">
        <f>'[3]CPS-Median Household Income'!C10</f>
        <v>18333</v>
      </c>
      <c r="D6" s="232">
        <f>'[3]CPS-Median Household Income'!D10</f>
        <v>19132</v>
      </c>
      <c r="E6" s="232">
        <f>'[3]CPS-Median Household Income'!E10</f>
        <v>19734</v>
      </c>
      <c r="F6" s="232">
        <f>'[3]CPS-Median Household Income'!F10</f>
        <v>19948</v>
      </c>
      <c r="G6" s="232">
        <f>'[3]CPS-Median Household Income'!G10</f>
        <v>21284</v>
      </c>
      <c r="H6" s="232">
        <f>'[3]CPS-Median Household Income'!H10</f>
        <v>23357</v>
      </c>
      <c r="I6" s="232">
        <f>'[3]CPS-Median Household Income'!I10</f>
        <v>24346</v>
      </c>
      <c r="J6" s="232">
        <f>'[3]CPS-Median Household Income'!J10</f>
        <v>25808</v>
      </c>
      <c r="K6" s="232">
        <f>'[3]CPS-Median Household Income'!K10</f>
        <v>25082</v>
      </c>
      <c r="L6" s="232">
        <f>'[3]CPS-Median Household Income'!L10</f>
        <v>27196</v>
      </c>
      <c r="M6" s="232">
        <f>'[3]CPS-Median Household Income'!M10</f>
        <v>25991</v>
      </c>
      <c r="N6" s="232">
        <f>'[3]CPS-Median Household Income'!N10</f>
        <v>30302</v>
      </c>
      <c r="O6" s="232">
        <f>'[3]CPS-Median Household Income'!O10</f>
        <v>31939</v>
      </c>
      <c r="P6" s="232">
        <f>'[3]CPS-Median Household Income'!P10</f>
        <v>36266</v>
      </c>
      <c r="Q6" s="232">
        <f>'[3]CPS-Median Household Income'!Q10</f>
        <v>36251</v>
      </c>
      <c r="R6" s="232">
        <f>'[3]CPS-Median Household Income'!R10</f>
        <v>35424</v>
      </c>
      <c r="S6" s="232">
        <f>'[3]CPS-Median Household Income'!S10</f>
        <v>35160</v>
      </c>
      <c r="T6" s="232">
        <f>'[3]CPS-Median Household Income'!T10</f>
        <v>37603</v>
      </c>
      <c r="U6" s="232">
        <f>'[3]CPS-Median Household Income'!U10</f>
        <v>37255</v>
      </c>
      <c r="V6" s="232">
        <f>'[3]CPS-Median Household Income'!V10</f>
        <v>36629</v>
      </c>
      <c r="W6" s="232">
        <f>'[3]CPS-Median Household Income'!W10</f>
        <v>37150</v>
      </c>
      <c r="X6" s="232">
        <f>'[3]CPS-Median Household Income'!X10</f>
        <v>37952</v>
      </c>
      <c r="Y6" s="232">
        <f>'[3]CPS-Median Household Income'!Y10</f>
        <v>42212</v>
      </c>
      <c r="Z6" s="232">
        <f>'[3]CPS-Median Household Income'!Z10</f>
        <v>44476</v>
      </c>
      <c r="AA6" s="232">
        <f>'[3]CPS-Median Household Income'!AA10</f>
        <v>39980</v>
      </c>
      <c r="AB6" s="232">
        <f>'[3]CPS-Median Household Income'!AB10</f>
        <v>40933</v>
      </c>
      <c r="AC6" s="232">
        <f>'[3]CPS-Median Household Income'!AC10</f>
        <v>42590</v>
      </c>
      <c r="AD6" s="232">
        <f>'[3]CPS-Median Household Income'!AD10</f>
        <v>43464.213796362958</v>
      </c>
      <c r="AE6" s="232">
        <f>'[3]CPS-Median Household Income'!AE10</f>
        <v>41381</v>
      </c>
      <c r="AF6" s="232">
        <f>'[3]CPS-Median Household Income'!AF10</f>
        <v>47320</v>
      </c>
      <c r="AG6" s="232">
        <f>'[3]CPS-Median Household Income'!AG10</f>
        <v>42278</v>
      </c>
      <c r="AH6" s="232">
        <f>'[3]CPS-Median Household Income'!AH10</f>
        <v>44509</v>
      </c>
      <c r="AI6" s="232">
        <f>'[3]CPS-Median Household Income'!AI10</f>
        <v>47221</v>
      </c>
      <c r="AJ6" s="232">
        <f>'[3]CPS-Median Household Income'!AJ10</f>
        <v>51113</v>
      </c>
      <c r="AK6" s="232">
        <f>'[3]CPS-Median Household Income'!AK10</f>
        <v>50865</v>
      </c>
      <c r="AL6" s="232">
        <f>'[3]CPS-Median Household Income'!AL10</f>
        <v>49936</v>
      </c>
      <c r="AM6" s="232">
        <f>'[3]CPS-Median Household Income'!AM10</f>
        <v>56200</v>
      </c>
    </row>
    <row r="7" spans="1:40">
      <c r="A7" s="218" t="s">
        <v>24</v>
      </c>
      <c r="B7" s="232">
        <f>'[3]CPS-Median Household Income'!B11</f>
        <v>15674</v>
      </c>
      <c r="C7" s="232">
        <f>'[3]CPS-Median Household Income'!C11</f>
        <v>17451</v>
      </c>
      <c r="D7" s="232">
        <f>'[3]CPS-Median Household Income'!D11</f>
        <v>18730</v>
      </c>
      <c r="E7" s="232">
        <f>'[3]CPS-Median Household Income'!E11</f>
        <v>18827</v>
      </c>
      <c r="F7" s="232">
        <f>'[3]CPS-Median Household Income'!F11</f>
        <v>20172</v>
      </c>
      <c r="G7" s="232">
        <f>'[3]CPS-Median Household Income'!G11</f>
        <v>21433</v>
      </c>
      <c r="H7" s="232">
        <f>'[3]CPS-Median Household Income'!H11</f>
        <v>22786</v>
      </c>
      <c r="I7" s="232">
        <f>'[3]CPS-Median Household Income'!I11</f>
        <v>23435</v>
      </c>
      <c r="J7" s="232">
        <f>'[3]CPS-Median Household Income'!J11</f>
        <v>23882</v>
      </c>
      <c r="K7" s="232">
        <f>'[3]CPS-Median Household Income'!K11</f>
        <v>23039</v>
      </c>
      <c r="L7" s="232">
        <f>'[3]CPS-Median Household Income'!L11</f>
        <v>25565</v>
      </c>
      <c r="M7" s="232">
        <f>'[3]CPS-Median Household Income'!M11</f>
        <v>25814</v>
      </c>
      <c r="N7" s="232">
        <f>'[3]CPS-Median Household Income'!N11</f>
        <v>27123</v>
      </c>
      <c r="O7" s="232">
        <f>'[3]CPS-Median Household Income'!O11</f>
        <v>26162</v>
      </c>
      <c r="P7" s="232">
        <f>'[3]CPS-Median Household Income'!P11</f>
        <v>27665</v>
      </c>
      <c r="Q7" s="232">
        <f>'[3]CPS-Median Household Income'!Q11</f>
        <v>29682</v>
      </c>
      <c r="R7" s="232">
        <f>'[3]CPS-Median Household Income'!R11</f>
        <v>29697</v>
      </c>
      <c r="S7" s="232">
        <f>'[3]CPS-Median Household Income'!S11</f>
        <v>33339</v>
      </c>
      <c r="T7" s="232">
        <f>'[3]CPS-Median Household Income'!T11</f>
        <v>32387</v>
      </c>
      <c r="U7" s="232">
        <f>'[3]CPS-Median Household Income'!U11</f>
        <v>32002</v>
      </c>
      <c r="V7" s="232">
        <f>'[3]CPS-Median Household Income'!V11</f>
        <v>34984</v>
      </c>
      <c r="W7" s="232">
        <f>'[3]CPS-Median Household Income'!W11</f>
        <v>36658</v>
      </c>
      <c r="X7" s="232">
        <f>'[3]CPS-Median Household Income'!X11</f>
        <v>37057</v>
      </c>
      <c r="Y7" s="232">
        <f>'[3]CPS-Median Household Income'!Y11</f>
        <v>40795</v>
      </c>
      <c r="Z7" s="232">
        <f>'[3]CPS-Median Household Income'!Z11</f>
        <v>39586</v>
      </c>
      <c r="AA7" s="232">
        <f>'[3]CPS-Median Household Income'!AA11</f>
        <v>36538</v>
      </c>
      <c r="AB7" s="232">
        <f>'[3]CPS-Median Household Income'!AB11</f>
        <v>38587</v>
      </c>
      <c r="AC7" s="232">
        <f>'[3]CPS-Median Household Income'!AC11</f>
        <v>41302</v>
      </c>
      <c r="AD7" s="232">
        <f>'[3]CPS-Median Household Income'!AD11</f>
        <v>39018.207243712</v>
      </c>
      <c r="AE7" s="232">
        <f>'[3]CPS-Median Household Income'!AE11</f>
        <v>39919</v>
      </c>
      <c r="AF7" s="232">
        <f>'[3]CPS-Median Household Income'!AF11</f>
        <v>39376</v>
      </c>
      <c r="AG7" s="232">
        <f>'[3]CPS-Median Household Income'!AG11</f>
        <v>44922</v>
      </c>
      <c r="AH7" s="232">
        <f>'[3]CPS-Median Household Income'!AH11</f>
        <v>42798</v>
      </c>
      <c r="AI7" s="232">
        <f>'[3]CPS-Median Household Income'!AI11</f>
        <v>45907</v>
      </c>
      <c r="AJ7" s="232">
        <f>'[3]CPS-Median Household Income'!AJ11</f>
        <v>48829</v>
      </c>
      <c r="AK7" s="232">
        <f>'[3]CPS-Median Household Income'!AK11</f>
        <v>49751</v>
      </c>
      <c r="AL7" s="232">
        <f>'[3]CPS-Median Household Income'!AL11</f>
        <v>49781</v>
      </c>
      <c r="AM7" s="232">
        <f>'[3]CPS-Median Household Income'!AM11</f>
        <v>54539</v>
      </c>
    </row>
    <row r="8" spans="1:40">
      <c r="A8" s="218" t="s">
        <v>25</v>
      </c>
      <c r="B8" s="232">
        <f>'[3]CPS-Median Household Income'!B12</f>
        <v>25819</v>
      </c>
      <c r="C8" s="232">
        <f>'[3]CPS-Median Household Income'!C12</f>
        <v>22980</v>
      </c>
      <c r="D8" s="232">
        <f>'[3]CPS-Median Household Income'!D12</f>
        <v>25626</v>
      </c>
      <c r="E8" s="232">
        <f>'[3]CPS-Median Household Income'!E12</f>
        <v>29244</v>
      </c>
      <c r="F8" s="232">
        <f>'[3]CPS-Median Household Income'!F12</f>
        <v>30505</v>
      </c>
      <c r="G8" s="232">
        <f>'[3]CPS-Median Household Income'!G12</f>
        <v>32068</v>
      </c>
      <c r="H8" s="232">
        <f>'[3]CPS-Median Household Income'!H12</f>
        <v>30804</v>
      </c>
      <c r="I8" s="232">
        <f>'[3]CPS-Median Household Income'!I12</f>
        <v>32585</v>
      </c>
      <c r="J8" s="232">
        <f>'[3]CPS-Median Household Income'!J12</f>
        <v>35678</v>
      </c>
      <c r="K8" s="232">
        <f>'[3]CPS-Median Household Income'!K12</f>
        <v>36064</v>
      </c>
      <c r="L8" s="232">
        <f>'[3]CPS-Median Household Income'!L12</f>
        <v>35873</v>
      </c>
      <c r="M8" s="232">
        <f>'[3]CPS-Median Household Income'!M12</f>
        <v>34928</v>
      </c>
      <c r="N8" s="232">
        <f>'[3]CPS-Median Household Income'!N12</f>
        <v>39309</v>
      </c>
      <c r="O8" s="232">
        <f>'[3]CPS-Median Household Income'!O12</f>
        <v>43033</v>
      </c>
      <c r="P8" s="232">
        <f>'[3]CPS-Median Household Income'!P12</f>
        <v>41458</v>
      </c>
      <c r="Q8" s="232">
        <f>'[3]CPS-Median Household Income'!Q12</f>
        <v>46628</v>
      </c>
      <c r="R8" s="232">
        <f>'[3]CPS-Median Household Income'!R12</f>
        <v>50365</v>
      </c>
      <c r="S8" s="232">
        <f>'[3]CPS-Median Household Income'!S12</f>
        <v>49602</v>
      </c>
      <c r="T8" s="232">
        <f>'[3]CPS-Median Household Income'!T12</f>
        <v>49650</v>
      </c>
      <c r="U8" s="232">
        <f>'[3]CPS-Median Household Income'!U12</f>
        <v>49019</v>
      </c>
      <c r="V8" s="232">
        <f>'[3]CPS-Median Household Income'!V12</f>
        <v>48049</v>
      </c>
      <c r="W8" s="232">
        <f>'[3]CPS-Median Household Income'!W12</f>
        <v>51235</v>
      </c>
      <c r="X8" s="232">
        <f>'[3]CPS-Median Household Income'!X12</f>
        <v>52438</v>
      </c>
      <c r="Y8" s="232">
        <f>'[3]CPS-Median Household Income'!Y12</f>
        <v>54589</v>
      </c>
      <c r="Z8" s="232">
        <f>'[3]CPS-Median Household Income'!Z12</f>
        <v>50702</v>
      </c>
      <c r="AA8" s="232">
        <f>'[3]CPS-Median Household Income'!AA12</f>
        <v>52114</v>
      </c>
      <c r="AB8" s="232">
        <f>'[3]CPS-Median Household Income'!AB12</f>
        <v>55214</v>
      </c>
      <c r="AC8" s="232">
        <f>'[3]CPS-Median Household Income'!AC12</f>
        <v>54660</v>
      </c>
      <c r="AD8" s="232">
        <f>'[3]CPS-Median Household Income'!AD12</f>
        <v>48971.892922469386</v>
      </c>
      <c r="AE8" s="232">
        <f>'[3]CPS-Median Household Income'!AE12</f>
        <v>52219</v>
      </c>
      <c r="AF8" s="232">
        <f>'[3]CPS-Median Household Income'!AF12</f>
        <v>54091</v>
      </c>
      <c r="AG8" s="232">
        <f>'[3]CPS-Median Household Income'!AG12</f>
        <v>57522</v>
      </c>
      <c r="AH8" s="232">
        <f>'[3]CPS-Median Household Income'!AH12</f>
        <v>57756</v>
      </c>
      <c r="AI8" s="232">
        <f>'[3]CPS-Median Household Income'!AI12</f>
        <v>58046</v>
      </c>
      <c r="AJ8" s="232">
        <f>'[3]CPS-Median Household Income'!AJ12</f>
        <v>62318</v>
      </c>
      <c r="AK8" s="232">
        <f>'[3]CPS-Median Household Income'!AK12</f>
        <v>64961</v>
      </c>
      <c r="AL8" s="232">
        <f>'[3]CPS-Median Household Income'!AL12</f>
        <v>65012</v>
      </c>
      <c r="AM8" s="232">
        <f>'[3]CPS-Median Household Income'!AM12</f>
        <v>74194</v>
      </c>
    </row>
    <row r="9" spans="1:40">
      <c r="A9" s="218" t="s">
        <v>26</v>
      </c>
      <c r="B9" s="232">
        <f>'[3]CPS-Median Household Income'!B13</f>
        <v>19785</v>
      </c>
      <c r="C9" s="232">
        <f>'[3]CPS-Median Household Income'!C13</f>
        <v>21343</v>
      </c>
      <c r="D9" s="232">
        <f>'[3]CPS-Median Household Income'!D13</f>
        <v>22849</v>
      </c>
      <c r="E9" s="232">
        <f>'[3]CPS-Median Household Income'!E13</f>
        <v>24489</v>
      </c>
      <c r="F9" s="232">
        <f>'[3]CPS-Median Household Income'!F13</f>
        <v>25406</v>
      </c>
      <c r="G9" s="232">
        <f>'[3]CPS-Median Household Income'!G13</f>
        <v>26085</v>
      </c>
      <c r="H9" s="232">
        <f>'[3]CPS-Median Household Income'!H13</f>
        <v>26685</v>
      </c>
      <c r="I9" s="232">
        <f>'[3]CPS-Median Household Income'!I13</f>
        <v>27252</v>
      </c>
      <c r="J9" s="232">
        <f>'[3]CPS-Median Household Income'!J13</f>
        <v>27349</v>
      </c>
      <c r="K9" s="232">
        <f>'[3]CPS-Median Household Income'!K13</f>
        <v>28550</v>
      </c>
      <c r="L9" s="232">
        <f>'[3]CPS-Median Household Income'!L13</f>
        <v>29294</v>
      </c>
      <c r="M9" s="232">
        <f>'[3]CPS-Median Household Income'!M13</f>
        <v>29745</v>
      </c>
      <c r="N9" s="232">
        <f>'[3]CPS-Median Household Income'!N13</f>
        <v>30641</v>
      </c>
      <c r="O9" s="232">
        <f>'[3]CPS-Median Household Income'!O13</f>
        <v>32455</v>
      </c>
      <c r="P9" s="232">
        <f>'[3]CPS-Median Household Income'!P13</f>
        <v>34909</v>
      </c>
      <c r="Q9" s="232">
        <f>'[3]CPS-Median Household Income'!Q13</f>
        <v>35831</v>
      </c>
      <c r="R9" s="232">
        <f>'[3]CPS-Median Household Income'!R13</f>
        <v>38856</v>
      </c>
      <c r="S9" s="232">
        <f>'[3]CPS-Median Household Income'!S13</f>
        <v>36421</v>
      </c>
      <c r="T9" s="232">
        <f>'[3]CPS-Median Household Income'!T13</f>
        <v>38024</v>
      </c>
      <c r="U9" s="232">
        <f>'[3]CPS-Median Household Income'!U13</f>
        <v>38972</v>
      </c>
      <c r="V9" s="232">
        <f>'[3]CPS-Median Household Income'!V13</f>
        <v>40535</v>
      </c>
      <c r="W9" s="232">
        <f>'[3]CPS-Median Household Income'!W13</f>
        <v>42990</v>
      </c>
      <c r="X9" s="232">
        <f>'[3]CPS-Median Household Income'!X13</f>
        <v>45676</v>
      </c>
      <c r="Y9" s="232">
        <f>'[3]CPS-Median Household Income'!Y13</f>
        <v>45794</v>
      </c>
      <c r="Z9" s="232">
        <f>'[3]CPS-Median Household Income'!Z13</f>
        <v>44857</v>
      </c>
      <c r="AA9" s="232">
        <f>'[3]CPS-Median Household Income'!AA13</f>
        <v>45631</v>
      </c>
      <c r="AB9" s="232">
        <f>'[3]CPS-Median Household Income'!AB13</f>
        <v>44066</v>
      </c>
      <c r="AC9" s="232">
        <f>'[3]CPS-Median Household Income'!AC13</f>
        <v>45105</v>
      </c>
      <c r="AD9" s="232">
        <f>'[3]CPS-Median Household Income'!AD13</f>
        <v>46071.019121208548</v>
      </c>
      <c r="AE9" s="232">
        <f>'[3]CPS-Median Household Income'!AE13</f>
        <v>47886</v>
      </c>
      <c r="AF9" s="232">
        <f>'[3]CPS-Median Household Income'!AF13</f>
        <v>48532</v>
      </c>
      <c r="AG9" s="232">
        <f>'[3]CPS-Median Household Income'!AG13</f>
        <v>46140</v>
      </c>
      <c r="AH9" s="232">
        <f>'[3]CPS-Median Household Income'!AH13</f>
        <v>48825</v>
      </c>
      <c r="AI9" s="232">
        <f>'[3]CPS-Median Household Income'!AI13</f>
        <v>51176</v>
      </c>
      <c r="AJ9" s="232">
        <f>'[3]CPS-Median Household Income'!AJ13</f>
        <v>53681</v>
      </c>
      <c r="AK9" s="232">
        <f>'[3]CPS-Median Household Income'!AK13</f>
        <v>53086</v>
      </c>
      <c r="AL9" s="232">
        <f>'[3]CPS-Median Household Income'!AL13</f>
        <v>54644</v>
      </c>
      <c r="AM9" s="232">
        <f>'[3]CPS-Median Household Income'!AM13</f>
        <v>58368</v>
      </c>
    </row>
    <row r="10" spans="1:40">
      <c r="A10" s="218" t="s">
        <v>27</v>
      </c>
      <c r="B10" s="232">
        <f>'[3]CPS-Median Household Income'!B14</f>
        <v>19984</v>
      </c>
      <c r="C10" s="232">
        <f>'[3]CPS-Median Household Income'!C14</f>
        <v>21049</v>
      </c>
      <c r="D10" s="232">
        <f>'[3]CPS-Median Household Income'!D14</f>
        <v>24370</v>
      </c>
      <c r="E10" s="232">
        <f>'[3]CPS-Median Household Income'!E14</f>
        <v>26714</v>
      </c>
      <c r="F10" s="232">
        <f>'[3]CPS-Median Household Income'!F14</f>
        <v>26566</v>
      </c>
      <c r="G10" s="232">
        <f>'[3]CPS-Median Household Income'!G14</f>
        <v>27542</v>
      </c>
      <c r="H10" s="232">
        <f>'[3]CPS-Median Household Income'!H14</f>
        <v>27561</v>
      </c>
      <c r="I10" s="232">
        <f>'[3]CPS-Median Household Income'!I14</f>
        <v>27212</v>
      </c>
      <c r="J10" s="232">
        <f>'[3]CPS-Median Household Income'!J14</f>
        <v>28797</v>
      </c>
      <c r="K10" s="232">
        <f>'[3]CPS-Median Household Income'!K14</f>
        <v>31663</v>
      </c>
      <c r="L10" s="232">
        <f>'[3]CPS-Median Household Income'!L14</f>
        <v>31467</v>
      </c>
      <c r="M10" s="232">
        <f>'[3]CPS-Median Household Income'!M14</f>
        <v>34099</v>
      </c>
      <c r="N10" s="232">
        <f>'[3]CPS-Median Household Income'!N14</f>
        <v>32496</v>
      </c>
      <c r="O10" s="232">
        <f>'[3]CPS-Median Household Income'!O14</f>
        <v>36663</v>
      </c>
      <c r="P10" s="232">
        <f>'[3]CPS-Median Household Income'!P14</f>
        <v>38665</v>
      </c>
      <c r="Q10" s="232">
        <f>'[3]CPS-Median Household Income'!Q14</f>
        <v>39425</v>
      </c>
      <c r="R10" s="232">
        <f>'[3]CPS-Median Household Income'!R14</f>
        <v>41901</v>
      </c>
      <c r="S10" s="232">
        <f>'[3]CPS-Median Household Income'!S14</f>
        <v>42576</v>
      </c>
      <c r="T10" s="232">
        <f>'[3]CPS-Median Household Income'!T14</f>
        <v>42939</v>
      </c>
      <c r="U10" s="232">
        <f>'[3]CPS-Median Household Income'!U14</f>
        <v>42438</v>
      </c>
      <c r="V10" s="232">
        <f>'[3]CPS-Median Household Income'!V14</f>
        <v>40984</v>
      </c>
      <c r="W10" s="232">
        <f>'[3]CPS-Median Household Income'!W14</f>
        <v>45926</v>
      </c>
      <c r="X10" s="232">
        <f>'[3]CPS-Median Household Income'!X14</f>
        <v>49344</v>
      </c>
      <c r="Y10" s="232">
        <f>'[3]CPS-Median Household Income'!Y14</f>
        <v>48641</v>
      </c>
      <c r="Z10" s="232">
        <f>'[3]CPS-Median Household Income'!Z14</f>
        <v>46227</v>
      </c>
      <c r="AA10" s="232">
        <f>'[3]CPS-Median Household Income'!AA14</f>
        <v>43340</v>
      </c>
      <c r="AB10" s="232">
        <f>'[3]CPS-Median Household Income'!AB14</f>
        <v>44117</v>
      </c>
      <c r="AC10" s="232">
        <f>'[3]CPS-Median Household Income'!AC14</f>
        <v>45973</v>
      </c>
      <c r="AD10" s="232">
        <f>'[3]CPS-Median Household Income'!AD14</f>
        <v>48120.925167220128</v>
      </c>
      <c r="AE10" s="232">
        <f>'[3]CPS-Median Household Income'!AE14</f>
        <v>47439</v>
      </c>
      <c r="AF10" s="232">
        <f>'[3]CPS-Median Household Income'!AF14</f>
        <v>46992</v>
      </c>
      <c r="AG10" s="232">
        <f>'[3]CPS-Median Household Income'!AG14</f>
        <v>49555</v>
      </c>
      <c r="AH10" s="232">
        <f>'[3]CPS-Median Household Income'!AH14</f>
        <v>50768</v>
      </c>
      <c r="AI10" s="232">
        <f>'[3]CPS-Median Household Income'!AI14</f>
        <v>53527</v>
      </c>
      <c r="AJ10" s="232">
        <f>'[3]CPS-Median Household Income'!AJ14</f>
        <v>57016</v>
      </c>
      <c r="AK10" s="232">
        <f>'[3]CPS-Median Household Income'!AK14</f>
        <v>57985</v>
      </c>
      <c r="AL10" s="232">
        <f>'[3]CPS-Median Household Income'!AL14</f>
        <v>55821</v>
      </c>
      <c r="AM10" s="232">
        <f>'[3]CPS-Median Household Income'!AM14</f>
        <v>56628</v>
      </c>
      <c r="AN10" s="408" t="s">
        <v>206</v>
      </c>
    </row>
    <row r="11" spans="1:40">
      <c r="A11" s="218" t="s">
        <v>28</v>
      </c>
      <c r="B11" s="232">
        <f>'[3]CPS-Median Household Income'!B15</f>
        <v>17680</v>
      </c>
      <c r="C11" s="232">
        <f>'[3]CPS-Median Household Income'!C15</f>
        <v>17361</v>
      </c>
      <c r="D11" s="232">
        <f>'[3]CPS-Median Household Income'!D15</f>
        <v>19874</v>
      </c>
      <c r="E11" s="232">
        <f>'[3]CPS-Median Household Income'!E15</f>
        <v>20673</v>
      </c>
      <c r="F11" s="232">
        <f>'[3]CPS-Median Household Income'!F15</f>
        <v>19907</v>
      </c>
      <c r="G11" s="232">
        <f>'[3]CPS-Median Household Income'!G15</f>
        <v>23283</v>
      </c>
      <c r="H11" s="232">
        <f>'[3]CPS-Median Household Income'!H15</f>
        <v>24780</v>
      </c>
      <c r="I11" s="232">
        <f>'[3]CPS-Median Household Income'!I15</f>
        <v>23764</v>
      </c>
      <c r="J11" s="232">
        <f>'[3]CPS-Median Household Income'!J15</f>
        <v>23485</v>
      </c>
      <c r="K11" s="232">
        <f>'[3]CPS-Median Household Income'!K15</f>
        <v>24376</v>
      </c>
      <c r="L11" s="232">
        <f>'[3]CPS-Median Household Income'!L15</f>
        <v>26595</v>
      </c>
      <c r="M11" s="232">
        <f>'[3]CPS-Median Household Income'!M15</f>
        <v>29810</v>
      </c>
      <c r="N11" s="232">
        <f>'[3]CPS-Median Household Income'!N15</f>
        <v>32413</v>
      </c>
      <c r="O11" s="232">
        <f>'[3]CPS-Median Household Income'!O15</f>
        <v>33452</v>
      </c>
      <c r="P11" s="232">
        <f>'[3]CPS-Median Household Income'!P15</f>
        <v>36252</v>
      </c>
      <c r="Q11" s="232">
        <f>'[3]CPS-Median Household Income'!Q15</f>
        <v>33738</v>
      </c>
      <c r="R11" s="232">
        <f>'[3]CPS-Median Household Income'!R15</f>
        <v>36265</v>
      </c>
      <c r="S11" s="232">
        <f>'[3]CPS-Median Household Income'!S15</f>
        <v>38437</v>
      </c>
      <c r="T11" s="232">
        <f>'[3]CPS-Median Household Income'!T15</f>
        <v>36762</v>
      </c>
      <c r="U11" s="232">
        <f>'[3]CPS-Median Household Income'!U15</f>
        <v>36936</v>
      </c>
      <c r="V11" s="232">
        <f>'[3]CPS-Median Household Income'!V15</f>
        <v>35610</v>
      </c>
      <c r="W11" s="232">
        <f>'[3]CPS-Median Household Income'!W15</f>
        <v>36699</v>
      </c>
      <c r="X11" s="232">
        <f>'[3]CPS-Median Household Income'!X15</f>
        <v>39485</v>
      </c>
      <c r="Y11" s="232">
        <f>'[3]CPS-Median Household Income'!Y15</f>
        <v>39452</v>
      </c>
      <c r="Z11" s="232">
        <f>'[3]CPS-Median Household Income'!Z15</f>
        <v>41148</v>
      </c>
      <c r="AA11" s="232">
        <f>'[3]CPS-Median Household Income'!AA15</f>
        <v>42664</v>
      </c>
      <c r="AB11" s="232">
        <f>'[3]CPS-Median Household Income'!AB15</f>
        <v>41104</v>
      </c>
      <c r="AC11" s="232">
        <f>'[3]CPS-Median Household Income'!AC15</f>
        <v>39856</v>
      </c>
      <c r="AD11" s="232">
        <f>'[3]CPS-Median Household Income'!AD15</f>
        <v>41086.490054055379</v>
      </c>
      <c r="AE11" s="232">
        <f>'[3]CPS-Median Household Income'!AE15</f>
        <v>42158</v>
      </c>
      <c r="AF11" s="232">
        <f>'[3]CPS-Median Household Income'!AF15</f>
        <v>44879</v>
      </c>
      <c r="AG11" s="232">
        <f>'[3]CPS-Median Household Income'!AG15</f>
        <v>42786</v>
      </c>
      <c r="AH11" s="232">
        <f>'[3]CPS-Median Household Income'!AH15</f>
        <v>42387</v>
      </c>
      <c r="AI11" s="232">
        <f>'[3]CPS-Median Household Income'!AI15</f>
        <v>45369</v>
      </c>
      <c r="AJ11" s="232">
        <f>'[3]CPS-Median Household Income'!AJ15</f>
        <v>51348</v>
      </c>
      <c r="AK11" s="232">
        <f>'[3]CPS-Median Household Income'!AK15</f>
        <v>49672</v>
      </c>
      <c r="AL11" s="232">
        <f>'[3]CPS-Median Household Income'!AL15</f>
        <v>54555</v>
      </c>
      <c r="AM11" s="232">
        <f>'[3]CPS-Median Household Income'!AM15</f>
        <v>55662</v>
      </c>
    </row>
    <row r="12" spans="1:40">
      <c r="A12" s="218" t="s">
        <v>29</v>
      </c>
      <c r="B12" s="232">
        <f>'[3]CPS-Median Household Income'!B16</f>
        <v>18949</v>
      </c>
      <c r="C12" s="232">
        <f>'[3]CPS-Median Household Income'!C16</f>
        <v>21179</v>
      </c>
      <c r="D12" s="232">
        <f>'[3]CPS-Median Household Income'!D16</f>
        <v>20890</v>
      </c>
      <c r="E12" s="232">
        <f>'[3]CPS-Median Household Income'!E16</f>
        <v>21349</v>
      </c>
      <c r="F12" s="232">
        <f>'[3]CPS-Median Household Income'!F16</f>
        <v>20497</v>
      </c>
      <c r="G12" s="232">
        <f>'[3]CPS-Median Household Income'!G16</f>
        <v>22861</v>
      </c>
      <c r="H12" s="232">
        <f>'[3]CPS-Median Household Income'!H16</f>
        <v>22405</v>
      </c>
      <c r="I12" s="232">
        <f>'[3]CPS-Median Household Income'!I16</f>
        <v>25299</v>
      </c>
      <c r="J12" s="232">
        <f>'[3]CPS-Median Household Income'!J16</f>
        <v>25439</v>
      </c>
      <c r="K12" s="232">
        <f>'[3]CPS-Median Household Income'!K16</f>
        <v>26312</v>
      </c>
      <c r="L12" s="232">
        <f>'[3]CPS-Median Household Income'!L16</f>
        <v>25676</v>
      </c>
      <c r="M12" s="232">
        <f>'[3]CPS-Median Household Income'!M16</f>
        <v>27949</v>
      </c>
      <c r="N12" s="232">
        <f>'[3]CPS-Median Household Income'!N16</f>
        <v>30262</v>
      </c>
      <c r="O12" s="232">
        <f>'[3]CPS-Median Household Income'!O16</f>
        <v>33260</v>
      </c>
      <c r="P12" s="232">
        <f>'[3]CPS-Median Household Income'!P16</f>
        <v>31735</v>
      </c>
      <c r="Q12" s="232">
        <f>'[3]CPS-Median Household Income'!Q16</f>
        <v>32654</v>
      </c>
      <c r="R12" s="232">
        <f>'[3]CPS-Median Household Income'!R16</f>
        <v>30718</v>
      </c>
      <c r="S12" s="232">
        <f>'[3]CPS-Median Household Income'!S16</f>
        <v>33322</v>
      </c>
      <c r="T12" s="232">
        <f>'[3]CPS-Median Household Income'!T16</f>
        <v>34008</v>
      </c>
      <c r="U12" s="232">
        <f>'[3]CPS-Median Household Income'!U16</f>
        <v>33507</v>
      </c>
      <c r="V12" s="232">
        <f>'[3]CPS-Median Household Income'!V16</f>
        <v>36429</v>
      </c>
      <c r="W12" s="232">
        <f>'[3]CPS-Median Household Income'!W16</f>
        <v>37236</v>
      </c>
      <c r="X12" s="232">
        <f>'[3]CPS-Median Household Income'!X16</f>
        <v>36488</v>
      </c>
      <c r="Y12" s="232">
        <f>'[3]CPS-Median Household Income'!Y16</f>
        <v>41313</v>
      </c>
      <c r="Z12" s="232">
        <f>'[3]CPS-Median Household Income'!Z16</f>
        <v>39563</v>
      </c>
      <c r="AA12" s="232">
        <f>'[3]CPS-Median Household Income'!AA16</f>
        <v>45433</v>
      </c>
      <c r="AB12" s="232">
        <f>'[3]CPS-Median Household Income'!AB16</f>
        <v>39300</v>
      </c>
      <c r="AC12" s="232">
        <f>'[3]CPS-Median Household Income'!AC16</f>
        <v>40658</v>
      </c>
      <c r="AD12" s="232">
        <f>'[3]CPS-Median Household Income'!AD16</f>
        <v>39084.677498007295</v>
      </c>
      <c r="AE12" s="232">
        <f>'[3]CPS-Median Household Income'!AE16</f>
        <v>39622</v>
      </c>
      <c r="AF12" s="232">
        <f>'[3]CPS-Median Household Income'!AF16</f>
        <v>46425</v>
      </c>
      <c r="AG12" s="232">
        <f>'[3]CPS-Median Household Income'!AG16</f>
        <v>42406</v>
      </c>
      <c r="AH12" s="232">
        <f>'[3]CPS-Median Household Income'!AH16</f>
        <v>45922</v>
      </c>
      <c r="AI12" s="232">
        <f>'[3]CPS-Median Household Income'!AI16</f>
        <v>42196</v>
      </c>
      <c r="AJ12" s="232">
        <f>'[3]CPS-Median Household Income'!AJ16</f>
        <v>43903</v>
      </c>
      <c r="AK12" s="232">
        <f>'[3]CPS-Median Household Income'!AK16</f>
        <v>43565</v>
      </c>
      <c r="AL12" s="232">
        <f>'[3]CPS-Median Household Income'!AL16</f>
        <v>49973</v>
      </c>
      <c r="AM12" s="232">
        <f>'[3]CPS-Median Household Income'!AM16</f>
        <v>51707</v>
      </c>
    </row>
    <row r="13" spans="1:40">
      <c r="A13" s="218" t="s">
        <v>30</v>
      </c>
      <c r="B13" s="232">
        <f>'[3]CPS-Median Household Income'!B17</f>
        <v>29708</v>
      </c>
      <c r="C13" s="232">
        <f>'[3]CPS-Median Household Income'!C17</f>
        <v>30136</v>
      </c>
      <c r="D13" s="232">
        <f>'[3]CPS-Median Household Income'!D17</f>
        <v>30604</v>
      </c>
      <c r="E13" s="232">
        <f>'[3]CPS-Median Household Income'!E17</f>
        <v>34970</v>
      </c>
      <c r="F13" s="232">
        <f>'[3]CPS-Median Household Income'!F17</f>
        <v>36552</v>
      </c>
      <c r="G13" s="232">
        <f>'[3]CPS-Median Household Income'!G17</f>
        <v>36016</v>
      </c>
      <c r="H13" s="232">
        <f>'[3]CPS-Median Household Income'!H17</f>
        <v>38857</v>
      </c>
      <c r="I13" s="232">
        <f>'[3]CPS-Median Household Income'!I17</f>
        <v>36952</v>
      </c>
      <c r="J13" s="232">
        <f>'[3]CPS-Median Household Income'!J17</f>
        <v>37203</v>
      </c>
      <c r="K13" s="232">
        <f>'[3]CPS-Median Household Income'!K17</f>
        <v>39939</v>
      </c>
      <c r="L13" s="232">
        <f>'[3]CPS-Median Household Income'!L17</f>
        <v>39198</v>
      </c>
      <c r="M13" s="232">
        <f>'[3]CPS-Median Household Income'!M17</f>
        <v>41041</v>
      </c>
      <c r="N13" s="232">
        <f>'[3]CPS-Median Household Income'!N17</f>
        <v>43993</v>
      </c>
      <c r="O13" s="232">
        <f>'[3]CPS-Median Household Income'!O17</f>
        <v>46685</v>
      </c>
      <c r="P13" s="232">
        <f>'[3]CPS-Median Household Income'!P17</f>
        <v>50016</v>
      </c>
      <c r="Q13" s="232">
        <f>'[3]CPS-Median Household Income'!Q17</f>
        <v>52205</v>
      </c>
      <c r="R13" s="232">
        <f>'[3]CPS-Median Household Income'!R17</f>
        <v>54535</v>
      </c>
      <c r="S13" s="232">
        <f>'[3]CPS-Median Household Income'!S17</f>
        <v>53530</v>
      </c>
      <c r="T13" s="232">
        <f>'[3]CPS-Median Household Income'!T17</f>
        <v>56407</v>
      </c>
      <c r="U13" s="232">
        <f>'[3]CPS-Median Household Income'!U17</f>
        <v>52314</v>
      </c>
      <c r="V13" s="232">
        <f>'[3]CPS-Median Household Income'!V17</f>
        <v>57103</v>
      </c>
      <c r="W13" s="232">
        <f>'[3]CPS-Median Household Income'!W17</f>
        <v>60512</v>
      </c>
      <c r="X13" s="232">
        <f>'[3]CPS-Median Household Income'!X17</f>
        <v>63668</v>
      </c>
      <c r="Y13" s="232">
        <f>'[3]CPS-Median Household Income'!Y17</f>
        <v>65630</v>
      </c>
      <c r="Z13" s="232">
        <f>'[3]CPS-Median Household Income'!Z17</f>
        <v>63711</v>
      </c>
      <c r="AA13" s="232">
        <f>'[3]CPS-Median Household Income'!AA17</f>
        <v>64186</v>
      </c>
      <c r="AB13" s="232">
        <f>'[3]CPS-Median Household Income'!AB17</f>
        <v>64201</v>
      </c>
      <c r="AC13" s="232">
        <f>'[3]CPS-Median Household Income'!AC17</f>
        <v>68876</v>
      </c>
      <c r="AD13" s="232">
        <f>'[3]CPS-Median Household Income'!AD17</f>
        <v>71835.585388519001</v>
      </c>
      <c r="AE13" s="232">
        <f>'[3]CPS-Median Household Income'!AE17</f>
        <v>65262</v>
      </c>
      <c r="AF13" s="232">
        <f>'[3]CPS-Median Household Income'!AF17</f>
        <v>69353</v>
      </c>
      <c r="AG13" s="232">
        <f>'[3]CPS-Median Household Income'!AG17</f>
        <v>76165</v>
      </c>
      <c r="AH13" s="232">
        <f>'[3]CPS-Median Household Income'!AH17</f>
        <v>73594</v>
      </c>
      <c r="AI13" s="232">
        <f>'[3]CPS-Median Household Income'!AI17</f>
        <v>73760</v>
      </c>
      <c r="AJ13" s="232">
        <f>'[3]CPS-Median Household Income'!AJ17</f>
        <v>81084</v>
      </c>
      <c r="AK13" s="232">
        <f>'[3]CPS-Median Household Income'!AK17</f>
        <v>82093</v>
      </c>
      <c r="AL13" s="232">
        <f>'[3]CPS-Median Household Income'!AL17</f>
        <v>86223</v>
      </c>
      <c r="AM13" s="232">
        <f>'[3]CPS-Median Household Income'!AM17</f>
        <v>95572</v>
      </c>
    </row>
    <row r="14" spans="1:40">
      <c r="A14" s="218" t="s">
        <v>31</v>
      </c>
      <c r="B14" s="232">
        <f>'[3]CPS-Median Household Income'!B18</f>
        <v>15430</v>
      </c>
      <c r="C14" s="232">
        <f>'[3]CPS-Median Household Income'!C18</f>
        <v>16413</v>
      </c>
      <c r="D14" s="232">
        <f>'[3]CPS-Median Household Income'!D18</f>
        <v>16513</v>
      </c>
      <c r="E14" s="232">
        <f>'[3]CPS-Median Household Income'!E18</f>
        <v>18513</v>
      </c>
      <c r="F14" s="232">
        <f>'[3]CPS-Median Household Income'!F18</f>
        <v>18166</v>
      </c>
      <c r="G14" s="232">
        <f>'[3]CPS-Median Household Income'!G18</f>
        <v>19917</v>
      </c>
      <c r="H14" s="232">
        <f>'[3]CPS-Median Household Income'!H18</f>
        <v>20178</v>
      </c>
      <c r="I14" s="232">
        <f>'[3]CPS-Median Household Income'!I18</f>
        <v>19475</v>
      </c>
      <c r="J14" s="232">
        <f>'[3]CPS-Median Household Income'!J18</f>
        <v>20570</v>
      </c>
      <c r="K14" s="232">
        <f>'[3]CPS-Median Household Income'!K18</f>
        <v>22191</v>
      </c>
      <c r="L14" s="232">
        <f>'[3]CPS-Median Household Income'!L18</f>
        <v>25400</v>
      </c>
      <c r="M14" s="232">
        <f>'[3]CPS-Median Household Income'!M18</f>
        <v>26538</v>
      </c>
      <c r="N14" s="232">
        <f>'[3]CPS-Median Household Income'!N18</f>
        <v>26677</v>
      </c>
      <c r="O14" s="232">
        <f>'[3]CPS-Median Household Income'!O18</f>
        <v>28499</v>
      </c>
      <c r="P14" s="232">
        <f>'[3]CPS-Median Household Income'!P18</f>
        <v>29120</v>
      </c>
      <c r="Q14" s="232">
        <f>'[3]CPS-Median Household Income'!Q18</f>
        <v>32478</v>
      </c>
      <c r="R14" s="232">
        <f>'[3]CPS-Median Household Income'!R18</f>
        <v>34299</v>
      </c>
      <c r="S14" s="232">
        <f>'[3]CPS-Median Household Income'!S18</f>
        <v>30161</v>
      </c>
      <c r="T14" s="232">
        <f>'[3]CPS-Median Household Income'!T18</f>
        <v>30882</v>
      </c>
      <c r="U14" s="232">
        <f>'[3]CPS-Median Household Income'!U18</f>
        <v>32728</v>
      </c>
      <c r="V14" s="232">
        <f>'[3]CPS-Median Household Income'!V18</f>
        <v>34755</v>
      </c>
      <c r="W14" s="232">
        <f>'[3]CPS-Median Household Income'!W18</f>
        <v>32875</v>
      </c>
      <c r="X14" s="232">
        <f>'[3]CPS-Median Household Income'!X18</f>
        <v>34733</v>
      </c>
      <c r="Y14" s="232">
        <f>'[3]CPS-Median Household Income'!Y18</f>
        <v>37279</v>
      </c>
      <c r="Z14" s="232">
        <f>'[3]CPS-Median Household Income'!Z18</f>
        <v>36446</v>
      </c>
      <c r="AA14" s="232">
        <f>'[3]CPS-Median Household Income'!AA18</f>
        <v>35078</v>
      </c>
      <c r="AB14" s="232">
        <f>'[3]CPS-Median Household Income'!AB18</f>
        <v>38159</v>
      </c>
      <c r="AC14" s="232">
        <f>'[3]CPS-Median Household Income'!AC18</f>
        <v>41090</v>
      </c>
      <c r="AD14" s="232">
        <f>'[3]CPS-Median Household Income'!AD18</f>
        <v>36641.299630744557</v>
      </c>
      <c r="AE14" s="232">
        <f>'[3]CPS-Median Household Income'!AE18</f>
        <v>40850</v>
      </c>
      <c r="AF14" s="232">
        <f>'[3]CPS-Median Household Income'!AF18</f>
        <v>32338</v>
      </c>
      <c r="AG14" s="232">
        <f>'[3]CPS-Median Household Income'!AG18</f>
        <v>35521</v>
      </c>
      <c r="AH14" s="232">
        <f>'[3]CPS-Median Household Income'!AH18</f>
        <v>40037</v>
      </c>
      <c r="AI14" s="232">
        <f>'[3]CPS-Median Household Income'!AI18</f>
        <v>41099</v>
      </c>
      <c r="AJ14" s="232">
        <f>'[3]CPS-Median Household Income'!AJ18</f>
        <v>43441</v>
      </c>
      <c r="AK14" s="232">
        <f>'[3]CPS-Median Household Income'!AK18</f>
        <v>43281</v>
      </c>
      <c r="AL14" s="232">
        <f>'[3]CPS-Median Household Income'!AL18</f>
        <v>42781</v>
      </c>
      <c r="AM14" s="232">
        <f>'[3]CPS-Median Household Income'!AM18</f>
        <v>44787</v>
      </c>
    </row>
    <row r="15" spans="1:40">
      <c r="A15" s="218" t="s">
        <v>32</v>
      </c>
      <c r="B15" s="232">
        <f>'[3]CPS-Median Household Income'!B19</f>
        <v>20569</v>
      </c>
      <c r="C15" s="232">
        <f>'[3]CPS-Median Household Income'!C19</f>
        <v>21451</v>
      </c>
      <c r="D15" s="232">
        <f>'[3]CPS-Median Household Income'!D19</f>
        <v>21861</v>
      </c>
      <c r="E15" s="232">
        <f>'[3]CPS-Median Household Income'!E19</f>
        <v>22760</v>
      </c>
      <c r="F15" s="232">
        <f>'[3]CPS-Median Household Income'!F19</f>
        <v>24415</v>
      </c>
      <c r="G15" s="232">
        <f>'[3]CPS-Median Household Income'!G19</f>
        <v>26406</v>
      </c>
      <c r="H15" s="232">
        <f>'[3]CPS-Median Household Income'!H19</f>
        <v>26329</v>
      </c>
      <c r="I15" s="232">
        <f>'[3]CPS-Median Household Income'!I19</f>
        <v>26853</v>
      </c>
      <c r="J15" s="232">
        <f>'[3]CPS-Median Household Income'!J19</f>
        <v>27771</v>
      </c>
      <c r="K15" s="232">
        <f>'[3]CPS-Median Household Income'!K19</f>
        <v>28820</v>
      </c>
      <c r="L15" s="232">
        <f>'[3]CPS-Median Household Income'!L19</f>
        <v>30114</v>
      </c>
      <c r="M15" s="232">
        <f>'[3]CPS-Median Household Income'!M19</f>
        <v>31979</v>
      </c>
      <c r="N15" s="232">
        <f>'[3]CPS-Median Household Income'!N19</f>
        <v>35601</v>
      </c>
      <c r="O15" s="232">
        <f>'[3]CPS-Median Household Income'!O19</f>
        <v>35840</v>
      </c>
      <c r="P15" s="232">
        <f>'[3]CPS-Median Household Income'!P19</f>
        <v>35838</v>
      </c>
      <c r="Q15" s="232">
        <f>'[3]CPS-Median Household Income'!Q19</f>
        <v>37254</v>
      </c>
      <c r="R15" s="232">
        <f>'[3]CPS-Median Household Income'!R19</f>
        <v>38317</v>
      </c>
      <c r="S15" s="232">
        <f>'[3]CPS-Median Household Income'!S19</f>
        <v>38162</v>
      </c>
      <c r="T15" s="232">
        <f>'[3]CPS-Median Household Income'!T19</f>
        <v>36515</v>
      </c>
      <c r="U15" s="232">
        <f>'[3]CPS-Median Household Income'!U19</f>
        <v>37279</v>
      </c>
      <c r="V15" s="232">
        <f>'[3]CPS-Median Household Income'!V19</f>
        <v>40238</v>
      </c>
      <c r="W15" s="232">
        <f>'[3]CPS-Median Household Income'!W19</f>
        <v>42056</v>
      </c>
      <c r="X15" s="232">
        <f>'[3]CPS-Median Household Income'!X19</f>
        <v>39797</v>
      </c>
      <c r="Y15" s="232">
        <f>'[3]CPS-Median Household Income'!Y19</f>
        <v>43513</v>
      </c>
      <c r="Z15" s="232">
        <f>'[3]CPS-Median Household Income'!Z19</f>
        <v>42930</v>
      </c>
      <c r="AA15" s="232">
        <f>'[3]CPS-Median Household Income'!AA19</f>
        <v>41906</v>
      </c>
      <c r="AB15" s="232">
        <f>'[3]CPS-Median Household Income'!AB19</f>
        <v>43830</v>
      </c>
      <c r="AC15" s="232">
        <f>'[3]CPS-Median Household Income'!AC19</f>
        <v>45206</v>
      </c>
      <c r="AD15" s="232">
        <f>'[3]CPS-Median Household Income'!AD19</f>
        <v>41553.373711401036</v>
      </c>
      <c r="AE15" s="232">
        <f>'[3]CPS-Median Household Income'!AE19</f>
        <v>41208</v>
      </c>
      <c r="AF15" s="232">
        <f>'[3]CPS-Median Household Income'!AF19</f>
        <v>46337</v>
      </c>
      <c r="AG15" s="232">
        <f>'[3]CPS-Median Household Income'!AG19</f>
        <v>46784</v>
      </c>
      <c r="AH15" s="232">
        <f>'[3]CPS-Median Household Income'!AH19</f>
        <v>50797</v>
      </c>
      <c r="AI15" s="232">
        <f>'[3]CPS-Median Household Income'!AI19</f>
        <v>53764</v>
      </c>
      <c r="AJ15" s="232">
        <f>'[3]CPS-Median Household Income'!AJ19</f>
        <v>50343</v>
      </c>
      <c r="AK15" s="232">
        <f>'[3]CPS-Median Household Income'!AK19</f>
        <v>49547</v>
      </c>
      <c r="AL15" s="232">
        <f>'[3]CPS-Median Household Income'!AL19</f>
        <v>53369</v>
      </c>
      <c r="AM15" s="232">
        <f>'[3]CPS-Median Household Income'!AM19</f>
        <v>61159</v>
      </c>
    </row>
    <row r="16" spans="1:40">
      <c r="A16" s="218" t="s">
        <v>33</v>
      </c>
      <c r="B16" s="232">
        <f>'[3]CPS-Median Household Income'!B20</f>
        <v>21148</v>
      </c>
      <c r="C16" s="232">
        <f>'[3]CPS-Median Household Income'!C20</f>
        <v>21205</v>
      </c>
      <c r="D16" s="232">
        <f>'[3]CPS-Median Household Income'!D20</f>
        <v>20948</v>
      </c>
      <c r="E16" s="232">
        <f>'[3]CPS-Median Household Income'!E20</f>
        <v>21691</v>
      </c>
      <c r="F16" s="232">
        <f>'[3]CPS-Median Household Income'!F20</f>
        <v>23667</v>
      </c>
      <c r="G16" s="232">
        <f>'[3]CPS-Median Household Income'!G20</f>
        <v>23667</v>
      </c>
      <c r="H16" s="232">
        <f>'[3]CPS-Median Household Income'!H20</f>
        <v>24384</v>
      </c>
      <c r="I16" s="232">
        <f>'[3]CPS-Median Household Income'!I20</f>
        <v>25462</v>
      </c>
      <c r="J16" s="232">
        <f>'[3]CPS-Median Household Income'!J20</f>
        <v>25284</v>
      </c>
      <c r="K16" s="232">
        <f>'[3]CPS-Median Household Income'!K20</f>
        <v>26260</v>
      </c>
      <c r="L16" s="232">
        <f>'[3]CPS-Median Household Income'!L20</f>
        <v>26991</v>
      </c>
      <c r="M16" s="232">
        <f>'[3]CPS-Median Household Income'!M20</f>
        <v>26311</v>
      </c>
      <c r="N16" s="232">
        <f>'[3]CPS-Median Household Income'!N20</f>
        <v>27437</v>
      </c>
      <c r="O16" s="232">
        <f>'[3]CPS-Median Household Income'!O20</f>
        <v>31351</v>
      </c>
      <c r="P16" s="232">
        <f>'[3]CPS-Median Household Income'!P20</f>
        <v>33727</v>
      </c>
      <c r="Q16" s="232">
        <f>'[3]CPS-Median Household Income'!Q20</f>
        <v>32683</v>
      </c>
      <c r="R16" s="232">
        <f>'[3]CPS-Median Household Income'!R20</f>
        <v>32432</v>
      </c>
      <c r="S16" s="232">
        <f>'[3]CPS-Median Household Income'!S20</f>
        <v>35609</v>
      </c>
      <c r="T16" s="232">
        <f>'[3]CPS-Median Household Income'!T20</f>
        <v>36458</v>
      </c>
      <c r="U16" s="232">
        <f>'[3]CPS-Median Household Income'!U20</f>
        <v>35902</v>
      </c>
      <c r="V16" s="232">
        <f>'[3]CPS-Median Household Income'!V20</f>
        <v>39614</v>
      </c>
      <c r="W16" s="232">
        <f>'[3]CPS-Median Household Income'!W20</f>
        <v>37645</v>
      </c>
      <c r="X16" s="232">
        <f>'[3]CPS-Median Household Income'!X20</f>
        <v>38838</v>
      </c>
      <c r="Y16" s="232">
        <f>'[3]CPS-Median Household Income'!Y20</f>
        <v>43216</v>
      </c>
      <c r="Z16" s="232">
        <f>'[3]CPS-Median Household Income'!Z20</f>
        <v>46111</v>
      </c>
      <c r="AA16" s="232">
        <f>'[3]CPS-Median Household Income'!AA20</f>
        <v>45878</v>
      </c>
      <c r="AB16" s="232">
        <f>'[3]CPS-Median Household Income'!AB20</f>
        <v>43103</v>
      </c>
      <c r="AC16" s="232">
        <f>'[3]CPS-Median Household Income'!AC20</f>
        <v>48455</v>
      </c>
      <c r="AD16" s="232">
        <f>'[3]CPS-Median Household Income'!AD20</f>
        <v>48406.856070027221</v>
      </c>
      <c r="AE16" s="232">
        <f>'[3]CPS-Median Household Income'!AE20</f>
        <v>43777</v>
      </c>
      <c r="AF16" s="232">
        <f>'[3]CPS-Median Household Income'!AF20</f>
        <v>46162</v>
      </c>
      <c r="AG16" s="232">
        <f>'[3]CPS-Median Household Income'!AG20</f>
        <v>47199</v>
      </c>
      <c r="AH16" s="232">
        <f>'[3]CPS-Median Household Income'!AH20</f>
        <v>47077</v>
      </c>
      <c r="AI16" s="232">
        <f>'[3]CPS-Median Household Income'!AI20</f>
        <v>50943</v>
      </c>
      <c r="AJ16" s="232">
        <f>'[3]CPS-Median Household Income'!AJ20</f>
        <v>55006</v>
      </c>
      <c r="AK16" s="232">
        <f>'[3]CPS-Median Household Income'!AK20</f>
        <v>51882</v>
      </c>
      <c r="AL16" s="232">
        <f>'[3]CPS-Median Household Income'!AL20</f>
        <v>54434</v>
      </c>
      <c r="AM16" s="232">
        <f>'[3]CPS-Median Household Income'!AM20</f>
        <v>59397</v>
      </c>
    </row>
    <row r="17" spans="1:39">
      <c r="A17" s="218" t="s">
        <v>34</v>
      </c>
      <c r="B17" s="232">
        <f>'[3]CPS-Median Household Income'!B21</f>
        <v>20309</v>
      </c>
      <c r="C17" s="232">
        <f>'[3]CPS-Median Household Income'!C21</f>
        <v>20036</v>
      </c>
      <c r="D17" s="232">
        <f>'[3]CPS-Median Household Income'!D21</f>
        <v>21968</v>
      </c>
      <c r="E17" s="232">
        <f>'[3]CPS-Median Household Income'!E21</f>
        <v>25049</v>
      </c>
      <c r="F17" s="232">
        <f>'[3]CPS-Median Household Income'!F21</f>
        <v>25533</v>
      </c>
      <c r="G17" s="232">
        <f>'[3]CPS-Median Household Income'!G21</f>
        <v>23798</v>
      </c>
      <c r="H17" s="232">
        <f>'[3]CPS-Median Household Income'!H21</f>
        <v>28735</v>
      </c>
      <c r="I17" s="232">
        <f>'[3]CPS-Median Household Income'!I21</f>
        <v>27463</v>
      </c>
      <c r="J17" s="232">
        <f>'[3]CPS-Median Household Income'!J21</f>
        <v>27578</v>
      </c>
      <c r="K17" s="232">
        <f>'[3]CPS-Median Household Income'!K21</f>
        <v>26053</v>
      </c>
      <c r="L17" s="232">
        <f>'[3]CPS-Median Household Income'!L21</f>
        <v>29846</v>
      </c>
      <c r="M17" s="232">
        <f>'[3]CPS-Median Household Income'!M21</f>
        <v>29071</v>
      </c>
      <c r="N17" s="232">
        <f>'[3]CPS-Median Household Income'!N21</f>
        <v>34665</v>
      </c>
      <c r="O17" s="232">
        <f>'[3]CPS-Median Household Income'!O21</f>
        <v>34262</v>
      </c>
      <c r="P17" s="232">
        <f>'[3]CPS-Median Household Income'!P21</f>
        <v>33267</v>
      </c>
      <c r="Q17" s="232">
        <f>'[3]CPS-Median Household Income'!Q21</f>
        <v>36462</v>
      </c>
      <c r="R17" s="232">
        <f>'[3]CPS-Median Household Income'!R21</f>
        <v>37570</v>
      </c>
      <c r="S17" s="232">
        <f>'[3]CPS-Median Household Income'!S21</f>
        <v>37736</v>
      </c>
      <c r="T17" s="232">
        <f>'[3]CPS-Median Household Income'!T21</f>
        <v>37812</v>
      </c>
      <c r="U17" s="232">
        <f>'[3]CPS-Median Household Income'!U21</f>
        <v>38479</v>
      </c>
      <c r="V17" s="232">
        <f>'[3]CPS-Median Household Income'!V21</f>
        <v>38691</v>
      </c>
      <c r="W17" s="232">
        <f>'[3]CPS-Median Household Income'!W21</f>
        <v>40230</v>
      </c>
      <c r="X17" s="232">
        <f>'[3]CPS-Median Household Income'!X21</f>
        <v>39617</v>
      </c>
      <c r="Y17" s="232">
        <f>'[3]CPS-Median Household Income'!Y21</f>
        <v>44213</v>
      </c>
      <c r="Z17" s="232">
        <f>'[3]CPS-Median Household Income'!Z21</f>
        <v>42155</v>
      </c>
      <c r="AA17" s="232">
        <f>'[3]CPS-Median Household Income'!AA21</f>
        <v>41101</v>
      </c>
      <c r="AB17" s="232">
        <f>'[3]CPS-Median Household Income'!AB21</f>
        <v>41699</v>
      </c>
      <c r="AC17" s="232">
        <f>'[3]CPS-Median Household Income'!AC21</f>
        <v>40084</v>
      </c>
      <c r="AD17" s="232">
        <f>'[3]CPS-Median Household Income'!AD21</f>
        <v>44401.061436609431</v>
      </c>
      <c r="AE17" s="232">
        <f>'[3]CPS-Median Household Income'!AE21</f>
        <v>43749</v>
      </c>
      <c r="AF17" s="232">
        <f>'[3]CPS-Median Household Income'!AF21</f>
        <v>43563</v>
      </c>
      <c r="AG17" s="232">
        <f>'[3]CPS-Median Household Income'!AG21</f>
        <v>44929</v>
      </c>
      <c r="AH17" s="232">
        <f>'[3]CPS-Median Household Income'!AH21</f>
        <v>46360</v>
      </c>
      <c r="AI17" s="232">
        <f>'[3]CPS-Median Household Income'!AI21</f>
        <v>54336</v>
      </c>
      <c r="AJ17" s="232">
        <f>'[3]CPS-Median Household Income'!AJ21</f>
        <v>54971</v>
      </c>
      <c r="AK17" s="232">
        <f>'[3]CPS-Median Household Income'!AK21</f>
        <v>54537</v>
      </c>
      <c r="AL17" s="232">
        <f>'[3]CPS-Median Household Income'!AL21</f>
        <v>57444</v>
      </c>
      <c r="AM17" s="232">
        <f>'[3]CPS-Median Household Income'!AM21</f>
        <v>62028</v>
      </c>
    </row>
    <row r="18" spans="1:39">
      <c r="A18" s="218" t="s">
        <v>35</v>
      </c>
      <c r="B18" s="232">
        <f>'[3]CPS-Median Household Income'!B22</f>
        <v>16782</v>
      </c>
      <c r="C18" s="232">
        <f>'[3]CPS-Median Household Income'!C22</f>
        <v>17778</v>
      </c>
      <c r="D18" s="232">
        <f>'[3]CPS-Median Household Income'!D22</f>
        <v>18256</v>
      </c>
      <c r="E18" s="232">
        <f>'[3]CPS-Median Household Income'!E22</f>
        <v>21179</v>
      </c>
      <c r="F18" s="232">
        <f>'[3]CPS-Median Household Income'!F22</f>
        <v>20856</v>
      </c>
      <c r="G18" s="232">
        <f>'[3]CPS-Median Household Income'!G22</f>
        <v>22611</v>
      </c>
      <c r="H18" s="232">
        <f>'[3]CPS-Median Household Income'!H22</f>
        <v>22592</v>
      </c>
      <c r="I18" s="232">
        <f>'[3]CPS-Median Household Income'!I22</f>
        <v>24453</v>
      </c>
      <c r="J18" s="232">
        <f>'[3]CPS-Median Household Income'!J22</f>
        <v>24318</v>
      </c>
      <c r="K18" s="232">
        <f>'[3]CPS-Median Household Income'!K22</f>
        <v>25102</v>
      </c>
      <c r="L18" s="232">
        <f>'[3]CPS-Median Household Income'!L22</f>
        <v>28639</v>
      </c>
      <c r="M18" s="232">
        <f>'[3]CPS-Median Household Income'!M22</f>
        <v>29015</v>
      </c>
      <c r="N18" s="232">
        <f>'[3]CPS-Median Household Income'!N22</f>
        <v>30790</v>
      </c>
      <c r="O18" s="232">
        <f>'[3]CPS-Median Household Income'!O22</f>
        <v>30636</v>
      </c>
      <c r="P18" s="232">
        <f>'[3]CPS-Median Household Income'!P22</f>
        <v>34091</v>
      </c>
      <c r="Q18" s="232">
        <f>'[3]CPS-Median Household Income'!Q22</f>
        <v>36522</v>
      </c>
      <c r="R18" s="232">
        <f>'[3]CPS-Median Household Income'!R22</f>
        <v>34096</v>
      </c>
      <c r="S18" s="232">
        <f>'[3]CPS-Median Household Income'!S22</f>
        <v>35783</v>
      </c>
      <c r="T18" s="232">
        <f>'[3]CPS-Median Household Income'!T22</f>
        <v>37030</v>
      </c>
      <c r="U18" s="232">
        <f>'[3]CPS-Median Household Income'!U22</f>
        <v>37523</v>
      </c>
      <c r="V18" s="232">
        <f>'[3]CPS-Median Household Income'!V22</f>
        <v>38072</v>
      </c>
      <c r="W18" s="232">
        <f>'[3]CPS-Median Household Income'!W22</f>
        <v>39406</v>
      </c>
      <c r="X18" s="232">
        <f>'[3]CPS-Median Household Income'!X22</f>
        <v>40693</v>
      </c>
      <c r="Y18" s="232">
        <f>'[3]CPS-Median Household Income'!Y22</f>
        <v>41195</v>
      </c>
      <c r="Z18" s="232">
        <f>'[3]CPS-Median Household Income'!Z22</f>
        <v>39702</v>
      </c>
      <c r="AA18" s="232">
        <f>'[3]CPS-Median Household Income'!AA22</f>
        <v>40517</v>
      </c>
      <c r="AB18" s="232">
        <f>'[3]CPS-Median Household Income'!AB22</f>
        <v>38592</v>
      </c>
      <c r="AC18" s="232">
        <f>'[3]CPS-Median Household Income'!AC22</f>
        <v>42279</v>
      </c>
      <c r="AD18" s="232">
        <f>'[3]CPS-Median Household Income'!AD22</f>
        <v>42995.044949567469</v>
      </c>
      <c r="AE18" s="232">
        <f>'[3]CPS-Median Household Income'!AE22</f>
        <v>42499</v>
      </c>
      <c r="AF18" s="232">
        <f>'[3]CPS-Median Household Income'!AF22</f>
        <v>43361</v>
      </c>
      <c r="AG18" s="232">
        <f>'[3]CPS-Median Household Income'!AG22</f>
        <v>43716</v>
      </c>
      <c r="AH18" s="232">
        <f>'[3]CPS-Median Household Income'!AH22</f>
        <v>47330</v>
      </c>
      <c r="AI18" s="232">
        <f>'[3]CPS-Median Household Income'!AI22</f>
        <v>51344</v>
      </c>
      <c r="AJ18" s="232">
        <f>'[3]CPS-Median Household Income'!AJ22</f>
        <v>55240</v>
      </c>
      <c r="AK18" s="232">
        <f>'[3]CPS-Median Household Income'!AK22</f>
        <v>55306</v>
      </c>
      <c r="AL18" s="232">
        <f>'[3]CPS-Median Household Income'!AL22</f>
        <v>56060</v>
      </c>
      <c r="AM18" s="232">
        <f>'[3]CPS-Median Household Income'!AM22</f>
        <v>56627</v>
      </c>
    </row>
    <row r="19" spans="1:39">
      <c r="A19" s="218" t="s">
        <v>36</v>
      </c>
      <c r="B19" s="232">
        <f>'[3]CPS-Median Household Income'!B23</f>
        <v>23024</v>
      </c>
      <c r="C19" s="232">
        <f>'[3]CPS-Median Household Income'!C23</f>
        <v>23743</v>
      </c>
      <c r="D19" s="232">
        <f>'[3]CPS-Median Household Income'!D23</f>
        <v>24162</v>
      </c>
      <c r="E19" s="232">
        <f>'[3]CPS-Median Household Income'!E23</f>
        <v>24721</v>
      </c>
      <c r="F19" s="232">
        <f>'[3]CPS-Median Household Income'!F23</f>
        <v>24963</v>
      </c>
      <c r="G19" s="232">
        <f>'[3]CPS-Median Household Income'!G23</f>
        <v>25886</v>
      </c>
      <c r="H19" s="232">
        <f>'[3]CPS-Median Household Income'!H23</f>
        <v>28228</v>
      </c>
      <c r="I19" s="232">
        <f>'[3]CPS-Median Household Income'!I23</f>
        <v>27733</v>
      </c>
      <c r="J19" s="232">
        <f>'[3]CPS-Median Household Income'!J23</f>
        <v>27953</v>
      </c>
      <c r="K19" s="232">
        <f>'[3]CPS-Median Household Income'!K23</f>
        <v>28727</v>
      </c>
      <c r="L19" s="232">
        <f>'[3]CPS-Median Household Income'!L23</f>
        <v>30755</v>
      </c>
      <c r="M19" s="232">
        <f>'[3]CPS-Median Household Income'!M23</f>
        <v>32039</v>
      </c>
      <c r="N19" s="232">
        <f>'[3]CPS-Median Household Income'!N23</f>
        <v>33072</v>
      </c>
      <c r="O19" s="232">
        <f>'[3]CPS-Median Household Income'!O23</f>
        <v>35075</v>
      </c>
      <c r="P19" s="232">
        <f>'[3]CPS-Median Household Income'!P23</f>
        <v>35783</v>
      </c>
      <c r="Q19" s="232">
        <f>'[3]CPS-Median Household Income'!Q23</f>
        <v>38688</v>
      </c>
      <c r="R19" s="232">
        <f>'[3]CPS-Median Household Income'!R23</f>
        <v>38609</v>
      </c>
      <c r="S19" s="232">
        <f>'[3]CPS-Median Household Income'!S23</f>
        <v>40860</v>
      </c>
      <c r="T19" s="232">
        <f>'[3]CPS-Median Household Income'!T23</f>
        <v>40149</v>
      </c>
      <c r="U19" s="232">
        <f>'[3]CPS-Median Household Income'!U23</f>
        <v>39271</v>
      </c>
      <c r="V19" s="232">
        <f>'[3]CPS-Median Household Income'!V23</f>
        <v>41397</v>
      </c>
      <c r="W19" s="232">
        <f>'[3]CPS-Median Household Income'!W23</f>
        <v>41422</v>
      </c>
      <c r="X19" s="232">
        <f>'[3]CPS-Median Household Income'!X23</f>
        <v>43307</v>
      </c>
      <c r="Y19" s="232">
        <f>'[3]CPS-Median Household Income'!Y23</f>
        <v>46053</v>
      </c>
      <c r="Z19" s="232">
        <f>'[3]CPS-Median Household Income'!Z23</f>
        <v>46490</v>
      </c>
      <c r="AA19" s="232">
        <f>'[3]CPS-Median Household Income'!AA23</f>
        <v>47475</v>
      </c>
      <c r="AB19" s="232">
        <f>'[3]CPS-Median Household Income'!AB23</f>
        <v>47266</v>
      </c>
      <c r="AC19" s="232">
        <f>'[3]CPS-Median Household Income'!AC23</f>
        <v>49047</v>
      </c>
      <c r="AD19" s="232">
        <f>'[3]CPS-Median Household Income'!AD23</f>
        <v>51926.140987412437</v>
      </c>
      <c r="AE19" s="232">
        <f>'[3]CPS-Median Household Income'!AE23</f>
        <v>53027</v>
      </c>
      <c r="AF19" s="232">
        <f>'[3]CPS-Median Household Income'!AF23</f>
        <v>51406</v>
      </c>
      <c r="AG19" s="232">
        <f>'[3]CPS-Median Household Income'!AG23</f>
        <v>53875</v>
      </c>
      <c r="AH19" s="232">
        <f>'[3]CPS-Median Household Income'!AH23</f>
        <v>56473</v>
      </c>
      <c r="AI19" s="232">
        <f>'[3]CPS-Median Household Income'!AI23</f>
        <v>58146</v>
      </c>
      <c r="AJ19" s="232">
        <f>'[3]CPS-Median Household Income'!AJ23</f>
        <v>59295</v>
      </c>
      <c r="AK19" s="232">
        <f>'[3]CPS-Median Household Income'!AK23</f>
        <v>60092</v>
      </c>
      <c r="AL19" s="232">
        <f>'[3]CPS-Median Household Income'!AL23</f>
        <v>59785</v>
      </c>
      <c r="AM19" s="232">
        <f>'[3]CPS-Median Household Income'!AM23</f>
        <v>67444</v>
      </c>
    </row>
    <row r="20" spans="1:39">
      <c r="A20" s="218" t="s">
        <v>37</v>
      </c>
      <c r="B20" s="232">
        <f>'[3]CPS-Median Household Income'!B24</f>
        <v>26525</v>
      </c>
      <c r="C20" s="232">
        <f>'[3]CPS-Median Household Income'!C24</f>
        <v>28429</v>
      </c>
      <c r="D20" s="232">
        <f>'[3]CPS-Median Household Income'!D24</f>
        <v>29715</v>
      </c>
      <c r="E20" s="232">
        <f>'[3]CPS-Median Household Income'!E24</f>
        <v>29996</v>
      </c>
      <c r="F20" s="232">
        <f>'[3]CPS-Median Household Income'!F24</f>
        <v>32648</v>
      </c>
      <c r="G20" s="232">
        <f>'[3]CPS-Median Household Income'!G24</f>
        <v>34118</v>
      </c>
      <c r="H20" s="232">
        <f>'[3]CPS-Median Household Income'!H24</f>
        <v>35073</v>
      </c>
      <c r="I20" s="232">
        <f>'[3]CPS-Median Household Income'!I24</f>
        <v>36137</v>
      </c>
      <c r="J20" s="232">
        <f>'[3]CPS-Median Household Income'!J24</f>
        <v>38198</v>
      </c>
      <c r="K20" s="232">
        <f>'[3]CPS-Median Household Income'!K24</f>
        <v>36433</v>
      </c>
      <c r="L20" s="232">
        <f>'[3]CPS-Median Household Income'!L24</f>
        <v>37647</v>
      </c>
      <c r="M20" s="232">
        <f>'[3]CPS-Median Household Income'!M24</f>
        <v>36222</v>
      </c>
      <c r="N20" s="232">
        <f>'[3]CPS-Median Household Income'!N24</f>
        <v>39211</v>
      </c>
      <c r="O20" s="232">
        <f>'[3]CPS-Median Household Income'!O24</f>
        <v>42957</v>
      </c>
      <c r="P20" s="232">
        <f>'[3]CPS-Median Household Income'!P24</f>
        <v>43354</v>
      </c>
      <c r="Q20" s="232">
        <f>'[3]CPS-Median Household Income'!Q24</f>
        <v>45693</v>
      </c>
      <c r="R20" s="232">
        <f>'[3]CPS-Median Household Income'!R24</f>
        <v>47163</v>
      </c>
      <c r="S20" s="232">
        <f>'[3]CPS-Median Household Income'!S24</f>
        <v>50241</v>
      </c>
      <c r="T20" s="232">
        <f>'[3]CPS-Median Household Income'!T24</f>
        <v>49631</v>
      </c>
      <c r="U20" s="232">
        <f>'[3]CPS-Median Household Income'!U24</f>
        <v>54783</v>
      </c>
      <c r="V20" s="232">
        <f>'[3]CPS-Median Household Income'!V24</f>
        <v>51141</v>
      </c>
      <c r="W20" s="232">
        <f>'[3]CPS-Median Household Income'!W24</f>
        <v>51914</v>
      </c>
      <c r="X20" s="232">
        <f>'[3]CPS-Median Household Income'!X24</f>
        <v>57119</v>
      </c>
      <c r="Y20" s="232">
        <f>'[3]CPS-Median Household Income'!Y24</f>
        <v>59161</v>
      </c>
      <c r="Z20" s="232">
        <f>'[3]CPS-Median Household Income'!Z24</f>
        <v>61985</v>
      </c>
      <c r="AA20" s="232">
        <f>'[3]CPS-Median Household Income'!AA24</f>
        <v>60501</v>
      </c>
      <c r="AB20" s="232">
        <f>'[3]CPS-Median Household Income'!AB24</f>
        <v>60367</v>
      </c>
      <c r="AC20" s="232">
        <f>'[3]CPS-Median Household Income'!AC24</f>
        <v>62616</v>
      </c>
      <c r="AD20" s="232">
        <f>'[3]CPS-Median Household Income'!AD24</f>
        <v>64631.517699225114</v>
      </c>
      <c r="AE20" s="232">
        <f>'[3]CPS-Median Household Income'!AE24</f>
        <v>67620</v>
      </c>
      <c r="AF20" s="232">
        <f>'[3]CPS-Median Household Income'!AF24</f>
        <v>65907</v>
      </c>
      <c r="AG20" s="232">
        <f>'[3]CPS-Median Household Income'!AG24</f>
        <v>66155</v>
      </c>
      <c r="AH20" s="232">
        <f>'[3]CPS-Median Household Income'!AH24</f>
        <v>61486</v>
      </c>
      <c r="AI20" s="232">
        <f>'[3]CPS-Median Household Income'!AI24</f>
        <v>66451</v>
      </c>
      <c r="AJ20" s="232">
        <f>'[3]CPS-Median Household Income'!AJ24</f>
        <v>71293</v>
      </c>
      <c r="AK20" s="232">
        <f>'[3]CPS-Median Household Income'!AK24</f>
        <v>70811</v>
      </c>
      <c r="AL20" s="232">
        <f>'[3]CPS-Median Household Income'!AL24</f>
        <v>77151</v>
      </c>
      <c r="AM20" s="232">
        <f>'[3]CPS-Median Household Income'!AM24</f>
        <v>81313</v>
      </c>
    </row>
    <row r="21" spans="1:39">
      <c r="A21" s="212" t="s">
        <v>38</v>
      </c>
      <c r="B21" s="284">
        <f>'[3]CPS-Median Household Income'!B25</f>
        <v>16843</v>
      </c>
      <c r="C21" s="284">
        <f>'[3]CPS-Median Household Income'!C25</f>
        <v>15983</v>
      </c>
      <c r="D21" s="284">
        <f>'[3]CPS-Median Household Income'!D25</f>
        <v>16464</v>
      </c>
      <c r="E21" s="284">
        <f>'[3]CPS-Median Household Income'!E25</f>
        <v>17207</v>
      </c>
      <c r="F21" s="284">
        <f>'[3]CPS-Median Household Income'!F25</f>
        <v>19353</v>
      </c>
      <c r="G21" s="284">
        <f>'[3]CPS-Median Household Income'!G25</f>
        <v>21677</v>
      </c>
      <c r="H21" s="284">
        <f>'[3]CPS-Median Household Income'!H25</f>
        <v>22137</v>
      </c>
      <c r="I21" s="284">
        <f>'[3]CPS-Median Household Income'!I25</f>
        <v>23147</v>
      </c>
      <c r="J21" s="284">
        <f>'[3]CPS-Median Household Income'!J25</f>
        <v>20271</v>
      </c>
      <c r="K21" s="284">
        <f>'[3]CPS-Median Household Income'!K25</f>
        <v>22421</v>
      </c>
      <c r="L21" s="284">
        <f>'[3]CPS-Median Household Income'!L25</f>
        <v>23564</v>
      </c>
      <c r="M21" s="284">
        <f>'[3]CPS-Median Household Income'!M25</f>
        <v>24880</v>
      </c>
      <c r="N21" s="284">
        <f>'[3]CPS-Median Household Income'!N25</f>
        <v>25247</v>
      </c>
      <c r="O21" s="284">
        <f>'[3]CPS-Median Household Income'!O25</f>
        <v>27488</v>
      </c>
      <c r="P21" s="284">
        <f>'[3]CPS-Median Household Income'!P25</f>
        <v>26704</v>
      </c>
      <c r="Q21" s="284">
        <f>'[3]CPS-Median Household Income'!Q25</f>
        <v>29297</v>
      </c>
      <c r="R21" s="284">
        <f>'[3]CPS-Median Household Income'!R25</f>
        <v>29411</v>
      </c>
      <c r="S21" s="284">
        <f>'[3]CPS-Median Household Income'!S25</f>
        <v>29673</v>
      </c>
      <c r="T21" s="284">
        <f>'[3]CPS-Median Household Income'!T25</f>
        <v>29359</v>
      </c>
      <c r="U21" s="284">
        <f>'[3]CPS-Median Household Income'!U25</f>
        <v>32763</v>
      </c>
      <c r="V21" s="284">
        <f>'[3]CPS-Median Household Income'!V25</f>
        <v>33373</v>
      </c>
      <c r="W21" s="284">
        <f>'[3]CPS-Median Household Income'!W25</f>
        <v>36445</v>
      </c>
      <c r="X21" s="284">
        <f>'[3]CPS-Median Household Income'!X25</f>
        <v>38419</v>
      </c>
      <c r="Y21" s="284">
        <f>'[3]CPS-Median Household Income'!Y25</f>
        <v>42091</v>
      </c>
      <c r="Z21" s="284">
        <f>'[3]CPS-Median Household Income'!Z25</f>
        <v>37994</v>
      </c>
      <c r="AA21" s="284">
        <f>'[3]CPS-Median Household Income'!AA25</f>
        <v>40490</v>
      </c>
      <c r="AB21" s="284">
        <f>'[3]CPS-Median Household Income'!AB25</f>
        <v>42777</v>
      </c>
      <c r="AC21" s="284">
        <f>'[3]CPS-Median Household Income'!AC25</f>
        <v>41821</v>
      </c>
      <c r="AD21" s="284">
        <f>'[3]CPS-Median Household Income'!AD25</f>
        <v>43553.124153185934</v>
      </c>
      <c r="AE21" s="284">
        <f>'[3]CPS-Median Household Income'!AE25</f>
        <v>40241</v>
      </c>
      <c r="AF21" s="284">
        <f>'[3]CPS-Median Household Income'!AF25</f>
        <v>43069</v>
      </c>
      <c r="AG21" s="284">
        <f>'[3]CPS-Median Household Income'!AG25</f>
        <v>39552</v>
      </c>
      <c r="AH21" s="284">
        <f>'[3]CPS-Median Household Income'!AH25</f>
        <v>42824</v>
      </c>
      <c r="AI21" s="284">
        <f>'[3]CPS-Median Household Income'!AI25</f>
        <v>44354</v>
      </c>
      <c r="AJ21" s="284">
        <f>'[3]CPS-Median Household Income'!AJ25</f>
        <v>45392</v>
      </c>
      <c r="AK21" s="284">
        <f>'[3]CPS-Median Household Income'!AK25</f>
        <v>46957</v>
      </c>
      <c r="AL21" s="284">
        <f>'[3]CPS-Median Household Income'!AL25</f>
        <v>50573</v>
      </c>
      <c r="AM21" s="284">
        <f>'[3]CPS-Median Household Income'!AM25</f>
        <v>53706</v>
      </c>
    </row>
    <row r="22" spans="1:39">
      <c r="A22" s="221" t="s">
        <v>207</v>
      </c>
      <c r="B22" s="232">
        <f>'[3]CPS-Median Household Income'!B6</f>
        <v>23816</v>
      </c>
      <c r="C22" s="232">
        <f>'[3]CPS-Median Household Income'!C6</f>
        <v>23877</v>
      </c>
      <c r="D22" s="232">
        <f>'[3]CPS-Median Household Income'!D6</f>
        <v>26217</v>
      </c>
      <c r="E22" s="232">
        <f>'[3]CPS-Median Household Income'!E6</f>
        <v>26749</v>
      </c>
      <c r="F22" s="232">
        <f>'[3]CPS-Median Household Income'!F6</f>
        <v>26435</v>
      </c>
      <c r="G22" s="232">
        <f>'[3]CPS-Median Household Income'!G6</f>
        <v>29340</v>
      </c>
      <c r="H22" s="232">
        <f>'[3]CPS-Median Household Income'!H6</f>
        <v>30142</v>
      </c>
      <c r="I22" s="232">
        <f>'[3]CPS-Median Household Income'!I6</f>
        <v>30737</v>
      </c>
      <c r="J22" s="232">
        <f>'[3]CPS-Median Household Income'!J6</f>
        <v>31927</v>
      </c>
      <c r="K22" s="232">
        <f>'[3]CPS-Median Household Income'!K6</f>
        <v>34073</v>
      </c>
      <c r="L22" s="232">
        <f>'[3]CPS-Median Household Income'!L6</f>
        <v>33533</v>
      </c>
      <c r="M22" s="232">
        <f>'[3]CPS-Median Household Income'!M6</f>
        <v>36084</v>
      </c>
      <c r="N22" s="232">
        <f>'[3]CPS-Median Household Income'!N6</f>
        <v>36676</v>
      </c>
      <c r="O22" s="232">
        <f>'[3]CPS-Median Household Income'!O6</f>
        <v>38854</v>
      </c>
      <c r="P22" s="232">
        <f>'[3]CPS-Median Household Income'!P6</f>
        <v>39756</v>
      </c>
      <c r="Q22" s="232">
        <f>'[3]CPS-Median Household Income'!Q6</f>
        <v>41461</v>
      </c>
      <c r="R22" s="232">
        <f>'[3]CPS-Median Household Income'!R6</f>
        <v>42525</v>
      </c>
      <c r="S22" s="232">
        <f>'[3]CPS-Median Household Income'!S6</f>
        <v>42704</v>
      </c>
      <c r="T22" s="232">
        <f>'[3]CPS-Median Household Income'!T6</f>
        <v>44958</v>
      </c>
      <c r="U22" s="232">
        <f>'[3]CPS-Median Household Income'!U6</f>
        <v>45184</v>
      </c>
      <c r="V22" s="232">
        <f>'[3]CPS-Median Household Income'!V6</f>
        <v>47204</v>
      </c>
      <c r="W22" s="232">
        <f>'[3]CPS-Median Household Income'!W6</f>
        <v>48209</v>
      </c>
      <c r="X22" s="232">
        <f>'[3]CPS-Median Household Income'!X6</f>
        <v>52282</v>
      </c>
      <c r="Y22" s="232">
        <f>'[3]CPS-Median Household Income'!Y6</f>
        <v>53529</v>
      </c>
      <c r="Z22" s="232">
        <f>'[3]CPS-Median Household Income'!Z6</f>
        <v>54744</v>
      </c>
      <c r="AA22" s="232">
        <f>'[3]CPS-Median Household Income'!AA6</f>
        <v>52470</v>
      </c>
      <c r="AB22" s="232">
        <f>'[3]CPS-Median Household Income'!AB6</f>
        <v>52200</v>
      </c>
      <c r="AC22" s="232">
        <f>'[3]CPS-Median Household Income'!AC6</f>
        <v>53367</v>
      </c>
      <c r="AD22" s="232">
        <f>'[3]CPS-Median Household Income'!AD6</f>
        <v>56262.527037207386</v>
      </c>
      <c r="AE22" s="232">
        <f>'[3]CPS-Median Household Income'!AE6</f>
        <v>56307</v>
      </c>
      <c r="AF22" s="232">
        <f>'[3]CPS-Median Household Income'!AF6</f>
        <v>60794</v>
      </c>
      <c r="AG22" s="232">
        <f>'[3]CPS-Median Household Income'!AG6</f>
        <v>58875</v>
      </c>
      <c r="AH22" s="232">
        <f>'[3]CPS-Median Household Income'!AH6</f>
        <v>60925</v>
      </c>
      <c r="AI22" s="232">
        <f>'[3]CPS-Median Household Income'!AI6</f>
        <v>59135</v>
      </c>
      <c r="AJ22" s="232">
        <f>'[3]CPS-Median Household Income'!AJ6</f>
        <v>64610</v>
      </c>
      <c r="AK22" s="232">
        <f>'[3]CPS-Median Household Income'!AK6</f>
        <v>62498</v>
      </c>
      <c r="AL22" s="232">
        <f>'[3]CPS-Median Household Income'!AL6</f>
        <v>68734</v>
      </c>
      <c r="AM22" s="232">
        <f>'[3]CPS-Median Household Income'!AM6</f>
        <v>72499</v>
      </c>
    </row>
    <row r="23" spans="1:39">
      <c r="A23" s="22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row>
    <row r="24" spans="1:39">
      <c r="A24" s="218" t="s">
        <v>40</v>
      </c>
      <c r="B24" s="218">
        <f>'[3]CPS-Median Household Income'!B27</f>
        <v>32356</v>
      </c>
      <c r="C24" s="218">
        <f>'[3]CPS-Median Household Income'!C27</f>
        <v>34782</v>
      </c>
      <c r="D24" s="218">
        <f>'[3]CPS-Median Household Income'!D27</f>
        <v>31356</v>
      </c>
      <c r="E24" s="218">
        <f>'[3]CPS-Median Household Income'!E27</f>
        <v>33233</v>
      </c>
      <c r="F24" s="218">
        <f>'[3]CPS-Median Household Income'!F27</f>
        <v>33103</v>
      </c>
      <c r="G24" s="218">
        <f>'[3]CPS-Median Household Income'!G27</f>
        <v>36006</v>
      </c>
      <c r="H24" s="218">
        <f>'[3]CPS-Median Household Income'!H27</f>
        <v>39298</v>
      </c>
      <c r="I24" s="218">
        <f>'[3]CPS-Median Household Income'!I27</f>
        <v>40612</v>
      </c>
      <c r="J24" s="218">
        <f>'[3]CPS-Median Household Income'!J27</f>
        <v>41802</v>
      </c>
      <c r="K24" s="218">
        <f>'[3]CPS-Median Household Income'!K27</f>
        <v>42931</v>
      </c>
      <c r="L24" s="218">
        <f>'[3]CPS-Median Household Income'!L27</f>
        <v>45367</v>
      </c>
      <c r="M24" s="218">
        <f>'[3]CPS-Median Household Income'!M27</f>
        <v>47954</v>
      </c>
      <c r="N24" s="218">
        <f>'[3]CPS-Median Household Income'!N27</f>
        <v>52779</v>
      </c>
      <c r="O24" s="218">
        <f>'[3]CPS-Median Household Income'!O27</f>
        <v>47994</v>
      </c>
      <c r="P24" s="218">
        <f>'[3]CPS-Median Household Income'!P27</f>
        <v>50692</v>
      </c>
      <c r="Q24" s="218">
        <f>'[3]CPS-Median Household Income'!Q27</f>
        <v>51396</v>
      </c>
      <c r="R24" s="218">
        <f>'[3]CPS-Median Household Income'!R27</f>
        <v>52847</v>
      </c>
      <c r="S24" s="218">
        <f>'[3]CPS-Median Household Income'!S27</f>
        <v>57363</v>
      </c>
      <c r="T24" s="218">
        <f>'[3]CPS-Median Household Income'!T27</f>
        <v>52774</v>
      </c>
      <c r="U24" s="218">
        <f>'[3]CPS-Median Household Income'!U27</f>
        <v>51837</v>
      </c>
      <c r="V24" s="218">
        <f>'[3]CPS-Median Household Income'!V27</f>
        <v>55063</v>
      </c>
      <c r="W24" s="218">
        <f>'[3]CPS-Median Household Income'!W27</f>
        <v>55891</v>
      </c>
      <c r="X24" s="218">
        <f>'[3]CPS-Median Household Income'!X27</f>
        <v>56418</v>
      </c>
      <c r="Y24" s="218">
        <f>'[3]CPS-Median Household Income'!Y27</f>
        <v>62993</v>
      </c>
      <c r="Z24" s="218">
        <f>'[3]CPS-Median Household Income'!Z27</f>
        <v>63989</v>
      </c>
      <c r="AA24" s="218">
        <f>'[3]CPS-Median Household Income'!AA27</f>
        <v>61604</v>
      </c>
      <c r="AB24" s="218">
        <f>'[3]CPS-Median Household Income'!AB27</f>
        <v>57847</v>
      </c>
      <c r="AC24" s="218">
        <f>'[3]CPS-Median Household Income'!AC27</f>
        <v>57431</v>
      </c>
      <c r="AD24" s="218">
        <f>'[3]CPS-Median Household Income'!AD27</f>
        <v>63647.970002527043</v>
      </c>
      <c r="AE24" s="218">
        <f>'[3]CPS-Median Household Income'!AE27</f>
        <v>61137</v>
      </c>
      <c r="AF24" s="218">
        <f>'[3]CPS-Median Household Income'!AF27</f>
        <v>72472</v>
      </c>
      <c r="AG24" s="218">
        <f>'[3]CPS-Median Household Income'!AG27</f>
        <v>67629</v>
      </c>
      <c r="AH24" s="218">
        <f>'[3]CPS-Median Household Income'!AH27</f>
        <v>75112</v>
      </c>
      <c r="AI24" s="218">
        <f>'[3]CPS-Median Household Income'!AI27</f>
        <v>75723</v>
      </c>
      <c r="AJ24" s="218">
        <f>'[3]CPS-Median Household Income'!AJ27</f>
        <v>72231</v>
      </c>
      <c r="AK24" s="218">
        <f>'[3]CPS-Median Household Income'!AK27</f>
        <v>77987</v>
      </c>
      <c r="AL24" s="218">
        <f>'[3]CPS-Median Household Income'!AL27</f>
        <v>68734</v>
      </c>
      <c r="AM24" s="218">
        <f>'[3]CPS-Median Household Income'!AM27</f>
        <v>78394</v>
      </c>
    </row>
    <row r="25" spans="1:39">
      <c r="A25" s="218" t="s">
        <v>41</v>
      </c>
      <c r="B25" s="218">
        <f>'[3]CPS-Median Household Income'!B28</f>
        <v>21425</v>
      </c>
      <c r="C25" s="218">
        <f>'[3]CPS-Median Household Income'!C28</f>
        <v>23877</v>
      </c>
      <c r="D25" s="218">
        <f>'[3]CPS-Median Household Income'!D28</f>
        <v>25500</v>
      </c>
      <c r="E25" s="218">
        <f>'[3]CPS-Median Household Income'!E28</f>
        <v>26749</v>
      </c>
      <c r="F25" s="218">
        <f>'[3]CPS-Median Household Income'!F28</f>
        <v>26435</v>
      </c>
      <c r="G25" s="218">
        <f>'[3]CPS-Median Household Income'!G28</f>
        <v>28552</v>
      </c>
      <c r="H25" s="218">
        <f>'[3]CPS-Median Household Income'!H28</f>
        <v>29224</v>
      </c>
      <c r="I25" s="218">
        <f>'[3]CPS-Median Household Income'!I28</f>
        <v>30737</v>
      </c>
      <c r="J25" s="218">
        <f>'[3]CPS-Median Household Income'!J28</f>
        <v>29358</v>
      </c>
      <c r="K25" s="218">
        <f>'[3]CPS-Median Household Income'!K28</f>
        <v>30510</v>
      </c>
      <c r="L25" s="218">
        <f>'[3]CPS-Median Household Income'!L28</f>
        <v>31293</v>
      </c>
      <c r="M25" s="218">
        <f>'[3]CPS-Median Household Income'!M28</f>
        <v>30863</v>
      </c>
      <c r="N25" s="218">
        <f>'[3]CPS-Median Household Income'!N28</f>
        <v>31637</v>
      </c>
      <c r="O25" s="218">
        <f>'[3]CPS-Median Household Income'!O28</f>
        <v>32740</v>
      </c>
      <c r="P25" s="218">
        <f>'[3]CPS-Median Household Income'!P28</f>
        <v>37090</v>
      </c>
      <c r="Q25" s="218">
        <f>'[3]CPS-Median Household Income'!Q28</f>
        <v>36995</v>
      </c>
      <c r="R25" s="218">
        <f>'[3]CPS-Median Household Income'!R28</f>
        <v>39783</v>
      </c>
      <c r="S25" s="218">
        <f>'[3]CPS-Median Household Income'!S28</f>
        <v>42704</v>
      </c>
      <c r="T25" s="218">
        <f>'[3]CPS-Median Household Income'!T28</f>
        <v>39734</v>
      </c>
      <c r="U25" s="218">
        <f>'[3]CPS-Median Household Income'!U28</f>
        <v>41166</v>
      </c>
      <c r="V25" s="218">
        <f>'[3]CPS-Median Household Income'!V28</f>
        <v>43846</v>
      </c>
      <c r="W25" s="218">
        <f>'[3]CPS-Median Household Income'!W28</f>
        <v>45245</v>
      </c>
      <c r="X25" s="218">
        <f>'[3]CPS-Median Household Income'!X28</f>
        <v>46657</v>
      </c>
      <c r="Y25" s="218">
        <f>'[3]CPS-Median Household Income'!Y28</f>
        <v>47215</v>
      </c>
      <c r="Z25" s="218">
        <f>'[3]CPS-Median Household Income'!Z28</f>
        <v>46914</v>
      </c>
      <c r="AA25" s="218">
        <f>'[3]CPS-Median Household Income'!AA28</f>
        <v>45739</v>
      </c>
      <c r="AB25" s="218">
        <f>'[3]CPS-Median Household Income'!AB28</f>
        <v>46896</v>
      </c>
      <c r="AC25" s="218">
        <f>'[3]CPS-Median Household Income'!AC28</f>
        <v>48621</v>
      </c>
      <c r="AD25" s="218">
        <f>'[3]CPS-Median Household Income'!AD28</f>
        <v>47043.730351641541</v>
      </c>
      <c r="AE25" s="218">
        <f>'[3]CPS-Median Household Income'!AE28</f>
        <v>50602</v>
      </c>
      <c r="AF25" s="218">
        <f>'[3]CPS-Median Household Income'!AF28</f>
        <v>52611</v>
      </c>
      <c r="AG25" s="218">
        <f>'[3]CPS-Median Household Income'!AG28</f>
        <v>49254</v>
      </c>
      <c r="AH25" s="218">
        <f>'[3]CPS-Median Household Income'!AH28</f>
        <v>52248</v>
      </c>
      <c r="AI25" s="218">
        <f>'[3]CPS-Median Household Income'!AI28</f>
        <v>57100</v>
      </c>
      <c r="AJ25" s="218">
        <f>'[3]CPS-Median Household Income'!AJ28</f>
        <v>61125</v>
      </c>
      <c r="AK25" s="218">
        <f>'[3]CPS-Median Household Income'!AK28</f>
        <v>59700</v>
      </c>
      <c r="AL25" s="218">
        <f>'[3]CPS-Median Household Income'!AL28</f>
        <v>62283</v>
      </c>
      <c r="AM25" s="218">
        <f>'[3]CPS-Median Household Income'!AM28</f>
        <v>70674</v>
      </c>
    </row>
    <row r="26" spans="1:39">
      <c r="A26" s="218" t="s">
        <v>42</v>
      </c>
      <c r="B26" s="218">
        <f>'[3]CPS-Median Household Income'!B29</f>
        <v>25287</v>
      </c>
      <c r="C26" s="218">
        <f>'[3]CPS-Median Household Income'!C29</f>
        <v>26981</v>
      </c>
      <c r="D26" s="218">
        <f>'[3]CPS-Median Household Income'!D29</f>
        <v>29010</v>
      </c>
      <c r="E26" s="218">
        <f>'[3]CPS-Median Household Income'!E29</f>
        <v>30146</v>
      </c>
      <c r="F26" s="218">
        <f>'[3]CPS-Median Household Income'!F29</f>
        <v>30287</v>
      </c>
      <c r="G26" s="218">
        <f>'[3]CPS-Median Household Income'!G29</f>
        <v>33009</v>
      </c>
      <c r="H26" s="218">
        <f>'[3]CPS-Median Household Income'!H29</f>
        <v>33290</v>
      </c>
      <c r="I26" s="218">
        <f>'[3]CPS-Median Household Income'!I29</f>
        <v>33664</v>
      </c>
      <c r="J26" s="218">
        <f>'[3]CPS-Median Household Income'!J29</f>
        <v>34903</v>
      </c>
      <c r="K26" s="218">
        <f>'[3]CPS-Median Household Income'!K29</f>
        <v>34073</v>
      </c>
      <c r="L26" s="218">
        <f>'[3]CPS-Median Household Income'!L29</f>
        <v>35331</v>
      </c>
      <c r="M26" s="218">
        <f>'[3]CPS-Median Household Income'!M29</f>
        <v>37009</v>
      </c>
      <c r="N26" s="218">
        <f>'[3]CPS-Median Household Income'!N29</f>
        <v>38812</v>
      </c>
      <c r="O26" s="218">
        <f>'[3]CPS-Median Household Income'!O29</f>
        <v>39694</v>
      </c>
      <c r="P26" s="218">
        <f>'[3]CPS-Median Household Income'!P29</f>
        <v>40934</v>
      </c>
      <c r="Q26" s="218">
        <f>'[3]CPS-Median Household Income'!Q29</f>
        <v>43629</v>
      </c>
      <c r="R26" s="218">
        <f>'[3]CPS-Median Household Income'!R29</f>
        <v>46816</v>
      </c>
      <c r="S26" s="218">
        <f>'[3]CPS-Median Household Income'!S29</f>
        <v>47262</v>
      </c>
      <c r="T26" s="218">
        <f>'[3]CPS-Median Household Income'!T29</f>
        <v>47437</v>
      </c>
      <c r="U26" s="218">
        <f>'[3]CPS-Median Household Income'!U29</f>
        <v>49300</v>
      </c>
      <c r="V26" s="218">
        <f>'[3]CPS-Median Household Income'!V29</f>
        <v>49222</v>
      </c>
      <c r="W26" s="218">
        <f>'[3]CPS-Median Household Income'!W29</f>
        <v>51755</v>
      </c>
      <c r="X26" s="218">
        <f>'[3]CPS-Median Household Income'!X29</f>
        <v>55319</v>
      </c>
      <c r="Y26" s="218">
        <f>'[3]CPS-Median Household Income'!Y29</f>
        <v>55734</v>
      </c>
      <c r="Z26" s="218">
        <f>'[3]CPS-Median Household Income'!Z29</f>
        <v>57014</v>
      </c>
      <c r="AA26" s="218">
        <f>'[3]CPS-Median Household Income'!AA29</f>
        <v>56134</v>
      </c>
      <c r="AB26" s="218">
        <f>'[3]CPS-Median Household Income'!AB29</f>
        <v>54283</v>
      </c>
      <c r="AC26" s="218">
        <f>'[3]CPS-Median Household Income'!AC29</f>
        <v>53367</v>
      </c>
      <c r="AD26" s="218">
        <f>'[3]CPS-Median Household Income'!AD29</f>
        <v>57019.52251805937</v>
      </c>
      <c r="AE26" s="218">
        <f>'[3]CPS-Median Household Income'!AE29</f>
        <v>57528</v>
      </c>
      <c r="AF26" s="218">
        <f>'[3]CPS-Median Household Income'!AF29</f>
        <v>60794</v>
      </c>
      <c r="AG26" s="218">
        <f>'[3]CPS-Median Household Income'!AG29</f>
        <v>60487</v>
      </c>
      <c r="AH26" s="218">
        <f>'[3]CPS-Median Household Income'!AH29</f>
        <v>63636</v>
      </c>
      <c r="AI26" s="218">
        <f>'[3]CPS-Median Household Income'!AI29</f>
        <v>66637</v>
      </c>
      <c r="AJ26" s="218">
        <f>'[3]CPS-Median Household Income'!AJ29</f>
        <v>69759</v>
      </c>
      <c r="AK26" s="218">
        <f>'[3]CPS-Median Household Income'!AK29</f>
        <v>70038</v>
      </c>
      <c r="AL26" s="218">
        <f>'[3]CPS-Median Household Income'!AL29</f>
        <v>70489</v>
      </c>
      <c r="AM26" s="218">
        <f>'[3]CPS-Median Household Income'!AM29</f>
        <v>78105</v>
      </c>
    </row>
    <row r="27" spans="1:39">
      <c r="A27" s="218" t="s">
        <v>43</v>
      </c>
      <c r="B27" s="218">
        <f>'[3]CPS-Median Household Income'!B30</f>
        <v>25801</v>
      </c>
      <c r="C27" s="218">
        <f>'[3]CPS-Median Household Income'!C30</f>
        <v>28182</v>
      </c>
      <c r="D27" s="218">
        <f>'[3]CPS-Median Household Income'!D30</f>
        <v>27192</v>
      </c>
      <c r="E27" s="218">
        <f>'[3]CPS-Median Household Income'!E30</f>
        <v>26476</v>
      </c>
      <c r="F27" s="218">
        <f>'[3]CPS-Median Household Income'!F30</f>
        <v>26214</v>
      </c>
      <c r="G27" s="218">
        <f>'[3]CPS-Median Household Income'!G30</f>
        <v>26806</v>
      </c>
      <c r="H27" s="218">
        <f>'[3]CPS-Median Household Income'!H30</f>
        <v>30733</v>
      </c>
      <c r="I27" s="218">
        <f>'[3]CPS-Median Household Income'!I30</f>
        <v>31499</v>
      </c>
      <c r="J27" s="218">
        <f>'[3]CPS-Median Household Income'!J30</f>
        <v>32484</v>
      </c>
      <c r="K27" s="218">
        <f>'[3]CPS-Median Household Income'!K30</f>
        <v>34488</v>
      </c>
      <c r="L27" s="218">
        <f>'[3]CPS-Median Household Income'!L30</f>
        <v>37833</v>
      </c>
      <c r="M27" s="218">
        <f>'[3]CPS-Median Household Income'!M30</f>
        <v>40706</v>
      </c>
      <c r="N27" s="218">
        <f>'[3]CPS-Median Household Income'!N30</f>
        <v>40950</v>
      </c>
      <c r="O27" s="218">
        <f>'[3]CPS-Median Household Income'!O30</f>
        <v>43233</v>
      </c>
      <c r="P27" s="218">
        <f>'[3]CPS-Median Household Income'!P30</f>
        <v>46599</v>
      </c>
      <c r="Q27" s="218">
        <f>'[3]CPS-Median Household Income'!Q30</f>
        <v>48177</v>
      </c>
      <c r="R27" s="218">
        <f>'[3]CPS-Median Household Income'!R30</f>
        <v>48240</v>
      </c>
      <c r="S27" s="218">
        <f>'[3]CPS-Median Household Income'!S30</f>
        <v>49397</v>
      </c>
      <c r="T27" s="218">
        <f>'[3]CPS-Median Household Income'!T30</f>
        <v>48294</v>
      </c>
      <c r="U27" s="218">
        <f>'[3]CPS-Median Household Income'!U30</f>
        <v>49940</v>
      </c>
      <c r="V27" s="218">
        <f>'[3]CPS-Median Household Income'!V30</f>
        <v>50886</v>
      </c>
      <c r="W27" s="218">
        <f>'[3]CPS-Median Household Income'!W30</f>
        <v>50449</v>
      </c>
      <c r="X27" s="218">
        <f>'[3]CPS-Median Household Income'!X30</f>
        <v>55697</v>
      </c>
      <c r="Y27" s="218">
        <f>'[3]CPS-Median Household Income'!Y30</f>
        <v>61141</v>
      </c>
      <c r="Z27" s="218">
        <f>'[3]CPS-Median Household Income'!Z30</f>
        <v>60943</v>
      </c>
      <c r="AA27" s="218">
        <f>'[3]CPS-Median Household Income'!AA30</f>
        <v>55930</v>
      </c>
      <c r="AB27" s="218">
        <f>'[3]CPS-Median Household Income'!AB30</f>
        <v>60233</v>
      </c>
      <c r="AC27" s="218">
        <f>'[3]CPS-Median Household Income'!AC30</f>
        <v>58629</v>
      </c>
      <c r="AD27" s="218">
        <f>'[3]CPS-Median Household Income'!AD30</f>
        <v>57254.883867801924</v>
      </c>
      <c r="AE27" s="218">
        <f>'[3]CPS-Median Household Income'!AE30</f>
        <v>63371</v>
      </c>
      <c r="AF27" s="218">
        <f>'[3]CPS-Median Household Income'!AF30</f>
        <v>67912</v>
      </c>
      <c r="AG27" s="218">
        <f>'[3]CPS-Median Household Income'!AG30</f>
        <v>60940</v>
      </c>
      <c r="AH27" s="218">
        <f>'[3]CPS-Median Household Income'!AH30</f>
        <v>66596</v>
      </c>
      <c r="AI27" s="218">
        <f>'[3]CPS-Median Household Income'!AI30</f>
        <v>70566</v>
      </c>
      <c r="AJ27" s="218">
        <f>'[3]CPS-Median Household Income'!AJ30</f>
        <v>74172</v>
      </c>
      <c r="AK27" s="218">
        <f>'[3]CPS-Median Household Income'!AK30</f>
        <v>74984</v>
      </c>
      <c r="AL27" s="218">
        <f>'[3]CPS-Median Household Income'!AL30</f>
        <v>73034</v>
      </c>
      <c r="AM27" s="218">
        <f>'[3]CPS-Median Household Income'!AM30</f>
        <v>72499</v>
      </c>
    </row>
    <row r="28" spans="1:39">
      <c r="A28" s="218" t="s">
        <v>44</v>
      </c>
      <c r="B28" s="218">
        <f>'[3]CPS-Median Household Income'!B31</f>
        <v>28877</v>
      </c>
      <c r="C28" s="218">
        <f>'[3]CPS-Median Household Income'!C31</f>
        <v>28961</v>
      </c>
      <c r="D28" s="218">
        <f>'[3]CPS-Median Household Income'!D31</f>
        <v>29003</v>
      </c>
      <c r="E28" s="218">
        <f>'[3]CPS-Median Household Income'!E31</f>
        <v>35022</v>
      </c>
      <c r="F28" s="218">
        <f>'[3]CPS-Median Household Income'!F31</f>
        <v>33024</v>
      </c>
      <c r="G28" s="218">
        <f>'[3]CPS-Median Household Income'!G31</f>
        <v>35035</v>
      </c>
      <c r="H28" s="218">
        <f>'[3]CPS-Median Household Income'!H31</f>
        <v>38921</v>
      </c>
      <c r="I28" s="218">
        <f>'[3]CPS-Median Household Income'!I31</f>
        <v>37246</v>
      </c>
      <c r="J28" s="218">
        <f>'[3]CPS-Median Household Income'!J31</f>
        <v>42113</v>
      </c>
      <c r="K28" s="218">
        <f>'[3]CPS-Median Household Income'!K31</f>
        <v>42662</v>
      </c>
      <c r="L28" s="218">
        <f>'[3]CPS-Median Household Income'!L31</f>
        <v>42255</v>
      </c>
      <c r="M28" s="218">
        <f>'[3]CPS-Median Household Income'!M31</f>
        <v>42851</v>
      </c>
      <c r="N28" s="218">
        <f>'[3]CPS-Median Household Income'!N31</f>
        <v>41772</v>
      </c>
      <c r="O28" s="218">
        <f>'[3]CPS-Median Household Income'!O31</f>
        <v>40934</v>
      </c>
      <c r="P28" s="218">
        <f>'[3]CPS-Median Household Income'!P31</f>
        <v>40827</v>
      </c>
      <c r="Q28" s="218">
        <f>'[3]CPS-Median Household Income'!Q31</f>
        <v>44504</v>
      </c>
      <c r="R28" s="218">
        <f>'[3]CPS-Median Household Income'!R31</f>
        <v>51546</v>
      </c>
      <c r="S28" s="218">
        <f>'[3]CPS-Median Household Income'!S31</f>
        <v>47439</v>
      </c>
      <c r="T28" s="218">
        <f>'[3]CPS-Median Household Income'!T31</f>
        <v>47303</v>
      </c>
      <c r="U28" s="218">
        <f>'[3]CPS-Median Household Income'!U31</f>
        <v>51834</v>
      </c>
      <c r="V28" s="218">
        <f>'[3]CPS-Median Household Income'!V31</f>
        <v>56242</v>
      </c>
      <c r="W28" s="218">
        <f>'[3]CPS-Median Household Income'!W31</f>
        <v>59586</v>
      </c>
      <c r="X28" s="218">
        <f>'[3]CPS-Median Household Income'!X31</f>
        <v>60470</v>
      </c>
      <c r="Y28" s="218">
        <f>'[3]CPS-Median Household Income'!Y31</f>
        <v>64022</v>
      </c>
      <c r="Z28" s="218">
        <f>'[3]CPS-Median Household Income'!Z31</f>
        <v>61521</v>
      </c>
      <c r="AA28" s="218">
        <f>'[3]CPS-Median Household Income'!AA31</f>
        <v>55649</v>
      </c>
      <c r="AB28" s="218">
        <f>'[3]CPS-Median Household Income'!AB31</f>
        <v>59539</v>
      </c>
      <c r="AC28" s="218">
        <f>'[3]CPS-Median Household Income'!AC31</f>
        <v>59047</v>
      </c>
      <c r="AD28" s="218">
        <f>'[3]CPS-Median Household Income'!AD31</f>
        <v>56262.527037207386</v>
      </c>
      <c r="AE28" s="218">
        <f>'[3]CPS-Median Household Income'!AE31</f>
        <v>61408</v>
      </c>
      <c r="AF28" s="218">
        <f>'[3]CPS-Median Household Income'!AF31</f>
        <v>64235</v>
      </c>
      <c r="AG28" s="218">
        <f>'[3]CPS-Median Household Income'!AG31</f>
        <v>71223</v>
      </c>
      <c r="AH28" s="218">
        <f>'[3]CPS-Median Household Income'!AH31</f>
        <v>64514</v>
      </c>
      <c r="AI28" s="218">
        <f>'[3]CPS-Median Household Income'!AI31</f>
        <v>72133</v>
      </c>
      <c r="AJ28" s="218">
        <f>'[3]CPS-Median Household Income'!AJ31</f>
        <v>73575</v>
      </c>
      <c r="AK28" s="218">
        <f>'[3]CPS-Median Household Income'!AK31</f>
        <v>73599</v>
      </c>
      <c r="AL28" s="218">
        <f>'[3]CPS-Median Household Income'!AL31</f>
        <v>80108</v>
      </c>
      <c r="AM28" s="218">
        <f>'[3]CPS-Median Household Income'!AM31</f>
        <v>88006</v>
      </c>
    </row>
    <row r="29" spans="1:39">
      <c r="A29" s="218" t="s">
        <v>45</v>
      </c>
      <c r="B29" s="218">
        <f>'[3]CPS-Median Household Income'!B32</f>
        <v>21092</v>
      </c>
      <c r="C29" s="218">
        <f>'[3]CPS-Median Household Income'!C32</f>
        <v>20761</v>
      </c>
      <c r="D29" s="218">
        <f>'[3]CPS-Median Household Income'!D32</f>
        <v>20749</v>
      </c>
      <c r="E29" s="218">
        <f>'[3]CPS-Median Household Income'!E32</f>
        <v>20755</v>
      </c>
      <c r="F29" s="218">
        <f>'[3]CPS-Median Household Income'!F32</f>
        <v>23450</v>
      </c>
      <c r="G29" s="218">
        <f>'[3]CPS-Median Household Income'!G32</f>
        <v>24654</v>
      </c>
      <c r="H29" s="218">
        <f>'[3]CPS-Median Household Income'!H32</f>
        <v>25305</v>
      </c>
      <c r="I29" s="218">
        <f>'[3]CPS-Median Household Income'!I32</f>
        <v>26116</v>
      </c>
      <c r="J29" s="218">
        <f>'[3]CPS-Median Household Income'!J32</f>
        <v>27704</v>
      </c>
      <c r="K29" s="218">
        <f>'[3]CPS-Median Household Income'!K32</f>
        <v>31010</v>
      </c>
      <c r="L29" s="218">
        <f>'[3]CPS-Median Household Income'!L32</f>
        <v>31536</v>
      </c>
      <c r="M29" s="218">
        <f>'[3]CPS-Median Household Income'!M32</f>
        <v>32676</v>
      </c>
      <c r="N29" s="218">
        <f>'[3]CPS-Median Household Income'!N32</f>
        <v>34709</v>
      </c>
      <c r="O29" s="218">
        <f>'[3]CPS-Median Household Income'!O32</f>
        <v>33404</v>
      </c>
      <c r="P29" s="218">
        <f>'[3]CPS-Median Household Income'!P32</f>
        <v>36680</v>
      </c>
      <c r="Q29" s="218">
        <f>'[3]CPS-Median Household Income'!Q32</f>
        <v>35800</v>
      </c>
      <c r="R29" s="218">
        <f>'[3]CPS-Median Household Income'!R32</f>
        <v>37611</v>
      </c>
      <c r="S29" s="218">
        <f>'[3]CPS-Median Household Income'!S32</f>
        <v>38241</v>
      </c>
      <c r="T29" s="218">
        <f>'[3]CPS-Median Household Income'!T32</f>
        <v>37715</v>
      </c>
      <c r="U29" s="218">
        <f>'[3]CPS-Median Household Income'!U32</f>
        <v>42372</v>
      </c>
      <c r="V29" s="218">
        <f>'[3]CPS-Median Household Income'!V32</f>
        <v>44358</v>
      </c>
      <c r="W29" s="218">
        <f>'[3]CPS-Median Household Income'!W32</f>
        <v>44176</v>
      </c>
      <c r="X29" s="218">
        <f>'[3]CPS-Median Household Income'!X32</f>
        <v>46213</v>
      </c>
      <c r="Y29" s="218">
        <f>'[3]CPS-Median Household Income'!Y32</f>
        <v>49184</v>
      </c>
      <c r="Z29" s="218">
        <f>'[3]CPS-Median Household Income'!Z32</f>
        <v>47420</v>
      </c>
      <c r="AA29" s="218">
        <f>'[3]CPS-Median Household Income'!AA32</f>
        <v>46778</v>
      </c>
      <c r="AB29" s="218">
        <f>'[3]CPS-Median Household Income'!AB32</f>
        <v>47051</v>
      </c>
      <c r="AC29" s="218">
        <f>'[3]CPS-Median Household Income'!AC32</f>
        <v>47459</v>
      </c>
      <c r="AD29" s="218">
        <f>'[3]CPS-Median Household Income'!AD32</f>
        <v>47921.740356330658</v>
      </c>
      <c r="AE29" s="218">
        <f>'[3]CPS-Median Household Income'!AE32</f>
        <v>51767</v>
      </c>
      <c r="AF29" s="218">
        <f>'[3]CPS-Median Household Income'!AF32</f>
        <v>48467</v>
      </c>
      <c r="AG29" s="218">
        <f>'[3]CPS-Median Household Income'!AG32</f>
        <v>53438</v>
      </c>
      <c r="AH29" s="218">
        <f>'[3]CPS-Median Household Income'!AH32</f>
        <v>51624</v>
      </c>
      <c r="AI29" s="218">
        <f>'[3]CPS-Median Household Income'!AI32</f>
        <v>56564</v>
      </c>
      <c r="AJ29" s="218">
        <f>'[3]CPS-Median Household Income'!AJ32</f>
        <v>60208</v>
      </c>
      <c r="AK29" s="218">
        <f>'[3]CPS-Median Household Income'!AK32</f>
        <v>59497</v>
      </c>
      <c r="AL29" s="218">
        <f>'[3]CPS-Median Household Income'!AL32</f>
        <v>58728</v>
      </c>
      <c r="AM29" s="218">
        <f>'[3]CPS-Median Household Income'!AM32</f>
        <v>65988</v>
      </c>
    </row>
    <row r="30" spans="1:39">
      <c r="A30" s="218" t="s">
        <v>46</v>
      </c>
      <c r="B30" s="218">
        <f>'[3]CPS-Median Household Income'!B33</f>
        <v>19536</v>
      </c>
      <c r="C30" s="218">
        <f>'[3]CPS-Median Household Income'!C33</f>
        <v>20236</v>
      </c>
      <c r="D30" s="218">
        <f>'[3]CPS-Median Household Income'!D33</f>
        <v>20328</v>
      </c>
      <c r="E30" s="218">
        <f>'[3]CPS-Median Household Income'!E33</f>
        <v>20474</v>
      </c>
      <c r="F30" s="218">
        <f>'[3]CPS-Median Household Income'!F33</f>
        <v>22231</v>
      </c>
      <c r="G30" s="218">
        <f>'[3]CPS-Median Household Income'!G33</f>
        <v>23692</v>
      </c>
      <c r="H30" s="218">
        <f>'[3]CPS-Median Household Income'!H33</f>
        <v>23375</v>
      </c>
      <c r="I30" s="218">
        <f>'[3]CPS-Median Household Income'!I33</f>
        <v>24827</v>
      </c>
      <c r="J30" s="218">
        <f>'[3]CPS-Median Household Income'!J33</f>
        <v>26525</v>
      </c>
      <c r="K30" s="218">
        <f>'[3]CPS-Median Household Income'!K33</f>
        <v>26470</v>
      </c>
      <c r="L30" s="218">
        <f>'[3]CPS-Median Household Income'!L33</f>
        <v>27631</v>
      </c>
      <c r="M30" s="218">
        <f>'[3]CPS-Median Household Income'!M33</f>
        <v>27757</v>
      </c>
      <c r="N30" s="218">
        <f>'[3]CPS-Median Household Income'!N33</f>
        <v>28684</v>
      </c>
      <c r="O30" s="218">
        <f>'[3]CPS-Median Household Income'!O33</f>
        <v>29212</v>
      </c>
      <c r="P30" s="218">
        <f>'[3]CPS-Median Household Income'!P33</f>
        <v>31577</v>
      </c>
      <c r="Q30" s="218">
        <f>'[3]CPS-Median Household Income'!Q33</f>
        <v>31038</v>
      </c>
      <c r="R30" s="218">
        <f>'[3]CPS-Median Household Income'!R33</f>
        <v>32777</v>
      </c>
      <c r="S30" s="218">
        <f>'[3]CPS-Median Household Income'!S33</f>
        <v>32126</v>
      </c>
      <c r="T30" s="218">
        <f>'[3]CPS-Median Household Income'!T33</f>
        <v>34835</v>
      </c>
      <c r="U30" s="218">
        <f>'[3]CPS-Median Household Income'!U33</f>
        <v>34108</v>
      </c>
      <c r="V30" s="218">
        <f>'[3]CPS-Median Household Income'!V33</f>
        <v>33956</v>
      </c>
      <c r="W30" s="218">
        <f>'[3]CPS-Median Household Income'!W33</f>
        <v>37313</v>
      </c>
      <c r="X30" s="218">
        <f>'[3]CPS-Median Household Income'!X33</f>
        <v>41105</v>
      </c>
      <c r="Y30" s="218">
        <f>'[3]CPS-Median Household Income'!Y33</f>
        <v>43655</v>
      </c>
      <c r="Z30" s="218">
        <f>'[3]CPS-Median Household Income'!Z33</f>
        <v>42900</v>
      </c>
      <c r="AA30" s="218">
        <f>'[3]CPS-Median Household Income'!AA33</f>
        <v>40437</v>
      </c>
      <c r="AB30" s="218">
        <f>'[3]CPS-Median Household Income'!AB33</f>
        <v>41280</v>
      </c>
      <c r="AC30" s="218">
        <f>'[3]CPS-Median Household Income'!AC33</f>
        <v>40277</v>
      </c>
      <c r="AD30" s="218">
        <f>'[3]CPS-Median Household Income'!AD33</f>
        <v>45088.433541098799</v>
      </c>
      <c r="AE30" s="218">
        <f>'[3]CPS-Median Household Income'!AE33</f>
        <v>44132</v>
      </c>
      <c r="AF30" s="218">
        <f>'[3]CPS-Median Household Income'!AF33</f>
        <v>43201</v>
      </c>
      <c r="AG30" s="218">
        <f>'[3]CPS-Median Household Income'!AG33</f>
        <v>51102</v>
      </c>
      <c r="AH30" s="218">
        <f>'[3]CPS-Median Household Income'!AH33</f>
        <v>51395</v>
      </c>
      <c r="AI30" s="218">
        <f>'[3]CPS-Median Household Income'!AI33</f>
        <v>57075</v>
      </c>
      <c r="AJ30" s="218">
        <f>'[3]CPS-Median Household Income'!AJ33</f>
        <v>59087</v>
      </c>
      <c r="AK30" s="218">
        <f>'[3]CPS-Median Household Income'!AK33</f>
        <v>57407</v>
      </c>
      <c r="AL30" s="218">
        <f>'[3]CPS-Median Household Income'!AL33</f>
        <v>57679</v>
      </c>
      <c r="AM30" s="218">
        <f>'[3]CPS-Median Household Income'!AM33</f>
        <v>60195</v>
      </c>
    </row>
    <row r="31" spans="1:39">
      <c r="A31" s="218" t="s">
        <v>47</v>
      </c>
      <c r="B31" s="218">
        <f>'[3]CPS-Median Household Income'!B34</f>
        <v>25776</v>
      </c>
      <c r="C31" s="218">
        <f>'[3]CPS-Median Household Income'!C34</f>
        <v>23274</v>
      </c>
      <c r="D31" s="218">
        <f>'[3]CPS-Median Household Income'!D34</f>
        <v>26217</v>
      </c>
      <c r="E31" s="218">
        <f>'[3]CPS-Median Household Income'!E34</f>
        <v>26878</v>
      </c>
      <c r="F31" s="218">
        <f>'[3]CPS-Median Household Income'!F34</f>
        <v>27983</v>
      </c>
      <c r="G31" s="218">
        <f>'[3]CPS-Median Household Income'!G34</f>
        <v>29340</v>
      </c>
      <c r="H31" s="218">
        <f>'[3]CPS-Median Household Income'!H34</f>
        <v>32023</v>
      </c>
      <c r="I31" s="218">
        <f>'[3]CPS-Median Household Income'!I34</f>
        <v>32937</v>
      </c>
      <c r="J31" s="218">
        <f>'[3]CPS-Median Household Income'!J34</f>
        <v>31908</v>
      </c>
      <c r="K31" s="218">
        <f>'[3]CPS-Median Household Income'!K34</f>
        <v>35814</v>
      </c>
      <c r="L31" s="218">
        <f>'[3]CPS-Median Household Income'!L34</f>
        <v>35871</v>
      </c>
      <c r="M31" s="218">
        <f>'[3]CPS-Median Household Income'!M34</f>
        <v>36084</v>
      </c>
      <c r="N31" s="218">
        <f>'[3]CPS-Median Household Income'!N34</f>
        <v>38540</v>
      </c>
      <c r="O31" s="218">
        <f>'[3]CPS-Median Household Income'!O34</f>
        <v>38854</v>
      </c>
      <c r="P31" s="218">
        <f>'[3]CPS-Median Household Income'!P34</f>
        <v>39756</v>
      </c>
      <c r="Q31" s="218">
        <f>'[3]CPS-Median Household Income'!Q34</f>
        <v>41461</v>
      </c>
      <c r="R31" s="218">
        <f>'[3]CPS-Median Household Income'!R34</f>
        <v>45758</v>
      </c>
      <c r="S31" s="218">
        <f>'[3]CPS-Median Household Income'!S34</f>
        <v>45403</v>
      </c>
      <c r="T31" s="218">
        <f>'[3]CPS-Median Household Income'!T34</f>
        <v>44958</v>
      </c>
      <c r="U31" s="218">
        <f>'[3]CPS-Median Household Income'!U34</f>
        <v>45184</v>
      </c>
      <c r="V31" s="218">
        <f>'[3]CPS-Median Household Income'!V34</f>
        <v>47204</v>
      </c>
      <c r="W31" s="218">
        <f>'[3]CPS-Median Household Income'!W34</f>
        <v>48209</v>
      </c>
      <c r="X31" s="218">
        <f>'[3]CPS-Median Household Income'!X34</f>
        <v>52282</v>
      </c>
      <c r="Y31" s="218">
        <f>'[3]CPS-Median Household Income'!Y34</f>
        <v>54058</v>
      </c>
      <c r="Z31" s="218">
        <f>'[3]CPS-Median Household Income'!Z34</f>
        <v>54744</v>
      </c>
      <c r="AA31" s="218">
        <f>'[3]CPS-Median Household Income'!AA34</f>
        <v>51434</v>
      </c>
      <c r="AB31" s="218">
        <f>'[3]CPS-Median Household Income'!AB34</f>
        <v>51200</v>
      </c>
      <c r="AC31" s="218">
        <f>'[3]CPS-Median Household Income'!AC34</f>
        <v>47043</v>
      </c>
      <c r="AD31" s="218">
        <f>'[3]CPS-Median Household Income'!AD34</f>
        <v>47333.251422657573</v>
      </c>
      <c r="AE31" s="218">
        <f>'[3]CPS-Median Household Income'!AE34</f>
        <v>45369</v>
      </c>
      <c r="AF31" s="218">
        <f>'[3]CPS-Median Household Income'!AF34</f>
        <v>51846</v>
      </c>
      <c r="AG31" s="218">
        <f>'[3]CPS-Median Household Income'!AG34</f>
        <v>49875</v>
      </c>
      <c r="AH31" s="218">
        <f>'[3]CPS-Median Household Income'!AH34</f>
        <v>52008</v>
      </c>
      <c r="AI31" s="218">
        <f>'[3]CPS-Median Household Income'!AI34</f>
        <v>55431</v>
      </c>
      <c r="AJ31" s="218">
        <f>'[3]CPS-Median Household Income'!AJ34</f>
        <v>56550</v>
      </c>
      <c r="AK31" s="218">
        <f>'[3]CPS-Median Household Income'!AK34</f>
        <v>58041</v>
      </c>
      <c r="AL31" s="218">
        <f>'[3]CPS-Median Household Income'!AL34</f>
        <v>61864</v>
      </c>
      <c r="AM31" s="218">
        <f>'[3]CPS-Median Household Income'!AM34</f>
        <v>70906</v>
      </c>
    </row>
    <row r="32" spans="1:39">
      <c r="A32" s="218" t="s">
        <v>48</v>
      </c>
      <c r="B32" s="218">
        <f>'[3]CPS-Median Household Income'!B35</f>
        <v>20630</v>
      </c>
      <c r="C32" s="218">
        <f>'[3]CPS-Median Household Income'!C35</f>
        <v>20423</v>
      </c>
      <c r="D32" s="218">
        <f>'[3]CPS-Median Household Income'!D35</f>
        <v>19845</v>
      </c>
      <c r="E32" s="218">
        <f>'[3]CPS-Median Household Income'!E35</f>
        <v>20758</v>
      </c>
      <c r="F32" s="218">
        <f>'[3]CPS-Median Household Income'!F35</f>
        <v>19296</v>
      </c>
      <c r="G32" s="218">
        <f>'[3]CPS-Median Household Income'!G35</f>
        <v>22602</v>
      </c>
      <c r="H32" s="218">
        <f>'[3]CPS-Median Household Income'!H35</f>
        <v>25039</v>
      </c>
      <c r="I32" s="218">
        <f>'[3]CPS-Median Household Income'!I35</f>
        <v>26540</v>
      </c>
      <c r="J32" s="218">
        <f>'[3]CPS-Median Household Income'!J35</f>
        <v>25860</v>
      </c>
      <c r="K32" s="218">
        <f>'[3]CPS-Median Household Income'!K35</f>
        <v>26758</v>
      </c>
      <c r="L32" s="218">
        <f>'[3]CPS-Median Household Income'!L35</f>
        <v>26905</v>
      </c>
      <c r="M32" s="218">
        <f>'[3]CPS-Median Household Income'!M35</f>
        <v>25991</v>
      </c>
      <c r="N32" s="218">
        <f>'[3]CPS-Median Household Income'!N35</f>
        <v>25086</v>
      </c>
      <c r="O32" s="218">
        <f>'[3]CPS-Median Household Income'!O35</f>
        <v>30086</v>
      </c>
      <c r="P32" s="218">
        <f>'[3]CPS-Median Household Income'!P35</f>
        <v>31543</v>
      </c>
      <c r="Q32" s="218">
        <f>'[3]CPS-Median Household Income'!Q35</f>
        <v>32574</v>
      </c>
      <c r="R32" s="218">
        <f>'[3]CPS-Median Household Income'!R35</f>
        <v>35093</v>
      </c>
      <c r="S32" s="218">
        <f>'[3]CPS-Median Household Income'!S35</f>
        <v>33124</v>
      </c>
      <c r="T32" s="218">
        <f>'[3]CPS-Median Household Income'!T35</f>
        <v>35457</v>
      </c>
      <c r="U32" s="218">
        <f>'[3]CPS-Median Household Income'!U35</f>
        <v>35105</v>
      </c>
      <c r="V32" s="218">
        <f>'[3]CPS-Median Household Income'!V35</f>
        <v>39562</v>
      </c>
      <c r="W32" s="218">
        <f>'[3]CPS-Median Household Income'!W35</f>
        <v>38947</v>
      </c>
      <c r="X32" s="218">
        <f>'[3]CPS-Median Household Income'!X35</f>
        <v>40028</v>
      </c>
      <c r="Y32" s="218">
        <f>'[3]CPS-Median Household Income'!Y35</f>
        <v>44356</v>
      </c>
      <c r="Z32" s="218">
        <f>'[3]CPS-Median Household Income'!Z35</f>
        <v>42102</v>
      </c>
      <c r="AA32" s="218">
        <f>'[3]CPS-Median Household Income'!AA35</f>
        <v>43542</v>
      </c>
      <c r="AB32" s="218">
        <f>'[3]CPS-Median Household Income'!AB35</f>
        <v>45134</v>
      </c>
      <c r="AC32" s="218">
        <f>'[3]CPS-Median Household Income'!AC35</f>
        <v>41982</v>
      </c>
      <c r="AD32" s="218">
        <f>'[3]CPS-Median Household Income'!AD35</f>
        <v>43424.18192170719</v>
      </c>
      <c r="AE32" s="218">
        <f>'[3]CPS-Median Household Income'!AE35</f>
        <v>42127</v>
      </c>
      <c r="AF32" s="218">
        <f>'[3]CPS-Median Household Income'!AF35</f>
        <v>40166</v>
      </c>
      <c r="AG32" s="218">
        <f>'[3]CPS-Median Household Income'!AG35</f>
        <v>46686</v>
      </c>
      <c r="AH32" s="218">
        <f>'[3]CPS-Median Household Income'!AH35</f>
        <v>45119</v>
      </c>
      <c r="AI32" s="218">
        <f>'[3]CPS-Median Household Income'!AI35</f>
        <v>48451</v>
      </c>
      <c r="AJ32" s="218">
        <f>'[3]CPS-Median Household Income'!AJ35</f>
        <v>47855</v>
      </c>
      <c r="AK32" s="218">
        <f>'[3]CPS-Median Household Income'!AK35</f>
        <v>45601</v>
      </c>
      <c r="AL32" s="218">
        <f>'[3]CPS-Median Household Income'!AL35</f>
        <v>48283</v>
      </c>
      <c r="AM32" s="218">
        <f>'[3]CPS-Median Household Income'!AM35</f>
        <v>53113</v>
      </c>
    </row>
    <row r="33" spans="1:39">
      <c r="A33" s="218" t="s">
        <v>49</v>
      </c>
      <c r="B33" s="218">
        <f>'[3]CPS-Median Household Income'!B36</f>
        <v>21399</v>
      </c>
      <c r="C33" s="218">
        <f>'[3]CPS-Median Household Income'!C36</f>
        <v>21894</v>
      </c>
      <c r="D33" s="218">
        <f>'[3]CPS-Median Household Income'!D36</f>
        <v>24773</v>
      </c>
      <c r="E33" s="218">
        <f>'[3]CPS-Median Household Income'!E36</f>
        <v>25038</v>
      </c>
      <c r="F33" s="218">
        <f>'[3]CPS-Median Household Income'!F36</f>
        <v>27748</v>
      </c>
      <c r="G33" s="218">
        <f>'[3]CPS-Median Household Income'!G36</f>
        <v>28529</v>
      </c>
      <c r="H33" s="218">
        <f>'[3]CPS-Median Household Income'!H36</f>
        <v>29281</v>
      </c>
      <c r="I33" s="218">
        <f>'[3]CPS-Median Household Income'!I36</f>
        <v>30190</v>
      </c>
      <c r="J33" s="218">
        <f>'[3]CPS-Median Household Income'!J36</f>
        <v>31927</v>
      </c>
      <c r="K33" s="218">
        <f>'[3]CPS-Median Household Income'!K36</f>
        <v>33138</v>
      </c>
      <c r="L33" s="218">
        <f>'[3]CPS-Median Household Income'!L36</f>
        <v>31456</v>
      </c>
      <c r="M33" s="218">
        <f>'[3]CPS-Median Household Income'!M36</f>
        <v>36374</v>
      </c>
      <c r="N33" s="218">
        <f>'[3]CPS-Median Household Income'!N36</f>
        <v>35492</v>
      </c>
      <c r="O33" s="218">
        <f>'[3]CPS-Median Household Income'!O36</f>
        <v>37247</v>
      </c>
      <c r="P33" s="218">
        <f>'[3]CPS-Median Household Income'!P36</f>
        <v>39067</v>
      </c>
      <c r="Q33" s="218">
        <f>'[3]CPS-Median Household Income'!Q36</f>
        <v>40619</v>
      </c>
      <c r="R33" s="218">
        <f>'[3]CPS-Median Household Income'!R36</f>
        <v>42499</v>
      </c>
      <c r="S33" s="218">
        <f>'[3]CPS-Median Household Income'!S36</f>
        <v>41273</v>
      </c>
      <c r="T33" s="218">
        <f>'[3]CPS-Median Household Income'!T36</f>
        <v>41802</v>
      </c>
      <c r="U33" s="218">
        <f>'[3]CPS-Median Household Income'!U36</f>
        <v>41638</v>
      </c>
      <c r="V33" s="218">
        <f>'[3]CPS-Median Household Income'!V36</f>
        <v>40994</v>
      </c>
      <c r="W33" s="218">
        <f>'[3]CPS-Median Household Income'!W36</f>
        <v>44159</v>
      </c>
      <c r="X33" s="218">
        <f>'[3]CPS-Median Household Income'!X36</f>
        <v>47091</v>
      </c>
      <c r="Y33" s="218">
        <f>'[3]CPS-Median Household Income'!Y36</f>
        <v>50236</v>
      </c>
      <c r="Z33" s="218">
        <f>'[3]CPS-Median Household Income'!Z36</f>
        <v>51727</v>
      </c>
      <c r="AA33" s="218">
        <f>'[3]CPS-Median Household Income'!AA36</f>
        <v>49098</v>
      </c>
      <c r="AB33" s="218">
        <f>'[3]CPS-Median Household Income'!AB36</f>
        <v>50602</v>
      </c>
      <c r="AC33" s="218">
        <f>'[3]CPS-Median Household Income'!AC36</f>
        <v>51526</v>
      </c>
      <c r="AD33" s="218">
        <f>'[3]CPS-Median Household Income'!AD36</f>
        <v>51775.45884134098</v>
      </c>
      <c r="AE33" s="218">
        <f>'[3]CPS-Median Household Income'!AE36</f>
        <v>56307</v>
      </c>
      <c r="AF33" s="218">
        <f>'[3]CPS-Median Household Income'!AF36</f>
        <v>48999</v>
      </c>
      <c r="AG33" s="218">
        <f>'[3]CPS-Median Household Income'!AG36</f>
        <v>58875</v>
      </c>
      <c r="AH33" s="218">
        <f>'[3]CPS-Median Household Income'!AH36</f>
        <v>60834</v>
      </c>
      <c r="AI33" s="218">
        <f>'[3]CPS-Median Household Income'!AI36</f>
        <v>59135</v>
      </c>
      <c r="AJ33" s="218">
        <f>'[3]CPS-Median Household Income'!AJ36</f>
        <v>64610</v>
      </c>
      <c r="AK33" s="218">
        <f>'[3]CPS-Median Household Income'!AK36</f>
        <v>62498</v>
      </c>
      <c r="AL33" s="218">
        <f>'[3]CPS-Median Household Income'!AL36</f>
        <v>69165</v>
      </c>
      <c r="AM33" s="218">
        <f>'[3]CPS-Median Household Income'!AM36</f>
        <v>74413</v>
      </c>
    </row>
    <row r="34" spans="1:39">
      <c r="A34" s="218" t="s">
        <v>50</v>
      </c>
      <c r="B34" s="218">
        <f>'[3]CPS-Median Household Income'!B37</f>
        <v>23057</v>
      </c>
      <c r="C34" s="218">
        <f>'[3]CPS-Median Household Income'!C37</f>
        <v>25238</v>
      </c>
      <c r="D34" s="218">
        <f>'[3]CPS-Median Household Income'!D37</f>
        <v>26281</v>
      </c>
      <c r="E34" s="218">
        <f>'[3]CPS-Median Household Income'!E37</f>
        <v>26529</v>
      </c>
      <c r="F34" s="218">
        <f>'[3]CPS-Median Household Income'!F37</f>
        <v>26313</v>
      </c>
      <c r="G34" s="218">
        <f>'[3]CPS-Median Household Income'!G37</f>
        <v>30717</v>
      </c>
      <c r="H34" s="218">
        <f>'[3]CPS-Median Household Income'!H37</f>
        <v>30142</v>
      </c>
      <c r="I34" s="218">
        <f>'[3]CPS-Median Household Income'!I37</f>
        <v>28016</v>
      </c>
      <c r="J34" s="218">
        <f>'[3]CPS-Median Household Income'!J37</f>
        <v>34251</v>
      </c>
      <c r="K34" s="218">
        <f>'[3]CPS-Median Household Income'!K37</f>
        <v>35786</v>
      </c>
      <c r="L34" s="218">
        <f>'[3]CPS-Median Household Income'!L37</f>
        <v>35716</v>
      </c>
      <c r="M34" s="218">
        <f>'[3]CPS-Median Household Income'!M37</f>
        <v>36480</v>
      </c>
      <c r="N34" s="218">
        <f>'[3]CPS-Median Household Income'!N37</f>
        <v>37038</v>
      </c>
      <c r="O34" s="218">
        <f>'[3]CPS-Median Household Income'!O37</f>
        <v>42775</v>
      </c>
      <c r="P34" s="218">
        <f>'[3]CPS-Median Household Income'!P37</f>
        <v>44299</v>
      </c>
      <c r="Q34" s="218">
        <f>'[3]CPS-Median Household Income'!Q37</f>
        <v>46050</v>
      </c>
      <c r="R34" s="218">
        <f>'[3]CPS-Median Household Income'!R37</f>
        <v>47550</v>
      </c>
      <c r="S34" s="218">
        <f>'[3]CPS-Median Household Income'!S37</f>
        <v>47342</v>
      </c>
      <c r="T34" s="218">
        <f>'[3]CPS-Median Household Income'!T37</f>
        <v>47861</v>
      </c>
      <c r="U34" s="218">
        <f>'[3]CPS-Median Household Income'!U37</f>
        <v>49275</v>
      </c>
      <c r="V34" s="218">
        <f>'[3]CPS-Median Household Income'!V37</f>
        <v>50871</v>
      </c>
      <c r="W34" s="218">
        <f>'[3]CPS-Median Household Income'!W37</f>
        <v>54813</v>
      </c>
      <c r="X34" s="218">
        <f>'[3]CPS-Median Household Income'!X37</f>
        <v>54628</v>
      </c>
      <c r="Y34" s="218">
        <f>'[3]CPS-Median Household Income'!Y37</f>
        <v>53529</v>
      </c>
      <c r="Z34" s="218">
        <f>'[3]CPS-Median Household Income'!Z37</f>
        <v>62537</v>
      </c>
      <c r="AA34" s="218">
        <f>'[3]CPS-Median Household Income'!AA37</f>
        <v>58491</v>
      </c>
      <c r="AB34" s="218">
        <f>'[3]CPS-Median Household Income'!AB37</f>
        <v>56701</v>
      </c>
      <c r="AC34" s="218">
        <f>'[3]CPS-Median Household Income'!AC37</f>
        <v>55493</v>
      </c>
      <c r="AD34" s="218">
        <f>'[3]CPS-Median Household Income'!AD37</f>
        <v>58341.014548129671</v>
      </c>
      <c r="AE34" s="218">
        <f>'[3]CPS-Median Household Income'!AE37</f>
        <v>62967</v>
      </c>
      <c r="AF34" s="218">
        <f>'[3]CPS-Median Household Income'!AF37</f>
        <v>61047</v>
      </c>
      <c r="AG34" s="218">
        <f>'[3]CPS-Median Household Income'!AG37</f>
        <v>63383</v>
      </c>
      <c r="AH34" s="218">
        <f>'[3]CPS-Median Household Income'!AH37</f>
        <v>66258</v>
      </c>
      <c r="AI34" s="218">
        <f>'[3]CPS-Median Household Income'!AI37</f>
        <v>67481</v>
      </c>
      <c r="AJ34" s="218">
        <f>'[3]CPS-Median Household Income'!AJ37</f>
        <v>71319</v>
      </c>
      <c r="AK34" s="218">
        <f>'[3]CPS-Median Household Income'!AK37</f>
        <v>69789</v>
      </c>
      <c r="AL34" s="218">
        <f>'[3]CPS-Median Household Income'!AL37</f>
        <v>77067</v>
      </c>
      <c r="AM34" s="218">
        <f>'[3]CPS-Median Household Income'!AM37</f>
        <v>84523</v>
      </c>
    </row>
    <row r="35" spans="1:39">
      <c r="A35" s="218" t="s">
        <v>52</v>
      </c>
      <c r="B35" s="218">
        <f>'[3]CPS-Median Household Income'!B38</f>
        <v>25017</v>
      </c>
      <c r="C35" s="218">
        <f>'[3]CPS-Median Household Income'!C38</f>
        <v>24000</v>
      </c>
      <c r="D35" s="218">
        <f>'[3]CPS-Median Household Income'!D38</f>
        <v>26881</v>
      </c>
      <c r="E35" s="218">
        <f>'[3]CPS-Median Household Income'!E38</f>
        <v>27319</v>
      </c>
      <c r="F35" s="218">
        <f>'[3]CPS-Median Household Income'!F38</f>
        <v>32327</v>
      </c>
      <c r="G35" s="218">
        <f>'[3]CPS-Median Household Income'!G38</f>
        <v>31961</v>
      </c>
      <c r="H35" s="218">
        <f>'[3]CPS-Median Household Income'!H38</f>
        <v>32112</v>
      </c>
      <c r="I35" s="218">
        <f>'[3]CPS-Median Household Income'!I38</f>
        <v>33970</v>
      </c>
      <c r="J35" s="218">
        <f>'[3]CPS-Median Household Income'!J38</f>
        <v>33900</v>
      </c>
      <c r="K35" s="218">
        <f>'[3]CPS-Median Household Income'!K38</f>
        <v>35655</v>
      </c>
      <c r="L35" s="218">
        <f>'[3]CPS-Median Household Income'!L38</f>
        <v>33533</v>
      </c>
      <c r="M35" s="218">
        <f>'[3]CPS-Median Household Income'!M38</f>
        <v>35568</v>
      </c>
      <c r="N35" s="218">
        <f>'[3]CPS-Median Household Income'!N38</f>
        <v>36676</v>
      </c>
      <c r="O35" s="218">
        <f>'[3]CPS-Median Household Income'!O38</f>
        <v>44562</v>
      </c>
      <c r="P35" s="218">
        <f>'[3]CPS-Median Household Income'!P38</f>
        <v>47421</v>
      </c>
      <c r="Q35" s="218">
        <f>'[3]CPS-Median Household Income'!Q38</f>
        <v>45473</v>
      </c>
      <c r="R35" s="218">
        <f>'[3]CPS-Median Household Income'!R38</f>
        <v>42525</v>
      </c>
      <c r="S35" s="218">
        <f>'[3]CPS-Median Household Income'!S38</f>
        <v>42490</v>
      </c>
      <c r="T35" s="218">
        <f>'[3]CPS-Median Household Income'!T38</f>
        <v>45183</v>
      </c>
      <c r="U35" s="218">
        <f>'[3]CPS-Median Household Income'!U38</f>
        <v>47508</v>
      </c>
      <c r="V35" s="218">
        <f>'[3]CPS-Median Household Income'!V38</f>
        <v>49922</v>
      </c>
      <c r="W35" s="218">
        <f>'[3]CPS-Median Household Income'!W38</f>
        <v>50646</v>
      </c>
      <c r="X35" s="218">
        <f>'[3]CPS-Median Household Income'!X38</f>
        <v>54723</v>
      </c>
      <c r="Y35" s="218">
        <f>'[3]CPS-Median Household Income'!Y38</f>
        <v>58080</v>
      </c>
      <c r="Z35" s="218">
        <f>'[3]CPS-Median Household Income'!Z38</f>
        <v>56631</v>
      </c>
      <c r="AA35" s="218">
        <f>'[3]CPS-Median Household Income'!AA38</f>
        <v>60392</v>
      </c>
      <c r="AB35" s="218">
        <f>'[3]CPS-Median Household Income'!AB38</f>
        <v>56162</v>
      </c>
      <c r="AC35" s="218">
        <f>'[3]CPS-Median Household Income'!AC38</f>
        <v>56850</v>
      </c>
      <c r="AD35" s="218">
        <f>'[3]CPS-Median Household Income'!AD38</f>
        <v>62186.634090030901</v>
      </c>
      <c r="AE35" s="218">
        <f>'[3]CPS-Median Household Income'!AE38</f>
        <v>60106</v>
      </c>
      <c r="AF35" s="218">
        <f>'[3]CPS-Median Household Income'!AF38</f>
        <v>63922</v>
      </c>
      <c r="AG35" s="218">
        <f>'[3]CPS-Median Household Income'!AG38</f>
        <v>59068</v>
      </c>
      <c r="AH35" s="218">
        <f>'[3]CPS-Median Household Income'!AH38</f>
        <v>67243</v>
      </c>
      <c r="AI35" s="218">
        <f>'[3]CPS-Median Household Income'!AI38</f>
        <v>70310</v>
      </c>
      <c r="AJ35" s="218">
        <f>'[3]CPS-Median Household Income'!AJ38</f>
        <v>75418</v>
      </c>
      <c r="AK35" s="218">
        <f>'[3]CPS-Median Household Income'!AK38</f>
        <v>71540</v>
      </c>
      <c r="AL35" s="218">
        <f>'[3]CPS-Median Household Income'!AL38</f>
        <v>79726</v>
      </c>
      <c r="AM35" s="218">
        <f>'[3]CPS-Median Household Income'!AM38</f>
        <v>82454</v>
      </c>
    </row>
    <row r="36" spans="1:39">
      <c r="A36" s="212" t="s">
        <v>53</v>
      </c>
      <c r="B36" s="212">
        <f>'[3]CPS-Median Household Income'!B39</f>
        <v>23816</v>
      </c>
      <c r="C36" s="212">
        <f>'[3]CPS-Median Household Income'!C39</f>
        <v>22081</v>
      </c>
      <c r="D36" s="212">
        <f>'[3]CPS-Median Household Income'!D39</f>
        <v>23559</v>
      </c>
      <c r="E36" s="212">
        <f>'[3]CPS-Median Household Income'!E39</f>
        <v>27590</v>
      </c>
      <c r="F36" s="212">
        <f>'[3]CPS-Median Household Income'!F39</f>
        <v>26419</v>
      </c>
      <c r="G36" s="212">
        <f>'[3]CPS-Median Household Income'!G39</f>
        <v>29521</v>
      </c>
      <c r="H36" s="212">
        <f>'[3]CPS-Median Household Income'!H39</f>
        <v>29460</v>
      </c>
      <c r="I36" s="212">
        <f>'[3]CPS-Median Household Income'!I39</f>
        <v>29050</v>
      </c>
      <c r="J36" s="212">
        <f>'[3]CPS-Median Household Income'!J39</f>
        <v>30209</v>
      </c>
      <c r="K36" s="212">
        <f>'[3]CPS-Median Household Income'!K39</f>
        <v>29442</v>
      </c>
      <c r="L36" s="212">
        <f>'[3]CPS-Median Household Income'!L39</f>
        <v>33140</v>
      </c>
      <c r="M36" s="212">
        <f>'[3]CPS-Median Household Income'!M39</f>
        <v>31529</v>
      </c>
      <c r="N36" s="212">
        <f>'[3]CPS-Median Household Income'!N39</f>
        <v>30953</v>
      </c>
      <c r="O36" s="212">
        <f>'[3]CPS-Median Household Income'!O39</f>
        <v>33423</v>
      </c>
      <c r="P36" s="212">
        <f>'[3]CPS-Median Household Income'!P39</f>
        <v>35250</v>
      </c>
      <c r="Q36" s="212">
        <f>'[3]CPS-Median Household Income'!Q39</f>
        <v>37248</v>
      </c>
      <c r="R36" s="212">
        <f>'[3]CPS-Median Household Income'!R39</f>
        <v>39629</v>
      </c>
      <c r="S36" s="212">
        <f>'[3]CPS-Median Household Income'!S39</f>
        <v>39719</v>
      </c>
      <c r="T36" s="212">
        <f>'[3]CPS-Median Household Income'!T39</f>
        <v>39763</v>
      </c>
      <c r="U36" s="212">
        <f>'[3]CPS-Median Household Income'!U39</f>
        <v>42555</v>
      </c>
      <c r="V36" s="212">
        <f>'[3]CPS-Median Household Income'!V39</f>
        <v>45397</v>
      </c>
      <c r="W36" s="212">
        <f>'[3]CPS-Median Household Income'!W39</f>
        <v>44718</v>
      </c>
      <c r="X36" s="212">
        <f>'[3]CPS-Median Household Income'!X39</f>
        <v>47041</v>
      </c>
      <c r="Y36" s="212">
        <f>'[3]CPS-Median Household Income'!Y39</f>
        <v>48744</v>
      </c>
      <c r="Z36" s="212">
        <f>'[3]CPS-Median Household Income'!Z39</f>
        <v>53337</v>
      </c>
      <c r="AA36" s="212">
        <f>'[3]CPS-Median Household Income'!AA39</f>
        <v>52470</v>
      </c>
      <c r="AB36" s="212">
        <f>'[3]CPS-Median Household Income'!AB39</f>
        <v>52200</v>
      </c>
      <c r="AC36" s="212">
        <f>'[3]CPS-Median Household Income'!AC39</f>
        <v>54509</v>
      </c>
      <c r="AD36" s="212">
        <f>'[3]CPS-Median Household Income'!AD39</f>
        <v>57512.158688412412</v>
      </c>
      <c r="AE36" s="212">
        <f>'[3]CPS-Median Household Income'!AE39</f>
        <v>55700</v>
      </c>
      <c r="AF36" s="212">
        <f>'[3]CPS-Median Household Income'!AF39</f>
        <v>67441</v>
      </c>
      <c r="AG36" s="212">
        <f>'[3]CPS-Median Household Income'!AG39</f>
        <v>55690</v>
      </c>
      <c r="AH36" s="212">
        <f>'[3]CPS-Median Household Income'!AH39</f>
        <v>60925</v>
      </c>
      <c r="AI36" s="212">
        <f>'[3]CPS-Median Household Income'!AI39</f>
        <v>57829</v>
      </c>
      <c r="AJ36" s="212">
        <f>'[3]CPS-Median Household Income'!AJ39</f>
        <v>57837</v>
      </c>
      <c r="AK36" s="212">
        <f>'[3]CPS-Median Household Income'!AK39</f>
        <v>59536</v>
      </c>
      <c r="AL36" s="212">
        <f>'[3]CPS-Median Household Income'!AL39</f>
        <v>62539</v>
      </c>
      <c r="AM36" s="212">
        <f>'[3]CPS-Median Household Income'!AM39</f>
        <v>65134</v>
      </c>
    </row>
    <row r="37" spans="1:39">
      <c r="A37" s="221" t="s">
        <v>208</v>
      </c>
      <c r="B37" s="207">
        <f>'[3]CPS-Median Household Income'!B7</f>
        <v>22083.5</v>
      </c>
      <c r="C37" s="207">
        <f>'[3]CPS-Median Household Income'!C7</f>
        <v>22731.5</v>
      </c>
      <c r="D37" s="207">
        <f>'[3]CPS-Median Household Income'!D7</f>
        <v>23327</v>
      </c>
      <c r="E37" s="207">
        <f>'[3]CPS-Median Household Income'!E7</f>
        <v>24651.5</v>
      </c>
      <c r="F37" s="207">
        <f>'[3]CPS-Median Household Income'!F7</f>
        <v>25929.5</v>
      </c>
      <c r="G37" s="207">
        <f>'[3]CPS-Median Household Income'!G7</f>
        <v>26679.5</v>
      </c>
      <c r="H37" s="207">
        <f>'[3]CPS-Median Household Income'!H7</f>
        <v>28699.5</v>
      </c>
      <c r="I37" s="207">
        <f>'[3]CPS-Median Household Income'!I7</f>
        <v>29387</v>
      </c>
      <c r="J37" s="207">
        <f>'[3]CPS-Median Household Income'!J7</f>
        <v>30197</v>
      </c>
      <c r="K37" s="207">
        <f>'[3]CPS-Median Household Income'!K7</f>
        <v>30389</v>
      </c>
      <c r="L37" s="207">
        <f>'[3]CPS-Median Household Income'!L7</f>
        <v>31824.5</v>
      </c>
      <c r="M37" s="207">
        <f>'[3]CPS-Median Household Income'!M7</f>
        <v>34883</v>
      </c>
      <c r="N37" s="207">
        <f>'[3]CPS-Median Household Income'!N7</f>
        <v>34167.5</v>
      </c>
      <c r="O37" s="207">
        <f>'[3]CPS-Median Household Income'!O7</f>
        <v>36512</v>
      </c>
      <c r="P37" s="207">
        <f>'[3]CPS-Median Household Income'!P7</f>
        <v>39328</v>
      </c>
      <c r="Q37" s="207">
        <f>'[3]CPS-Median Household Income'!Q7</f>
        <v>40968</v>
      </c>
      <c r="R37" s="207">
        <f>'[3]CPS-Median Household Income'!R7</f>
        <v>42356</v>
      </c>
      <c r="S37" s="207">
        <f>'[3]CPS-Median Household Income'!S7</f>
        <v>41600</v>
      </c>
      <c r="T37" s="207">
        <f>'[3]CPS-Median Household Income'!T7</f>
        <v>42697</v>
      </c>
      <c r="U37" s="207">
        <f>'[3]CPS-Median Household Income'!U7</f>
        <v>43868</v>
      </c>
      <c r="V37" s="207">
        <f>'[3]CPS-Median Household Income'!V7</f>
        <v>42692</v>
      </c>
      <c r="W37" s="207">
        <f>'[3]CPS-Median Household Income'!W7</f>
        <v>44426.5</v>
      </c>
      <c r="X37" s="207">
        <f>'[3]CPS-Median Household Income'!X7</f>
        <v>47013</v>
      </c>
      <c r="Y37" s="207">
        <f>'[3]CPS-Median Household Income'!Y7</f>
        <v>49003.5</v>
      </c>
      <c r="Z37" s="207">
        <f>'[3]CPS-Median Household Income'!Z7</f>
        <v>49965</v>
      </c>
      <c r="AA37" s="207">
        <f>'[3]CPS-Median Household Income'!AA7</f>
        <v>49182</v>
      </c>
      <c r="AB37" s="207">
        <f>'[3]CPS-Median Household Income'!AB7</f>
        <v>47646</v>
      </c>
      <c r="AC37" s="207">
        <f>'[3]CPS-Median Household Income'!AC7</f>
        <v>49549</v>
      </c>
      <c r="AD37" s="207">
        <f>'[3]CPS-Median Household Income'!AD7</f>
        <v>50876.173533886235</v>
      </c>
      <c r="AE37" s="207">
        <f>'[3]CPS-Median Household Income'!AE7</f>
        <v>53331</v>
      </c>
      <c r="AF37" s="207">
        <f>'[3]CPS-Median Household Income'!AF7</f>
        <v>53675</v>
      </c>
      <c r="AG37" s="207">
        <f>'[3]CPS-Median Household Income'!AG7</f>
        <v>55773</v>
      </c>
      <c r="AH37" s="207">
        <f>'[3]CPS-Median Household Income'!AH7</f>
        <v>56420</v>
      </c>
      <c r="AI37" s="207">
        <f>'[3]CPS-Median Household Income'!AI7</f>
        <v>58272</v>
      </c>
      <c r="AJ37" s="207">
        <f>'[3]CPS-Median Household Income'!AJ7</f>
        <v>59693.5</v>
      </c>
      <c r="AK37" s="207">
        <f>'[3]CPS-Median Household Income'!AK7</f>
        <v>59875</v>
      </c>
      <c r="AL37" s="207">
        <f>'[3]CPS-Median Household Income'!AL7</f>
        <v>63283.5</v>
      </c>
      <c r="AM37" s="207">
        <f>'[3]CPS-Median Household Income'!AM7</f>
        <v>67024</v>
      </c>
    </row>
    <row r="38" spans="1:39">
      <c r="A38" s="221"/>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row>
    <row r="39" spans="1:39">
      <c r="A39" s="218" t="s">
        <v>55</v>
      </c>
      <c r="B39" s="218">
        <f>'[3]CPS-Median Household Income'!B41</f>
        <v>23752</v>
      </c>
      <c r="C39" s="218">
        <f>'[3]CPS-Median Household Income'!C41</f>
        <v>24870</v>
      </c>
      <c r="D39" s="218">
        <f>'[3]CPS-Median Household Income'!D41</f>
        <v>26511</v>
      </c>
      <c r="E39" s="218">
        <f>'[3]CPS-Median Household Income'!E41</f>
        <v>27084</v>
      </c>
      <c r="F39" s="218">
        <f>'[3]CPS-Median Household Income'!F41</f>
        <v>29524</v>
      </c>
      <c r="G39" s="218">
        <f>'[3]CPS-Median Household Income'!G41</f>
        <v>31300</v>
      </c>
      <c r="H39" s="218">
        <f>'[3]CPS-Median Household Income'!H41</f>
        <v>32542</v>
      </c>
      <c r="I39" s="218">
        <f>'[3]CPS-Median Household Income'!I41</f>
        <v>31884</v>
      </c>
      <c r="J39" s="218">
        <f>'[3]CPS-Median Household Income'!J41</f>
        <v>31551</v>
      </c>
      <c r="K39" s="218">
        <f>'[3]CPS-Median Household Income'!K41</f>
        <v>32857</v>
      </c>
      <c r="L39" s="218">
        <f>'[3]CPS-Median Household Income'!L41</f>
        <v>35081</v>
      </c>
      <c r="M39" s="218">
        <f>'[3]CPS-Median Household Income'!M41</f>
        <v>38071</v>
      </c>
      <c r="N39" s="218">
        <f>'[3]CPS-Median Household Income'!N41</f>
        <v>39554</v>
      </c>
      <c r="O39" s="218">
        <f>'[3]CPS-Median Household Income'!O41</f>
        <v>41283</v>
      </c>
      <c r="P39" s="218">
        <f>'[3]CPS-Median Household Income'!P41</f>
        <v>43178</v>
      </c>
      <c r="Q39" s="218">
        <f>'[3]CPS-Median Household Income'!Q41</f>
        <v>46330</v>
      </c>
      <c r="R39" s="218">
        <f>'[3]CPS-Median Household Income'!R41</f>
        <v>46064</v>
      </c>
      <c r="S39" s="218">
        <f>'[3]CPS-Median Household Income'!S41</f>
        <v>46171</v>
      </c>
      <c r="T39" s="218">
        <f>'[3]CPS-Median Household Income'!T41</f>
        <v>42710</v>
      </c>
      <c r="U39" s="218">
        <f>'[3]CPS-Median Household Income'!U41</f>
        <v>45153</v>
      </c>
      <c r="V39" s="218">
        <f>'[3]CPS-Median Household Income'!V41</f>
        <v>46077</v>
      </c>
      <c r="W39" s="218">
        <f>'[3]CPS-Median Household Income'!W41</f>
        <v>48398</v>
      </c>
      <c r="X39" s="218">
        <f>'[3]CPS-Median Household Income'!X41</f>
        <v>48671</v>
      </c>
      <c r="Y39" s="218">
        <f>'[3]CPS-Median Household Income'!Y41</f>
        <v>52506</v>
      </c>
      <c r="Z39" s="218">
        <f>'[3]CPS-Median Household Income'!Z41</f>
        <v>53254</v>
      </c>
      <c r="AA39" s="218">
        <f>'[3]CPS-Median Household Income'!AA41</f>
        <v>52870</v>
      </c>
      <c r="AB39" s="218">
        <f>'[3]CPS-Median Household Income'!AB41</f>
        <v>50728</v>
      </c>
      <c r="AC39" s="218">
        <f>'[3]CPS-Median Household Income'!AC41</f>
        <v>50637</v>
      </c>
      <c r="AD39" s="218">
        <f>'[3]CPS-Median Household Income'!AD41</f>
        <v>51737.543434969644</v>
      </c>
      <c r="AE39" s="218">
        <f>'[3]CPS-Median Household Income'!AE41</f>
        <v>57196</v>
      </c>
      <c r="AF39" s="218">
        <f>'[3]CPS-Median Household Income'!AF41</f>
        <v>53937</v>
      </c>
      <c r="AG39" s="218">
        <f>'[3]CPS-Median Household Income'!AG41</f>
        <v>54916</v>
      </c>
      <c r="AH39" s="218">
        <f>'[3]CPS-Median Household Income'!AH41</f>
        <v>60413</v>
      </c>
      <c r="AI39" s="218">
        <f>'[3]CPS-Median Household Income'!AI41</f>
        <v>61386</v>
      </c>
      <c r="AJ39" s="218">
        <f>'[3]CPS-Median Household Income'!AJ41</f>
        <v>64609</v>
      </c>
      <c r="AK39" s="218">
        <f>'[3]CPS-Median Household Income'!AK41</f>
        <v>65969</v>
      </c>
      <c r="AL39" s="218">
        <f>'[3]CPS-Median Household Income'!AL41</f>
        <v>70145</v>
      </c>
      <c r="AM39" s="218">
        <f>'[3]CPS-Median Household Income'!AM41</f>
        <v>74399</v>
      </c>
    </row>
    <row r="40" spans="1:39">
      <c r="A40" s="218" t="s">
        <v>56</v>
      </c>
      <c r="B40" s="218">
        <f>'[3]CPS-Median Household Income'!B42</f>
        <v>22770</v>
      </c>
      <c r="C40" s="218">
        <f>'[3]CPS-Median Household Income'!C42</f>
        <v>22675</v>
      </c>
      <c r="D40" s="218">
        <f>'[3]CPS-Median Household Income'!D42</f>
        <v>22728</v>
      </c>
      <c r="E40" s="218">
        <f>'[3]CPS-Median Household Income'!E42</f>
        <v>22519</v>
      </c>
      <c r="F40" s="218">
        <f>'[3]CPS-Median Household Income'!F42</f>
        <v>26293</v>
      </c>
      <c r="G40" s="218">
        <f>'[3]CPS-Median Household Income'!G42</f>
        <v>25898</v>
      </c>
      <c r="H40" s="218">
        <f>'[3]CPS-Median Household Income'!H42</f>
        <v>26928</v>
      </c>
      <c r="I40" s="218">
        <f>'[3]CPS-Median Household Income'!I42</f>
        <v>27089</v>
      </c>
      <c r="J40" s="218">
        <f>'[3]CPS-Median Household Income'!J42</f>
        <v>28530</v>
      </c>
      <c r="K40" s="218">
        <f>'[3]CPS-Median Household Income'!K42</f>
        <v>29475</v>
      </c>
      <c r="L40" s="218">
        <f>'[3]CPS-Median Household Income'!L42</f>
        <v>27858</v>
      </c>
      <c r="M40" s="218">
        <f>'[3]CPS-Median Household Income'!M42</f>
        <v>33385</v>
      </c>
      <c r="N40" s="218">
        <f>'[3]CPS-Median Household Income'!N42</f>
        <v>35147</v>
      </c>
      <c r="O40" s="218">
        <f>'[3]CPS-Median Household Income'!O42</f>
        <v>38889</v>
      </c>
      <c r="P40" s="218">
        <f>'[3]CPS-Median Household Income'!P42</f>
        <v>39731</v>
      </c>
      <c r="Q40" s="218">
        <f>'[3]CPS-Median Household Income'!Q42</f>
        <v>40838</v>
      </c>
      <c r="R40" s="218">
        <f>'[3]CPS-Median Household Income'!R42</f>
        <v>40865</v>
      </c>
      <c r="S40" s="218">
        <f>'[3]CPS-Median Household Income'!S42</f>
        <v>40379</v>
      </c>
      <c r="T40" s="218">
        <f>'[3]CPS-Median Household Income'!T42</f>
        <v>41047</v>
      </c>
      <c r="U40" s="218">
        <f>'[3]CPS-Median Household Income'!U42</f>
        <v>42425</v>
      </c>
      <c r="V40" s="218">
        <f>'[3]CPS-Median Household Income'!V42</f>
        <v>42329</v>
      </c>
      <c r="W40" s="218">
        <f>'[3]CPS-Median Household Income'!W42</f>
        <v>42437</v>
      </c>
      <c r="X40" s="218">
        <f>'[3]CPS-Median Household Income'!X42</f>
        <v>45407</v>
      </c>
      <c r="Y40" s="218">
        <f>'[3]CPS-Median Household Income'!Y42</f>
        <v>47453</v>
      </c>
      <c r="Z40" s="218">
        <f>'[3]CPS-Median Household Income'!Z42</f>
        <v>46520</v>
      </c>
      <c r="AA40" s="218">
        <f>'[3]CPS-Median Household Income'!AA42</f>
        <v>44305</v>
      </c>
      <c r="AB40" s="218">
        <f>'[3]CPS-Median Household Income'!AB42</f>
        <v>46140</v>
      </c>
      <c r="AC40" s="218">
        <f>'[3]CPS-Median Household Income'!AC42</f>
        <v>44445</v>
      </c>
      <c r="AD40" s="218">
        <f>'[3]CPS-Median Household Income'!AD42</f>
        <v>46158.025716154771</v>
      </c>
      <c r="AE40" s="218">
        <f>'[3]CPS-Median Household Income'!AE42</f>
        <v>50553</v>
      </c>
      <c r="AF40" s="218">
        <f>'[3]CPS-Median Household Income'!AF42</f>
        <v>49455</v>
      </c>
      <c r="AG40" s="218">
        <f>'[3]CPS-Median Household Income'!AG42</f>
        <v>48060</v>
      </c>
      <c r="AH40" s="218">
        <f>'[3]CPS-Median Household Income'!AH42</f>
        <v>51983</v>
      </c>
      <c r="AI40" s="218">
        <f>'[3]CPS-Median Household Income'!AI42</f>
        <v>56094</v>
      </c>
      <c r="AJ40" s="218">
        <f>'[3]CPS-Median Household Income'!AJ42</f>
        <v>58873</v>
      </c>
      <c r="AK40" s="218">
        <f>'[3]CPS-Median Household Income'!AK42</f>
        <v>58767</v>
      </c>
      <c r="AL40" s="218">
        <f>'[3]CPS-Median Household Income'!AL42</f>
        <v>59892</v>
      </c>
      <c r="AM40" s="218">
        <f>'[3]CPS-Median Household Income'!AM42</f>
        <v>66693</v>
      </c>
    </row>
    <row r="41" spans="1:39">
      <c r="A41" s="218" t="s">
        <v>57</v>
      </c>
      <c r="B41" s="218">
        <f>'[3]CPS-Median Household Income'!B43</f>
        <v>19863</v>
      </c>
      <c r="C41" s="218">
        <f>'[3]CPS-Median Household Income'!C43</f>
        <v>20927</v>
      </c>
      <c r="D41" s="218">
        <f>'[3]CPS-Median Household Income'!D43</f>
        <v>22459</v>
      </c>
      <c r="E41" s="218">
        <f>'[3]CPS-Median Household Income'!E43</f>
        <v>22190</v>
      </c>
      <c r="F41" s="218">
        <f>'[3]CPS-Median Household Income'!F43</f>
        <v>24305</v>
      </c>
      <c r="G41" s="218">
        <f>'[3]CPS-Median Household Income'!G43</f>
        <v>26265</v>
      </c>
      <c r="H41" s="218">
        <f>'[3]CPS-Median Household Income'!H43</f>
        <v>27288</v>
      </c>
      <c r="I41" s="218">
        <f>'[3]CPS-Median Household Income'!I43</f>
        <v>28553</v>
      </c>
      <c r="J41" s="218">
        <f>'[3]CPS-Median Household Income'!J43</f>
        <v>28743</v>
      </c>
      <c r="K41" s="218">
        <f>'[3]CPS-Median Household Income'!K43</f>
        <v>28663</v>
      </c>
      <c r="L41" s="218">
        <f>'[3]CPS-Median Household Income'!L43</f>
        <v>33079</v>
      </c>
      <c r="M41" s="218">
        <f>'[3]CPS-Median Household Income'!M43</f>
        <v>35519</v>
      </c>
      <c r="N41" s="218">
        <f>'[3]CPS-Median Household Income'!N43</f>
        <v>33209</v>
      </c>
      <c r="O41" s="218">
        <f>'[3]CPS-Median Household Income'!O43</f>
        <v>33783</v>
      </c>
      <c r="P41" s="218">
        <f>'[3]CPS-Median Household Income'!P43</f>
        <v>37019</v>
      </c>
      <c r="Q41" s="218">
        <f>'[3]CPS-Median Household Income'!Q43</f>
        <v>41098</v>
      </c>
      <c r="R41" s="218">
        <f>'[3]CPS-Median Household Income'!R43</f>
        <v>40991</v>
      </c>
      <c r="S41" s="218">
        <f>'[3]CPS-Median Household Income'!S43</f>
        <v>40976</v>
      </c>
      <c r="T41" s="218">
        <f>'[3]CPS-Median Household Income'!T43</f>
        <v>41049</v>
      </c>
      <c r="U41" s="218">
        <f>'[3]CPS-Median Household Income'!U43</f>
        <v>41384</v>
      </c>
      <c r="V41" s="218">
        <f>'[3]CPS-Median Household Income'!V43</f>
        <v>43391</v>
      </c>
      <c r="W41" s="218">
        <f>'[3]CPS-Median Household Income'!W43</f>
        <v>46500</v>
      </c>
      <c r="X41" s="218">
        <f>'[3]CPS-Median Household Income'!X43</f>
        <v>48126</v>
      </c>
      <c r="Y41" s="218">
        <f>'[3]CPS-Median Household Income'!Y43</f>
        <v>48908</v>
      </c>
      <c r="Z41" s="218">
        <f>'[3]CPS-Median Household Income'!Z43</f>
        <v>50142</v>
      </c>
      <c r="AA41" s="218">
        <f>'[3]CPS-Median Household Income'!AA43</f>
        <v>50721</v>
      </c>
      <c r="AB41" s="218">
        <f>'[3]CPS-Median Household Income'!AB43</f>
        <v>49016</v>
      </c>
      <c r="AC41" s="218">
        <f>'[3]CPS-Median Household Income'!AC43</f>
        <v>50219</v>
      </c>
      <c r="AD41" s="218">
        <f>'[3]CPS-Median Household Income'!AD43</f>
        <v>53442.415041373875</v>
      </c>
      <c r="AE41" s="218">
        <f>'[3]CPS-Median Household Income'!AE43</f>
        <v>54855</v>
      </c>
      <c r="AF41" s="218">
        <f>'[3]CPS-Median Household Income'!AF43</f>
        <v>60156</v>
      </c>
      <c r="AG41" s="218">
        <f>'[3]CPS-Median Household Income'!AG43</f>
        <v>57810</v>
      </c>
      <c r="AH41" s="218">
        <f>'[3]CPS-Median Household Income'!AH43</f>
        <v>60855</v>
      </c>
      <c r="AI41" s="218">
        <f>'[3]CPS-Median Household Income'!AI43</f>
        <v>59094</v>
      </c>
      <c r="AJ41" s="218">
        <f>'[3]CPS-Median Household Income'!AJ43</f>
        <v>63481</v>
      </c>
      <c r="AK41" s="218">
        <f>'[3]CPS-Median Household Income'!AK43</f>
        <v>63467</v>
      </c>
      <c r="AL41" s="218">
        <f>'[3]CPS-Median Household Income'!AL43</f>
        <v>68718</v>
      </c>
      <c r="AM41" s="218">
        <f>'[3]CPS-Median Household Income'!AM43</f>
        <v>66054</v>
      </c>
    </row>
    <row r="42" spans="1:39">
      <c r="A42" s="218" t="s">
        <v>58</v>
      </c>
      <c r="B42" s="218">
        <f>'[3]CPS-Median Household Income'!B44</f>
        <v>24629</v>
      </c>
      <c r="C42" s="218">
        <f>'[3]CPS-Median Household Income'!C44</f>
        <v>22788</v>
      </c>
      <c r="D42" s="218">
        <f>'[3]CPS-Median Household Income'!D44</f>
        <v>23926</v>
      </c>
      <c r="E42" s="218">
        <f>'[3]CPS-Median Household Income'!E44</f>
        <v>25583</v>
      </c>
      <c r="F42" s="218">
        <f>'[3]CPS-Median Household Income'!F44</f>
        <v>25566</v>
      </c>
      <c r="G42" s="218">
        <f>'[3]CPS-Median Household Income'!G44</f>
        <v>26862</v>
      </c>
      <c r="H42" s="218">
        <f>'[3]CPS-Median Household Income'!H44</f>
        <v>29917</v>
      </c>
      <c r="I42" s="218">
        <f>'[3]CPS-Median Household Income'!I44</f>
        <v>29295</v>
      </c>
      <c r="J42" s="218">
        <f>'[3]CPS-Median Household Income'!J44</f>
        <v>30346</v>
      </c>
      <c r="K42" s="218">
        <f>'[3]CPS-Median Household Income'!K44</f>
        <v>29770</v>
      </c>
      <c r="L42" s="218">
        <f>'[3]CPS-Median Household Income'!L44</f>
        <v>28322</v>
      </c>
      <c r="M42" s="218">
        <f>'[3]CPS-Median Household Income'!M44</f>
        <v>30341</v>
      </c>
      <c r="N42" s="218">
        <f>'[3]CPS-Median Household Income'!N44</f>
        <v>32585</v>
      </c>
      <c r="O42" s="218">
        <f>'[3]CPS-Median Household Income'!O44</f>
        <v>36471</v>
      </c>
      <c r="P42" s="218">
        <f>'[3]CPS-Median Household Income'!P44</f>
        <v>36711</v>
      </c>
      <c r="Q42" s="218">
        <f>'[3]CPS-Median Household Income'!Q44</f>
        <v>37348</v>
      </c>
      <c r="R42" s="218">
        <f>'[3]CPS-Median Household Income'!R44</f>
        <v>41059</v>
      </c>
      <c r="S42" s="218">
        <f>'[3]CPS-Median Household Income'!S44</f>
        <v>41415</v>
      </c>
      <c r="T42" s="218">
        <f>'[3]CPS-Median Household Income'!T44</f>
        <v>42619</v>
      </c>
      <c r="U42" s="218">
        <f>'[3]CPS-Median Household Income'!U44</f>
        <v>44232</v>
      </c>
      <c r="V42" s="218">
        <f>'[3]CPS-Median Household Income'!V44</f>
        <v>41066</v>
      </c>
      <c r="W42" s="218">
        <f>'[3]CPS-Median Household Income'!W44</f>
        <v>42027</v>
      </c>
      <c r="X42" s="218">
        <f>'[3]CPS-Median Household Income'!X44</f>
        <v>45552</v>
      </c>
      <c r="Y42" s="218">
        <f>'[3]CPS-Median Household Income'!Y44</f>
        <v>48497</v>
      </c>
      <c r="Z42" s="218">
        <f>'[3]CPS-Median Household Income'!Z44</f>
        <v>47877</v>
      </c>
      <c r="AA42" s="218">
        <f>'[3]CPS-Median Household Income'!AA44</f>
        <v>44717</v>
      </c>
      <c r="AB42" s="218">
        <f>'[3]CPS-Median Household Income'!AB44</f>
        <v>46053</v>
      </c>
      <c r="AC42" s="218">
        <f>'[3]CPS-Median Household Income'!AC44</f>
        <v>46147</v>
      </c>
      <c r="AD42" s="218">
        <f>'[3]CPS-Median Household Income'!AD44</f>
        <v>50002.501362937066</v>
      </c>
      <c r="AE42" s="218">
        <f>'[3]CPS-Median Household Income'!AE44</f>
        <v>51485</v>
      </c>
      <c r="AF42" s="218">
        <f>'[3]CPS-Median Household Income'!AF44</f>
        <v>47820</v>
      </c>
      <c r="AG42" s="218">
        <f>'[3]CPS-Median Household Income'!AG44</f>
        <v>53444</v>
      </c>
      <c r="AH42" s="218">
        <f>'[3]CPS-Median Household Income'!AH44</f>
        <v>54865</v>
      </c>
      <c r="AI42" s="218">
        <f>'[3]CPS-Median Household Income'!AI44</f>
        <v>56810</v>
      </c>
      <c r="AJ42" s="218">
        <f>'[3]CPS-Median Household Income'!AJ44</f>
        <v>57872</v>
      </c>
      <c r="AK42" s="218">
        <f>'[3]CPS-Median Household Income'!AK44</f>
        <v>56900</v>
      </c>
      <c r="AL42" s="218">
        <f>'[3]CPS-Median Household Income'!AL44</f>
        <v>63938</v>
      </c>
      <c r="AM42" s="218">
        <f>'[3]CPS-Median Household Income'!AM44</f>
        <v>73151</v>
      </c>
    </row>
    <row r="43" spans="1:39">
      <c r="A43" s="218" t="s">
        <v>59</v>
      </c>
      <c r="B43" s="218">
        <f>'[3]CPS-Median Household Income'!B45</f>
        <v>22965</v>
      </c>
      <c r="C43" s="218">
        <f>'[3]CPS-Median Household Income'!C45</f>
        <v>24242</v>
      </c>
      <c r="D43" s="218">
        <f>'[3]CPS-Median Household Income'!D45</f>
        <v>26605</v>
      </c>
      <c r="E43" s="218">
        <f>'[3]CPS-Median Household Income'!E45</f>
        <v>27702</v>
      </c>
      <c r="F43" s="218">
        <f>'[3]CPS-Median Household Income'!F45</f>
        <v>29472</v>
      </c>
      <c r="G43" s="218">
        <f>'[3]CPS-Median Household Income'!G45</f>
        <v>30775</v>
      </c>
      <c r="H43" s="218">
        <f>'[3]CPS-Median Household Income'!H45</f>
        <v>29937</v>
      </c>
      <c r="I43" s="218">
        <f>'[3]CPS-Median Household Income'!I45</f>
        <v>32117</v>
      </c>
      <c r="J43" s="218">
        <f>'[3]CPS-Median Household Income'!J45</f>
        <v>32267</v>
      </c>
      <c r="K43" s="218">
        <f>'[3]CPS-Median Household Income'!K45</f>
        <v>32662</v>
      </c>
      <c r="L43" s="218">
        <f>'[3]CPS-Median Household Income'!L45</f>
        <v>35284</v>
      </c>
      <c r="M43" s="218">
        <f>'[3]CPS-Median Household Income'!M45</f>
        <v>36426</v>
      </c>
      <c r="N43" s="218">
        <f>'[3]CPS-Median Household Income'!N45</f>
        <v>39225</v>
      </c>
      <c r="O43" s="218">
        <f>'[3]CPS-Median Household Income'!O45</f>
        <v>38742</v>
      </c>
      <c r="P43" s="218">
        <f>'[3]CPS-Median Household Income'!P45</f>
        <v>41821</v>
      </c>
      <c r="Q43" s="218">
        <f>'[3]CPS-Median Household Income'!Q45</f>
        <v>46089</v>
      </c>
      <c r="R43" s="218">
        <f>'[3]CPS-Median Household Income'!R45</f>
        <v>45512</v>
      </c>
      <c r="S43" s="218">
        <f>'[3]CPS-Median Household Income'!S45</f>
        <v>45047</v>
      </c>
      <c r="T43" s="218">
        <f>'[3]CPS-Median Household Income'!T45</f>
        <v>42715</v>
      </c>
      <c r="U43" s="218">
        <f>'[3]CPS-Median Household Income'!U45</f>
        <v>45022</v>
      </c>
      <c r="V43" s="218">
        <f>'[3]CPS-Median Household Income'!V45</f>
        <v>42256</v>
      </c>
      <c r="W43" s="218">
        <f>'[3]CPS-Median Household Income'!W45</f>
        <v>45933</v>
      </c>
      <c r="X43" s="218">
        <f>'[3]CPS-Median Household Income'!X45</f>
        <v>48647</v>
      </c>
      <c r="Y43" s="218">
        <f>'[3]CPS-Median Household Income'!Y45</f>
        <v>49370</v>
      </c>
      <c r="Z43" s="218">
        <f>'[3]CPS-Median Household Income'!Z45</f>
        <v>49788</v>
      </c>
      <c r="AA43" s="218">
        <f>'[3]CPS-Median Household Income'!AA45</f>
        <v>45994</v>
      </c>
      <c r="AB43" s="218">
        <f>'[3]CPS-Median Household Income'!AB45</f>
        <v>46276</v>
      </c>
      <c r="AC43" s="218">
        <f>'[3]CPS-Median Household Income'!AC45</f>
        <v>48879</v>
      </c>
      <c r="AD43" s="218">
        <f>'[3]CPS-Median Household Income'!AD45</f>
        <v>50014.803632802817</v>
      </c>
      <c r="AE43" s="218">
        <f>'[3]CPS-Median Household Income'!AE45</f>
        <v>48801</v>
      </c>
      <c r="AF43" s="218">
        <f>'[3]CPS-Median Household Income'!AF45</f>
        <v>56567</v>
      </c>
      <c r="AG43" s="218">
        <f>'[3]CPS-Median Household Income'!AG45</f>
        <v>52005</v>
      </c>
      <c r="AH43" s="218">
        <f>'[3]CPS-Median Household Income'!AH45</f>
        <v>54203</v>
      </c>
      <c r="AI43" s="218">
        <f>'[3]CPS-Median Household Income'!AI45</f>
        <v>57091</v>
      </c>
      <c r="AJ43" s="218">
        <f>'[3]CPS-Median Household Income'!AJ45</f>
        <v>57700</v>
      </c>
      <c r="AK43" s="218">
        <f>'[3]CPS-Median Household Income'!AK45</f>
        <v>56405</v>
      </c>
      <c r="AL43" s="218">
        <f>'[3]CPS-Median Household Income'!AL45</f>
        <v>60449</v>
      </c>
      <c r="AM43" s="218">
        <f>'[3]CPS-Median Household Income'!AM45</f>
        <v>64119</v>
      </c>
    </row>
    <row r="44" spans="1:39">
      <c r="A44" s="218" t="s">
        <v>60</v>
      </c>
      <c r="B44" s="218">
        <f>'[3]CPS-Median Household Income'!B46</f>
        <v>24436</v>
      </c>
      <c r="C44" s="218">
        <f>'[3]CPS-Median Household Income'!C46</f>
        <v>23856</v>
      </c>
      <c r="D44" s="218">
        <f>'[3]CPS-Median Household Income'!D46</f>
        <v>26443</v>
      </c>
      <c r="E44" s="218">
        <f>'[3]CPS-Median Household Income'!E46</f>
        <v>28082</v>
      </c>
      <c r="F44" s="218">
        <f>'[3]CPS-Median Household Income'!F46</f>
        <v>29087</v>
      </c>
      <c r="G44" s="218">
        <f>'[3]CPS-Median Household Income'!G46</f>
        <v>30185</v>
      </c>
      <c r="H44" s="218">
        <f>'[3]CPS-Median Household Income'!H46</f>
        <v>31465</v>
      </c>
      <c r="I44" s="218">
        <f>'[3]CPS-Median Household Income'!I46</f>
        <v>29479</v>
      </c>
      <c r="J44" s="218">
        <f>'[3]CPS-Median Household Income'!J46</f>
        <v>30981</v>
      </c>
      <c r="K44" s="218">
        <f>'[3]CPS-Median Household Income'!K46</f>
        <v>33682</v>
      </c>
      <c r="L44" s="218">
        <f>'[3]CPS-Median Household Income'!L46</f>
        <v>33644</v>
      </c>
      <c r="M44" s="218">
        <f>'[3]CPS-Median Household Income'!M46</f>
        <v>37933</v>
      </c>
      <c r="N44" s="218">
        <f>'[3]CPS-Median Household Income'!N46</f>
        <v>40991</v>
      </c>
      <c r="O44" s="218">
        <f>'[3]CPS-Median Household Income'!O46</f>
        <v>42564</v>
      </c>
      <c r="P44" s="218">
        <f>'[3]CPS-Median Household Income'!P46</f>
        <v>47926</v>
      </c>
      <c r="Q44" s="218">
        <f>'[3]CPS-Median Household Income'!Q46</f>
        <v>47038</v>
      </c>
      <c r="R44" s="218">
        <f>'[3]CPS-Median Household Income'!R46</f>
        <v>54251</v>
      </c>
      <c r="S44" s="218">
        <f>'[3]CPS-Median Household Income'!S46</f>
        <v>52681</v>
      </c>
      <c r="T44" s="218">
        <f>'[3]CPS-Median Household Income'!T46</f>
        <v>54622</v>
      </c>
      <c r="U44" s="218">
        <f>'[3]CPS-Median Household Income'!U46</f>
        <v>52823</v>
      </c>
      <c r="V44" s="218">
        <f>'[3]CPS-Median Household Income'!V46</f>
        <v>56104</v>
      </c>
      <c r="W44" s="218">
        <f>'[3]CPS-Median Household Income'!W46</f>
        <v>54215</v>
      </c>
      <c r="X44" s="218">
        <f>'[3]CPS-Median Household Income'!X46</f>
        <v>56211</v>
      </c>
      <c r="Y44" s="218">
        <f>'[3]CPS-Median Household Income'!Y46</f>
        <v>58058</v>
      </c>
      <c r="Z44" s="218">
        <f>'[3]CPS-Median Household Income'!Z46</f>
        <v>54925</v>
      </c>
      <c r="AA44" s="218">
        <f>'[3]CPS-Median Household Income'!AA46</f>
        <v>56090</v>
      </c>
      <c r="AB44" s="218">
        <f>'[3]CPS-Median Household Income'!AB46</f>
        <v>52322</v>
      </c>
      <c r="AC44" s="218">
        <f>'[3]CPS-Median Household Income'!AC46</f>
        <v>57820</v>
      </c>
      <c r="AD44" s="218">
        <f>'[3]CPS-Median Household Income'!AD46</f>
        <v>61794.916262512932</v>
      </c>
      <c r="AE44" s="218">
        <f>'[3]CPS-Median Household Income'!AE46</f>
        <v>60907</v>
      </c>
      <c r="AF44" s="218">
        <f>'[3]CPS-Median Household Income'!AF46</f>
        <v>64324</v>
      </c>
      <c r="AG44" s="218">
        <f>'[3]CPS-Median Household Income'!AG46</f>
        <v>67244</v>
      </c>
      <c r="AH44" s="218">
        <f>'[3]CPS-Median Household Income'!AH46</f>
        <v>68730</v>
      </c>
      <c r="AI44" s="218">
        <f>'[3]CPS-Median Household Income'!AI46</f>
        <v>70218</v>
      </c>
      <c r="AJ44" s="218">
        <f>'[3]CPS-Median Household Income'!AJ46</f>
        <v>71920</v>
      </c>
      <c r="AK44" s="218">
        <f>'[3]CPS-Median Household Income'!AK46</f>
        <v>69975</v>
      </c>
      <c r="AL44" s="218">
        <f>'[3]CPS-Median Household Income'!AL46</f>
        <v>71817</v>
      </c>
      <c r="AM44" s="218">
        <f>'[3]CPS-Median Household Income'!AM46</f>
        <v>81426</v>
      </c>
    </row>
    <row r="45" spans="1:39">
      <c r="A45" s="218" t="s">
        <v>61</v>
      </c>
      <c r="B45" s="218">
        <f>'[3]CPS-Median Household Income'!B47</f>
        <v>20775</v>
      </c>
      <c r="C45" s="218">
        <f>'[3]CPS-Median Household Income'!C47</f>
        <v>21939</v>
      </c>
      <c r="D45" s="218">
        <f>'[3]CPS-Median Household Income'!D47</f>
        <v>21925</v>
      </c>
      <c r="E45" s="218">
        <f>'[3]CPS-Median Household Income'!E47</f>
        <v>23720</v>
      </c>
      <c r="F45" s="218">
        <f>'[3]CPS-Median Household Income'!F47</f>
        <v>23443</v>
      </c>
      <c r="G45" s="218">
        <f>'[3]CPS-Median Household Income'!G47</f>
        <v>26497</v>
      </c>
      <c r="H45" s="218">
        <f>'[3]CPS-Median Household Income'!H47</f>
        <v>27332</v>
      </c>
      <c r="I45" s="218">
        <f>'[3]CPS-Median Household Income'!I47</f>
        <v>27926</v>
      </c>
      <c r="J45" s="218">
        <f>'[3]CPS-Median Household Income'!J47</f>
        <v>27361</v>
      </c>
      <c r="K45" s="218">
        <f>'[3]CPS-Median Household Income'!K47</f>
        <v>28682</v>
      </c>
      <c r="L45" s="218">
        <f>'[3]CPS-Median Household Income'!L47</f>
        <v>30190</v>
      </c>
      <c r="M45" s="218">
        <f>'[3]CPS-Median Household Income'!M47</f>
        <v>34825</v>
      </c>
      <c r="N45" s="218">
        <f>'[3]CPS-Median Household Income'!N47</f>
        <v>34265</v>
      </c>
      <c r="O45" s="218">
        <f>'[3]CPS-Median Household Income'!O47</f>
        <v>36553</v>
      </c>
      <c r="P45" s="218">
        <f>'[3]CPS-Median Household Income'!P47</f>
        <v>40201</v>
      </c>
      <c r="Q45" s="218">
        <f>'[3]CPS-Median Household Income'!Q47</f>
        <v>41383</v>
      </c>
      <c r="R45" s="218">
        <f>'[3]CPS-Median Household Income'!R47</f>
        <v>45097</v>
      </c>
      <c r="S45" s="218">
        <f>'[3]CPS-Median Household Income'!S47</f>
        <v>41339</v>
      </c>
      <c r="T45" s="218">
        <f>'[3]CPS-Median Household Income'!T47</f>
        <v>42776</v>
      </c>
      <c r="U45" s="218">
        <f>'[3]CPS-Median Household Income'!U47</f>
        <v>43762</v>
      </c>
      <c r="V45" s="218">
        <f>'[3]CPS-Median Household Income'!V47</f>
        <v>42137</v>
      </c>
      <c r="W45" s="218">
        <f>'[3]CPS-Median Household Income'!W47</f>
        <v>42986</v>
      </c>
      <c r="X45" s="218">
        <f>'[3]CPS-Median Household Income'!X47</f>
        <v>44579</v>
      </c>
      <c r="Y45" s="218">
        <f>'[3]CPS-Median Household Income'!Y47</f>
        <v>46005</v>
      </c>
      <c r="Z45" s="218">
        <f>'[3]CPS-Median Household Income'!Z47</f>
        <v>46038</v>
      </c>
      <c r="AA45" s="218">
        <f>'[3]CPS-Median Household Income'!AA47</f>
        <v>48769</v>
      </c>
      <c r="AB45" s="218">
        <f>'[3]CPS-Median Household Income'!AB47</f>
        <v>45817</v>
      </c>
      <c r="AC45" s="218">
        <f>'[3]CPS-Median Household Income'!AC47</f>
        <v>45774</v>
      </c>
      <c r="AD45" s="218">
        <f>'[3]CPS-Median Household Income'!AD47</f>
        <v>49764.262455751792</v>
      </c>
      <c r="AE45" s="218">
        <f>'[3]CPS-Median Household Income'!AE47</f>
        <v>50311</v>
      </c>
      <c r="AF45" s="218">
        <f>'[3]CPS-Median Household Income'!AF47</f>
        <v>46303</v>
      </c>
      <c r="AG45" s="218">
        <f>'[3]CPS-Median Household Income'!AG47</f>
        <v>56630</v>
      </c>
      <c r="AH45" s="218">
        <f>'[3]CPS-Median Household Income'!AH47</f>
        <v>59196</v>
      </c>
      <c r="AI45" s="218">
        <f>'[3]CPS-Median Household Income'!AI47</f>
        <v>55016</v>
      </c>
      <c r="AJ45" s="218">
        <f>'[3]CPS-Median Household Income'!AJ47</f>
        <v>56885</v>
      </c>
      <c r="AK45" s="218">
        <f>'[3]CPS-Median Household Income'!AK47</f>
        <v>56530</v>
      </c>
      <c r="AL45" s="218">
        <f>'[3]CPS-Median Household Income'!AL47</f>
        <v>61726</v>
      </c>
      <c r="AM45" s="218">
        <f>'[3]CPS-Median Household Income'!AM47</f>
        <v>60597</v>
      </c>
    </row>
    <row r="46" spans="1:39">
      <c r="A46" s="218" t="s">
        <v>62</v>
      </c>
      <c r="B46" s="218">
        <f>'[3]CPS-Median Household Income'!B48</f>
        <v>21397</v>
      </c>
      <c r="C46" s="218">
        <f>'[3]CPS-Median Household Income'!C48</f>
        <v>21799</v>
      </c>
      <c r="D46" s="218">
        <f>'[3]CPS-Median Household Income'!D48</f>
        <v>21772</v>
      </c>
      <c r="E46" s="218">
        <f>'[3]CPS-Median Household Income'!E48</f>
        <v>23268</v>
      </c>
      <c r="F46" s="218">
        <f>'[3]CPS-Median Household Income'!F48</f>
        <v>25159</v>
      </c>
      <c r="G46" s="218">
        <f>'[3]CPS-Median Household Income'!G48</f>
        <v>26319</v>
      </c>
      <c r="H46" s="218">
        <f>'[3]CPS-Median Household Income'!H48</f>
        <v>27482</v>
      </c>
      <c r="I46" s="218">
        <f>'[3]CPS-Median Household Income'!I48</f>
        <v>29549</v>
      </c>
      <c r="J46" s="218">
        <f>'[3]CPS-Median Household Income'!J48</f>
        <v>30048</v>
      </c>
      <c r="K46" s="218">
        <f>'[3]CPS-Median Household Income'!K48</f>
        <v>31008</v>
      </c>
      <c r="L46" s="218">
        <f>'[3]CPS-Median Household Income'!L48</f>
        <v>31794</v>
      </c>
      <c r="M46" s="218">
        <f>'[3]CPS-Median Household Income'!M48</f>
        <v>32929</v>
      </c>
      <c r="N46" s="218">
        <f>'[3]CPS-Median Household Income'!N48</f>
        <v>34014</v>
      </c>
      <c r="O46" s="218">
        <f>'[3]CPS-Median Household Income'!O48</f>
        <v>34692</v>
      </c>
      <c r="P46" s="218">
        <f>'[3]CPS-Median Household Income'!P48</f>
        <v>36413</v>
      </c>
      <c r="Q46" s="218">
        <f>'[3]CPS-Median Household Income'!Q48</f>
        <v>38626</v>
      </c>
      <c r="R46" s="218">
        <f>'[3]CPS-Median Household Income'!R48</f>
        <v>41750</v>
      </c>
      <c r="S46" s="218">
        <f>'[3]CPS-Median Household Income'!S48</f>
        <v>43611</v>
      </c>
      <c r="T46" s="218">
        <f>'[3]CPS-Median Household Income'!T48</f>
        <v>42796</v>
      </c>
      <c r="U46" s="218">
        <f>'[3]CPS-Median Household Income'!U48</f>
        <v>43974</v>
      </c>
      <c r="V46" s="218">
        <f>'[3]CPS-Median Household Income'!V48</f>
        <v>43786</v>
      </c>
      <c r="W46" s="218">
        <f>'[3]CPS-Median Household Income'!W48</f>
        <v>47923</v>
      </c>
      <c r="X46" s="218">
        <f>'[3]CPS-Median Household Income'!X48</f>
        <v>48145</v>
      </c>
      <c r="Y46" s="218">
        <f>'[3]CPS-Median Household Income'!Y48</f>
        <v>49174</v>
      </c>
      <c r="Z46" s="218">
        <f>'[3]CPS-Median Household Income'!Z48</f>
        <v>50728</v>
      </c>
      <c r="AA46" s="218">
        <f>'[3]CPS-Median Household Income'!AA48</f>
        <v>49595</v>
      </c>
      <c r="AB46" s="218">
        <f>'[3]CPS-Median Household Income'!AB48</f>
        <v>52504</v>
      </c>
      <c r="AC46" s="218">
        <f>'[3]CPS-Median Household Income'!AC48</f>
        <v>55616</v>
      </c>
      <c r="AD46" s="218">
        <f>'[3]CPS-Median Household Income'!AD48</f>
        <v>52196.223667223479</v>
      </c>
      <c r="AE46" s="218">
        <f>'[3]CPS-Median Household Income'!AE48</f>
        <v>53774</v>
      </c>
      <c r="AF46" s="218">
        <f>'[3]CPS-Median Household Income'!AF48</f>
        <v>57623</v>
      </c>
      <c r="AG46" s="218">
        <f>'[3]CPS-Median Household Income'!AG48</f>
        <v>56870</v>
      </c>
      <c r="AH46" s="218">
        <f>'[3]CPS-Median Household Income'!AH48</f>
        <v>60474</v>
      </c>
      <c r="AI46" s="218">
        <f>'[3]CPS-Median Household Income'!AI48</f>
        <v>59374</v>
      </c>
      <c r="AJ46" s="218">
        <f>'[3]CPS-Median Household Income'!AJ48</f>
        <v>59619</v>
      </c>
      <c r="AK46" s="218">
        <f>'[3]CPS-Median Household Income'!AK48</f>
        <v>59583</v>
      </c>
      <c r="AL46" s="218">
        <f>'[3]CPS-Median Household Income'!AL48</f>
        <v>67575</v>
      </c>
      <c r="AM46" s="218">
        <f>'[3]CPS-Median Household Income'!AM48</f>
        <v>73071</v>
      </c>
    </row>
    <row r="47" spans="1:39">
      <c r="A47" s="218" t="s">
        <v>63</v>
      </c>
      <c r="B47" s="218">
        <f>'[3]CPS-Median Household Income'!B49</f>
        <v>20771</v>
      </c>
      <c r="C47" s="218">
        <f>'[3]CPS-Median Household Income'!C49</f>
        <v>21205</v>
      </c>
      <c r="D47" s="218">
        <f>'[3]CPS-Median Household Income'!D49</f>
        <v>21508</v>
      </c>
      <c r="E47" s="218">
        <f>'[3]CPS-Median Household Income'!E49</f>
        <v>22576</v>
      </c>
      <c r="F47" s="218">
        <f>'[3]CPS-Median Household Income'!F49</f>
        <v>24092</v>
      </c>
      <c r="G47" s="218">
        <f>'[3]CPS-Median Household Income'!G49</f>
        <v>25229</v>
      </c>
      <c r="H47" s="218">
        <f>'[3]CPS-Median Household Income'!H49</f>
        <v>25264</v>
      </c>
      <c r="I47" s="218">
        <f>'[3]CPS-Median Household Income'!I49</f>
        <v>25892</v>
      </c>
      <c r="J47" s="218">
        <f>'[3]CPS-Median Household Income'!J49</f>
        <v>26959</v>
      </c>
      <c r="K47" s="218">
        <f>'[3]CPS-Median Household Income'!K49</f>
        <v>28118</v>
      </c>
      <c r="L47" s="218">
        <f>'[3]CPS-Median Household Income'!L49</f>
        <v>28278</v>
      </c>
      <c r="M47" s="218">
        <f>'[3]CPS-Median Household Income'!M49</f>
        <v>29089</v>
      </c>
      <c r="N47" s="218">
        <f>'[3]CPS-Median Household Income'!N49</f>
        <v>31470</v>
      </c>
      <c r="O47" s="218">
        <f>'[3]CPS-Median Household Income'!O49</f>
        <v>31661</v>
      </c>
      <c r="P47" s="218">
        <f>'[3]CPS-Median Household Income'!P49</f>
        <v>30304</v>
      </c>
      <c r="Q47" s="218">
        <f>'[3]CPS-Median Household Income'!Q49</f>
        <v>32663</v>
      </c>
      <c r="R47" s="218">
        <f>'[3]CPS-Median Household Income'!R49</f>
        <v>35996</v>
      </c>
      <c r="S47" s="218">
        <f>'[3]CPS-Median Household Income'!S49</f>
        <v>35793</v>
      </c>
      <c r="T47" s="218">
        <f>'[3]CPS-Median Household Income'!T49</f>
        <v>36200</v>
      </c>
      <c r="U47" s="218">
        <f>'[3]CPS-Median Household Income'!U49</f>
        <v>40410</v>
      </c>
      <c r="V47" s="218">
        <f>'[3]CPS-Median Household Income'!V49</f>
        <v>39220</v>
      </c>
      <c r="W47" s="218">
        <f>'[3]CPS-Median Household Income'!W49</f>
        <v>42192</v>
      </c>
      <c r="X47" s="218">
        <f>'[3]CPS-Median Household Income'!X49</f>
        <v>41047</v>
      </c>
      <c r="Y47" s="218">
        <f>'[3]CPS-Median Household Income'!Y49</f>
        <v>47205</v>
      </c>
      <c r="Z47" s="218">
        <f>'[3]CPS-Median Household Income'!Z49</f>
        <v>49631</v>
      </c>
      <c r="AA47" s="218">
        <f>'[3]CPS-Median Household Income'!AA49</f>
        <v>50075</v>
      </c>
      <c r="AB47" s="218">
        <f>'[3]CPS-Median Household Income'!AB49</f>
        <v>51005</v>
      </c>
      <c r="AC47" s="218">
        <f>'[3]CPS-Median Household Income'!AC49</f>
        <v>56361</v>
      </c>
      <c r="AD47" s="218">
        <f>'[3]CPS-Median Household Income'!AD49</f>
        <v>55765.907051028153</v>
      </c>
      <c r="AE47" s="218">
        <f>'[3]CPS-Median Household Income'!AE49</f>
        <v>52888</v>
      </c>
      <c r="AF47" s="218">
        <f>'[3]CPS-Median Household Income'!AF49</f>
        <v>59152</v>
      </c>
      <c r="AG47" s="218">
        <f>'[3]CPS-Median Household Income'!AG49</f>
        <v>60730</v>
      </c>
      <c r="AH47" s="218">
        <f>'[3]CPS-Median Household Income'!AH49</f>
        <v>57415</v>
      </c>
      <c r="AI47" s="218">
        <f>'[3]CPS-Median Household Income'!AI49</f>
        <v>60184</v>
      </c>
      <c r="AJ47" s="218">
        <f>'[3]CPS-Median Household Income'!AJ49</f>
        <v>59886</v>
      </c>
      <c r="AK47" s="218">
        <f>'[3]CPS-Median Household Income'!AK49</f>
        <v>60167</v>
      </c>
      <c r="AL47" s="218">
        <f>'[3]CPS-Median Household Income'!AL49</f>
        <v>66505</v>
      </c>
      <c r="AM47" s="218">
        <f>'[3]CPS-Median Household Income'!AM49</f>
        <v>70031</v>
      </c>
    </row>
    <row r="48" spans="1:39">
      <c r="A48" s="218" t="s">
        <v>64</v>
      </c>
      <c r="B48" s="218">
        <f>'[3]CPS-Median Household Income'!B50</f>
        <v>23123</v>
      </c>
      <c r="C48" s="218">
        <f>'[3]CPS-Median Household Income'!C50</f>
        <v>25174</v>
      </c>
      <c r="D48" s="218">
        <f>'[3]CPS-Median Household Income'!D50</f>
        <v>25115</v>
      </c>
      <c r="E48" s="218">
        <f>'[3]CPS-Median Household Income'!E50</f>
        <v>25773</v>
      </c>
      <c r="F48" s="218">
        <f>'[3]CPS-Median Household Income'!F50</f>
        <v>27740</v>
      </c>
      <c r="G48" s="218">
        <f>'[3]CPS-Median Household Income'!G50</f>
        <v>29021</v>
      </c>
      <c r="H48" s="218">
        <f>'[3]CPS-Median Household Income'!H50</f>
        <v>30013</v>
      </c>
      <c r="I48" s="218">
        <f>'[3]CPS-Median Household Income'!I50</f>
        <v>29790</v>
      </c>
      <c r="J48" s="218">
        <f>'[3]CPS-Median Household Income'!J50</f>
        <v>31404</v>
      </c>
      <c r="K48" s="218">
        <f>'[3]CPS-Median Household Income'!K50</f>
        <v>31285</v>
      </c>
      <c r="L48" s="218">
        <f>'[3]CPS-Median Household Income'!L50</f>
        <v>31855</v>
      </c>
      <c r="M48" s="218">
        <f>'[3]CPS-Median Household Income'!M50</f>
        <v>34941</v>
      </c>
      <c r="N48" s="218">
        <f>'[3]CPS-Median Household Income'!N50</f>
        <v>34070</v>
      </c>
      <c r="O48" s="218">
        <f>'[3]CPS-Median Household Income'!O50</f>
        <v>36134</v>
      </c>
      <c r="P48" s="218">
        <f>'[3]CPS-Median Household Income'!P50</f>
        <v>38925</v>
      </c>
      <c r="Q48" s="218">
        <f>'[3]CPS-Median Household Income'!Q50</f>
        <v>39489</v>
      </c>
      <c r="R48" s="218">
        <f>'[3]CPS-Median Household Income'!R50</f>
        <v>42962</v>
      </c>
      <c r="S48" s="218">
        <f>'[3]CPS-Median Household Income'!S50</f>
        <v>41785</v>
      </c>
      <c r="T48" s="218">
        <f>'[3]CPS-Median Household Income'!T50</f>
        <v>42684</v>
      </c>
      <c r="U48" s="218">
        <f>'[3]CPS-Median Household Income'!U50</f>
        <v>43520</v>
      </c>
      <c r="V48" s="218">
        <f>'[3]CPS-Median Household Income'!V50</f>
        <v>43055</v>
      </c>
      <c r="W48" s="218">
        <f>'[3]CPS-Median Household Income'!W50</f>
        <v>44203</v>
      </c>
      <c r="X48" s="218">
        <f>'[3]CPS-Median Household Income'!X50</f>
        <v>45900</v>
      </c>
      <c r="Y48" s="218">
        <f>'[3]CPS-Median Household Income'!Y50</f>
        <v>49099</v>
      </c>
      <c r="Z48" s="218">
        <f>'[3]CPS-Median Household Income'!Z50</f>
        <v>46934</v>
      </c>
      <c r="AA48" s="218">
        <f>'[3]CPS-Median Household Income'!AA50</f>
        <v>45879</v>
      </c>
      <c r="AB48" s="218">
        <f>'[3]CPS-Median Household Income'!AB50</f>
        <v>45886</v>
      </c>
      <c r="AC48" s="218">
        <f>'[3]CPS-Median Household Income'!AC50</f>
        <v>44648</v>
      </c>
      <c r="AD48" s="218">
        <f>'[3]CPS-Median Household Income'!AD50</f>
        <v>44375.109538157245</v>
      </c>
      <c r="AE48" s="218">
        <f>'[3]CPS-Median Household Income'!AE50</f>
        <v>46398</v>
      </c>
      <c r="AF48" s="218">
        <f>'[3]CPS-Median Household Income'!AF50</f>
        <v>50748</v>
      </c>
      <c r="AG48" s="218">
        <f>'[3]CPS-Median Household Income'!AG50</f>
        <v>49644</v>
      </c>
      <c r="AH48" s="218">
        <f>'[3]CPS-Median Household Income'!AH50</f>
        <v>53301</v>
      </c>
      <c r="AI48" s="218">
        <f>'[3]CPS-Median Household Income'!AI50</f>
        <v>53985</v>
      </c>
      <c r="AJ48" s="218">
        <f>'[3]CPS-Median Household Income'!AJ50</f>
        <v>59768</v>
      </c>
      <c r="AK48" s="218">
        <f>'[3]CPS-Median Household Income'!AK50</f>
        <v>60688</v>
      </c>
      <c r="AL48" s="218">
        <f>'[3]CPS-Median Household Income'!AL50</f>
        <v>61633</v>
      </c>
      <c r="AM48" s="218">
        <f>'[3]CPS-Median Household Income'!AM50</f>
        <v>64663</v>
      </c>
    </row>
    <row r="49" spans="1:39">
      <c r="A49" s="218" t="s">
        <v>65</v>
      </c>
      <c r="B49" s="218">
        <f>'[3]CPS-Median Household Income'!B51</f>
        <v>19409</v>
      </c>
      <c r="C49" s="218">
        <f>'[3]CPS-Median Household Income'!C51</f>
        <v>18142</v>
      </c>
      <c r="D49" s="218">
        <f>'[3]CPS-Median Household Income'!D51</f>
        <v>19898</v>
      </c>
      <c r="E49" s="218">
        <f>'[3]CPS-Median Household Income'!E51</f>
        <v>21151</v>
      </c>
      <c r="F49" s="218">
        <f>'[3]CPS-Median Household Income'!F51</f>
        <v>22294</v>
      </c>
      <c r="G49" s="218">
        <f>'[3]CPS-Median Household Income'!G51</f>
        <v>24108</v>
      </c>
      <c r="H49" s="218">
        <f>'[3]CPS-Median Household Income'!H51</f>
        <v>24571</v>
      </c>
      <c r="I49" s="218">
        <f>'[3]CPS-Median Household Income'!I51</f>
        <v>24639</v>
      </c>
      <c r="J49" s="218">
        <f>'[3]CPS-Median Household Income'!J51</f>
        <v>26259</v>
      </c>
      <c r="K49" s="218">
        <f>'[3]CPS-Median Household Income'!K51</f>
        <v>27737</v>
      </c>
      <c r="L49" s="218">
        <f>'[3]CPS-Median Household Income'!L51</f>
        <v>29733</v>
      </c>
      <c r="M49" s="218">
        <f>'[3]CPS-Median Household Income'!M51</f>
        <v>29578</v>
      </c>
      <c r="N49" s="218">
        <f>'[3]CPS-Median Household Income'!N51</f>
        <v>29526</v>
      </c>
      <c r="O49" s="218">
        <f>'[3]CPS-Median Household Income'!O51</f>
        <v>29694</v>
      </c>
      <c r="P49" s="218">
        <f>'[3]CPS-Median Household Income'!P51</f>
        <v>32786</v>
      </c>
      <c r="Q49" s="218">
        <f>'[3]CPS-Median Household Income'!Q51</f>
        <v>35828</v>
      </c>
      <c r="R49" s="218">
        <f>'[3]CPS-Median Household Income'!R51</f>
        <v>36475</v>
      </c>
      <c r="S49" s="218">
        <f>'[3]CPS-Median Household Income'!S51</f>
        <v>39671</v>
      </c>
      <c r="T49" s="218">
        <f>'[3]CPS-Median Household Income'!T51</f>
        <v>37873</v>
      </c>
      <c r="U49" s="218">
        <f>'[3]CPS-Median Household Income'!U51</f>
        <v>39522</v>
      </c>
      <c r="V49" s="218">
        <f>'[3]CPS-Median Household Income'!V51</f>
        <v>41107</v>
      </c>
      <c r="W49" s="218">
        <f>'[3]CPS-Median Household Income'!W51</f>
        <v>43151</v>
      </c>
      <c r="X49" s="218">
        <f>'[3]CPS-Median Household Income'!X51</f>
        <v>45427</v>
      </c>
      <c r="Y49" s="218">
        <f>'[3]CPS-Median Household Income'!Y51</f>
        <v>46418</v>
      </c>
      <c r="Z49" s="218">
        <f>'[3]CPS-Median Household Income'!Z51</f>
        <v>51600</v>
      </c>
      <c r="AA49" s="218">
        <f>'[3]CPS-Median Household Income'!AA51</f>
        <v>45826</v>
      </c>
      <c r="AB49" s="218">
        <f>'[3]CPS-Median Household Income'!AB51</f>
        <v>45352</v>
      </c>
      <c r="AC49" s="218">
        <f>'[3]CPS-Median Household Income'!AC51</f>
        <v>47223</v>
      </c>
      <c r="AD49" s="218">
        <f>'[3]CPS-Median Household Income'!AD51</f>
        <v>49414.797866132809</v>
      </c>
      <c r="AE49" s="218">
        <f>'[3]CPS-Median Household Income'!AE51</f>
        <v>54453</v>
      </c>
      <c r="AF49" s="218">
        <f>'[3]CPS-Median Household Income'!AF51</f>
        <v>53413</v>
      </c>
      <c r="AG49" s="218">
        <f>'[3]CPS-Median Household Income'!AG51</f>
        <v>53053</v>
      </c>
      <c r="AH49" s="218">
        <f>'[3]CPS-Median Household Income'!AH51</f>
        <v>55065</v>
      </c>
      <c r="AI49" s="218">
        <f>'[3]CPS-Median Household Income'!AI51</f>
        <v>57450</v>
      </c>
      <c r="AJ49" s="218">
        <f>'[3]CPS-Median Household Income'!AJ51</f>
        <v>56894</v>
      </c>
      <c r="AK49" s="218">
        <f>'[3]CPS-Median Household Income'!AK51</f>
        <v>56914</v>
      </c>
      <c r="AL49" s="218">
        <f>'[3]CPS-Median Household Income'!AL51</f>
        <v>59463</v>
      </c>
      <c r="AM49" s="218">
        <f>'[3]CPS-Median Household Income'!AM51</f>
        <v>64255</v>
      </c>
    </row>
    <row r="50" spans="1:39">
      <c r="A50" s="212" t="s">
        <v>66</v>
      </c>
      <c r="B50" s="212">
        <f>'[3]CPS-Median Household Income'!B52</f>
        <v>20743</v>
      </c>
      <c r="C50" s="212">
        <f>'[3]CPS-Median Household Income'!C52</f>
        <v>23246</v>
      </c>
      <c r="D50" s="212">
        <f>'[3]CPS-Median Household Income'!D52</f>
        <v>26430</v>
      </c>
      <c r="E50" s="212">
        <f>'[3]CPS-Median Household Income'!E52</f>
        <v>26369</v>
      </c>
      <c r="F50" s="212">
        <f>'[3]CPS-Median Household Income'!F52</f>
        <v>29575</v>
      </c>
      <c r="G50" s="212">
        <f>'[3]CPS-Median Household Income'!G52</f>
        <v>29123</v>
      </c>
      <c r="H50" s="212">
        <f>'[3]CPS-Median Household Income'!H52</f>
        <v>30711</v>
      </c>
      <c r="I50" s="212">
        <f>'[3]CPS-Median Household Income'!I52</f>
        <v>31133</v>
      </c>
      <c r="J50" s="212">
        <f>'[3]CPS-Median Household Income'!J52</f>
        <v>33308</v>
      </c>
      <c r="K50" s="212">
        <f>'[3]CPS-Median Household Income'!K52</f>
        <v>31766</v>
      </c>
      <c r="L50" s="212">
        <f>'[3]CPS-Median Household Income'!L52</f>
        <v>35388</v>
      </c>
      <c r="M50" s="212">
        <f>'[3]CPS-Median Household Income'!M52</f>
        <v>40955</v>
      </c>
      <c r="N50" s="212">
        <f>'[3]CPS-Median Household Income'!N52</f>
        <v>40001</v>
      </c>
      <c r="O50" s="212">
        <f>'[3]CPS-Median Household Income'!O52</f>
        <v>39595</v>
      </c>
      <c r="P50" s="212">
        <f>'[3]CPS-Median Household Income'!P52</f>
        <v>41327</v>
      </c>
      <c r="Q50" s="212">
        <f>'[3]CPS-Median Household Income'!Q52</f>
        <v>45667</v>
      </c>
      <c r="R50" s="212">
        <f>'[3]CPS-Median Household Income'!R52</f>
        <v>45088</v>
      </c>
      <c r="S50" s="212">
        <f>'[3]CPS-Median Household Income'!S52</f>
        <v>45346</v>
      </c>
      <c r="T50" s="212">
        <f>'[3]CPS-Median Household Income'!T52</f>
        <v>45903</v>
      </c>
      <c r="U50" s="212">
        <f>'[3]CPS-Median Household Income'!U52</f>
        <v>46269</v>
      </c>
      <c r="V50" s="212">
        <f>'[3]CPS-Median Household Income'!V52</f>
        <v>45732</v>
      </c>
      <c r="W50" s="212">
        <f>'[3]CPS-Median Household Income'!W52</f>
        <v>44650</v>
      </c>
      <c r="X50" s="212">
        <f>'[3]CPS-Median Household Income'!X52</f>
        <v>51692</v>
      </c>
      <c r="Y50" s="212">
        <f>'[3]CPS-Median Household Income'!Y52</f>
        <v>51277</v>
      </c>
      <c r="Z50" s="212">
        <f>'[3]CPS-Median Household Income'!Z52</f>
        <v>51200</v>
      </c>
      <c r="AA50" s="212">
        <f>'[3]CPS-Median Household Income'!AA52</f>
        <v>51237</v>
      </c>
      <c r="AB50" s="212">
        <f>'[3]CPS-Median Household Income'!AB52</f>
        <v>50351</v>
      </c>
      <c r="AC50" s="212">
        <f>'[3]CPS-Median Household Income'!AC52</f>
        <v>52058</v>
      </c>
      <c r="AD50" s="212">
        <f>'[3]CPS-Median Household Income'!AD52</f>
        <v>53079.006440359903</v>
      </c>
      <c r="AE50" s="212">
        <f>'[3]CPS-Median Household Income'!AE52</f>
        <v>55258</v>
      </c>
      <c r="AF50" s="212">
        <f>'[3]CPS-Median Household Income'!AF52</f>
        <v>51726</v>
      </c>
      <c r="AG50" s="212">
        <f>'[3]CPS-Median Household Income'!AG52</f>
        <v>58080</v>
      </c>
      <c r="AH50" s="212">
        <f>'[3]CPS-Median Household Income'!AH52</f>
        <v>55425</v>
      </c>
      <c r="AI50" s="212">
        <f>'[3]CPS-Median Household Income'!AI52</f>
        <v>59817</v>
      </c>
      <c r="AJ50" s="212">
        <f>'[3]CPS-Median Household Income'!AJ52</f>
        <v>63451</v>
      </c>
      <c r="AK50" s="212">
        <f>'[3]CPS-Median Household Income'!AK52</f>
        <v>63482</v>
      </c>
      <c r="AL50" s="212">
        <f>'[3]CPS-Median Household Income'!AL52</f>
        <v>62629</v>
      </c>
      <c r="AM50" s="212">
        <f>'[3]CPS-Median Household Income'!AM52</f>
        <v>67355</v>
      </c>
    </row>
    <row r="51" spans="1:39">
      <c r="A51" s="221" t="s">
        <v>209</v>
      </c>
      <c r="B51" s="207">
        <f>'[3]CPS-Median Household Income'!B8</f>
        <v>22578</v>
      </c>
      <c r="C51" s="207">
        <f>'[3]CPS-Median Household Income'!C8</f>
        <v>26000</v>
      </c>
      <c r="D51" s="207">
        <f>'[3]CPS-Median Household Income'!D8</f>
        <v>26540</v>
      </c>
      <c r="E51" s="207">
        <f>'[3]CPS-Median Household Income'!E8</f>
        <v>28292</v>
      </c>
      <c r="F51" s="207">
        <f>'[3]CPS-Median Household Income'!F8</f>
        <v>29842</v>
      </c>
      <c r="G51" s="207">
        <f>'[3]CPS-Median Household Income'!G8</f>
        <v>31496</v>
      </c>
      <c r="H51" s="207">
        <f>'[3]CPS-Median Household Income'!H8</f>
        <v>31968</v>
      </c>
      <c r="I51" s="207">
        <f>'[3]CPS-Median Household Income'!I8</f>
        <v>31794</v>
      </c>
      <c r="J51" s="207">
        <f>'[3]CPS-Median Household Income'!J8</f>
        <v>32755</v>
      </c>
      <c r="K51" s="207">
        <f>'[3]CPS-Median Household Income'!K8</f>
        <v>33509</v>
      </c>
      <c r="L51" s="207">
        <f>'[3]CPS-Median Household Income'!L8</f>
        <v>35245</v>
      </c>
      <c r="M51" s="207">
        <f>'[3]CPS-Median Household Income'!M8</f>
        <v>35359</v>
      </c>
      <c r="N51" s="207">
        <f>'[3]CPS-Median Household Income'!N8</f>
        <v>36986</v>
      </c>
      <c r="O51" s="207">
        <f>'[3]CPS-Median Household Income'!O8</f>
        <v>37517</v>
      </c>
      <c r="P51" s="207">
        <f>'[3]CPS-Median Household Income'!P8</f>
        <v>40686</v>
      </c>
      <c r="Q51" s="207">
        <f>'[3]CPS-Median Household Income'!Q8</f>
        <v>42719</v>
      </c>
      <c r="R51" s="207">
        <f>'[3]CPS-Median Household Income'!R8</f>
        <v>42197</v>
      </c>
      <c r="S51" s="207">
        <f>'[3]CPS-Median Household Income'!S8</f>
        <v>45723</v>
      </c>
      <c r="T51" s="207">
        <f>'[3]CPS-Median Household Income'!T8</f>
        <v>42999</v>
      </c>
      <c r="U51" s="207">
        <f>'[3]CPS-Median Household Income'!U8</f>
        <v>44711</v>
      </c>
      <c r="V51" s="207">
        <f>'[3]CPS-Median Household Income'!V8</f>
        <v>47935</v>
      </c>
      <c r="W51" s="207">
        <f>'[3]CPS-Median Household Income'!W8</f>
        <v>50704</v>
      </c>
      <c r="X51" s="207">
        <f>'[3]CPS-Median Household Income'!X8</f>
        <v>53736</v>
      </c>
      <c r="Y51" s="207">
        <f>'[3]CPS-Median Household Income'!Y8</f>
        <v>54210</v>
      </c>
      <c r="Z51" s="207">
        <f>'[3]CPS-Median Household Income'!Z8</f>
        <v>53241</v>
      </c>
      <c r="AA51" s="207">
        <f>'[3]CPS-Median Household Income'!AA8</f>
        <v>52318</v>
      </c>
      <c r="AB51" s="207">
        <f>'[3]CPS-Median Household Income'!AB8</f>
        <v>55928</v>
      </c>
      <c r="AC51" s="207">
        <f>'[3]CPS-Median Household Income'!AC8</f>
        <v>51862</v>
      </c>
      <c r="AD51" s="207">
        <f>'[3]CPS-Median Household Income'!AD8</f>
        <v>56065.313883437644</v>
      </c>
      <c r="AE51" s="207">
        <f>'[3]CPS-Median Household Income'!AE8</f>
        <v>57812</v>
      </c>
      <c r="AF51" s="207">
        <f>'[3]CPS-Median Household Income'!AF8</f>
        <v>62529</v>
      </c>
      <c r="AG51" s="207">
        <f>'[3]CPS-Median Household Income'!AG8</f>
        <v>60708</v>
      </c>
      <c r="AH51" s="207">
        <f>'[3]CPS-Median Household Income'!AH8</f>
        <v>60389</v>
      </c>
      <c r="AI51" s="207">
        <f>'[3]CPS-Median Household Income'!AI8</f>
        <v>61528</v>
      </c>
      <c r="AJ51" s="207">
        <f>'[3]CPS-Median Household Income'!AJ8</f>
        <v>66390</v>
      </c>
      <c r="AK51" s="207">
        <f>'[3]CPS-Median Household Income'!AK8</f>
        <v>65401</v>
      </c>
      <c r="AL51" s="207">
        <f>'[3]CPS-Median Household Income'!AL8</f>
        <v>70066</v>
      </c>
      <c r="AM51" s="207">
        <f>'[3]CPS-Median Household Income'!AM8</f>
        <v>74305</v>
      </c>
    </row>
    <row r="52" spans="1:39">
      <c r="A52" s="221"/>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row>
    <row r="53" spans="1:39">
      <c r="A53" s="218" t="s">
        <v>68</v>
      </c>
      <c r="B53" s="218">
        <f>'[3]CPS-Median Household Income'!B54</f>
        <v>29951</v>
      </c>
      <c r="C53" s="218">
        <f>'[3]CPS-Median Household Income'!C54</f>
        <v>31090</v>
      </c>
      <c r="D53" s="218">
        <f>'[3]CPS-Median Household Income'!D54</f>
        <v>32721</v>
      </c>
      <c r="E53" s="218">
        <f>'[3]CPS-Median Household Income'!E54</f>
        <v>32862</v>
      </c>
      <c r="F53" s="218">
        <f>'[3]CPS-Median Household Income'!F54</f>
        <v>36213</v>
      </c>
      <c r="G53" s="218">
        <f>'[3]CPS-Median Household Income'!G54</f>
        <v>42321</v>
      </c>
      <c r="H53" s="218">
        <f>'[3]CPS-Median Household Income'!H54</f>
        <v>38870</v>
      </c>
      <c r="I53" s="218">
        <f>'[3]CPS-Median Household Income'!I54</f>
        <v>42154</v>
      </c>
      <c r="J53" s="218">
        <f>'[3]CPS-Median Household Income'!J54</f>
        <v>40841</v>
      </c>
      <c r="K53" s="218">
        <f>'[3]CPS-Median Household Income'!K54</f>
        <v>39516</v>
      </c>
      <c r="L53" s="218">
        <f>'[3]CPS-Median Household Income'!L54</f>
        <v>41097</v>
      </c>
      <c r="M53" s="218">
        <f>'[3]CPS-Median Household Income'!M54</f>
        <v>40243</v>
      </c>
      <c r="N53" s="218">
        <f>'[3]CPS-Median Household Income'!N54</f>
        <v>42119</v>
      </c>
      <c r="O53" s="218">
        <f>'[3]CPS-Median Household Income'!O54</f>
        <v>43985</v>
      </c>
      <c r="P53" s="218">
        <f>'[3]CPS-Median Household Income'!P54</f>
        <v>46508</v>
      </c>
      <c r="Q53" s="218">
        <f>'[3]CPS-Median Household Income'!Q54</f>
        <v>50593</v>
      </c>
      <c r="R53" s="218">
        <f>'[3]CPS-Median Household Income'!R54</f>
        <v>50172</v>
      </c>
      <c r="S53" s="218">
        <f>'[3]CPS-Median Household Income'!S54</f>
        <v>53347</v>
      </c>
      <c r="T53" s="218">
        <f>'[3]CPS-Median Household Income'!T54</f>
        <v>53387</v>
      </c>
      <c r="U53" s="218">
        <f>'[3]CPS-Median Household Income'!U54</f>
        <v>54965</v>
      </c>
      <c r="V53" s="218">
        <f>'[3]CPS-Median Household Income'!V54</f>
        <v>55100</v>
      </c>
      <c r="W53" s="218">
        <f>'[3]CPS-Median Household Income'!W54</f>
        <v>56835</v>
      </c>
      <c r="X53" s="218">
        <f>'[3]CPS-Median Household Income'!X54</f>
        <v>62404</v>
      </c>
      <c r="Y53" s="218">
        <f>'[3]CPS-Median Household Income'!Y54</f>
        <v>64141</v>
      </c>
      <c r="Z53" s="218">
        <f>'[3]CPS-Median Household Income'!Z54</f>
        <v>64682</v>
      </c>
      <c r="AA53" s="218">
        <f>'[3]CPS-Median Household Income'!AA54</f>
        <v>64851</v>
      </c>
      <c r="AB53" s="218">
        <f>'[3]CPS-Median Household Income'!AB54</f>
        <v>65998</v>
      </c>
      <c r="AC53" s="218">
        <f>'[3]CPS-Median Household Income'!AC54</f>
        <v>65415</v>
      </c>
      <c r="AD53" s="218">
        <f>'[3]CPS-Median Household Income'!AD54</f>
        <v>64247.280660311095</v>
      </c>
      <c r="AE53" s="218">
        <f>'[3]CPS-Median Household Income'!AE54</f>
        <v>67781</v>
      </c>
      <c r="AF53" s="218">
        <f>'[3]CPS-Median Household Income'!AF54</f>
        <v>69291</v>
      </c>
      <c r="AG53" s="218">
        <f>'[3]CPS-Median Household Income'!AG54</f>
        <v>70161</v>
      </c>
      <c r="AH53" s="218">
        <f>'[3]CPS-Median Household Income'!AH54</f>
        <v>72889</v>
      </c>
      <c r="AI53" s="218">
        <f>'[3]CPS-Median Household Income'!AI54</f>
        <v>75923</v>
      </c>
      <c r="AJ53" s="218">
        <f>'[3]CPS-Median Household Income'!AJ54</f>
        <v>72780</v>
      </c>
      <c r="AK53" s="218">
        <f>'[3]CPS-Median Household Income'!AK54</f>
        <v>74304</v>
      </c>
      <c r="AL53" s="218">
        <f>'[3]CPS-Median Household Income'!AL54</f>
        <v>72812</v>
      </c>
      <c r="AM53" s="218">
        <f>'[3]CPS-Median Household Income'!AM54</f>
        <v>87291</v>
      </c>
    </row>
    <row r="54" spans="1:39">
      <c r="A54" s="218" t="s">
        <v>69</v>
      </c>
      <c r="B54" s="218">
        <f>'[3]CPS-Median Household Income'!B55</f>
        <v>20648</v>
      </c>
      <c r="C54" s="218">
        <f>'[3]CPS-Median Household Income'!C55</f>
        <v>20519</v>
      </c>
      <c r="D54" s="218">
        <f>'[3]CPS-Median Household Income'!D55</f>
        <v>23424</v>
      </c>
      <c r="E54" s="218">
        <f>'[3]CPS-Median Household Income'!E55</f>
        <v>23600</v>
      </c>
      <c r="F54" s="218">
        <f>'[3]CPS-Median Household Income'!F55</f>
        <v>26402</v>
      </c>
      <c r="G54" s="218">
        <f>'[3]CPS-Median Household Income'!G55</f>
        <v>28221</v>
      </c>
      <c r="H54" s="218">
        <f>'[3]CPS-Median Household Income'!H55</f>
        <v>27464</v>
      </c>
      <c r="I54" s="218">
        <f>'[3]CPS-Median Household Income'!I55</f>
        <v>27868</v>
      </c>
      <c r="J54" s="218">
        <f>'[3]CPS-Median Household Income'!J55</f>
        <v>29617</v>
      </c>
      <c r="K54" s="218">
        <f>'[3]CPS-Median Household Income'!K55</f>
        <v>27438</v>
      </c>
      <c r="L54" s="218">
        <f>'[3]CPS-Median Household Income'!L55</f>
        <v>30316</v>
      </c>
      <c r="M54" s="218">
        <f>'[3]CPS-Median Household Income'!M55</f>
        <v>33858</v>
      </c>
      <c r="N54" s="218">
        <f>'[3]CPS-Median Household Income'!N55</f>
        <v>34696</v>
      </c>
      <c r="O54" s="218">
        <f>'[3]CPS-Median Household Income'!O55</f>
        <v>32772</v>
      </c>
      <c r="P54" s="218">
        <f>'[3]CPS-Median Household Income'!P55</f>
        <v>35640</v>
      </c>
      <c r="Q54" s="218">
        <f>'[3]CPS-Median Household Income'!Q55</f>
        <v>38862</v>
      </c>
      <c r="R54" s="218">
        <f>'[3]CPS-Median Household Income'!R55</f>
        <v>37266</v>
      </c>
      <c r="S54" s="218">
        <f>'[3]CPS-Median Household Income'!S55</f>
        <v>36612</v>
      </c>
      <c r="T54" s="218">
        <f>'[3]CPS-Median Household Income'!T55</f>
        <v>36853</v>
      </c>
      <c r="U54" s="218">
        <f>'[3]CPS-Median Household Income'!U55</f>
        <v>37113</v>
      </c>
      <c r="V54" s="218">
        <f>'[3]CPS-Median Household Income'!V55</f>
        <v>41329</v>
      </c>
      <c r="W54" s="218">
        <f>'[3]CPS-Median Household Income'!W55</f>
        <v>43923</v>
      </c>
      <c r="X54" s="218">
        <f>'[3]CPS-Median Household Income'!X55</f>
        <v>45642</v>
      </c>
      <c r="Y54" s="218">
        <f>'[3]CPS-Median Household Income'!Y55</f>
        <v>47894</v>
      </c>
      <c r="Z54" s="218">
        <f>'[3]CPS-Median Household Income'!Z55</f>
        <v>47228</v>
      </c>
      <c r="AA54" s="218">
        <f>'[3]CPS-Median Household Income'!AA55</f>
        <v>47502</v>
      </c>
      <c r="AB54" s="218">
        <f>'[3]CPS-Median Household Income'!AB55</f>
        <v>47930</v>
      </c>
      <c r="AC54" s="218">
        <f>'[3]CPS-Median Household Income'!AC55</f>
        <v>49693</v>
      </c>
      <c r="AD54" s="218">
        <f>'[3]CPS-Median Household Income'!AD55</f>
        <v>49157.958539987354</v>
      </c>
      <c r="AE54" s="218">
        <f>'[3]CPS-Median Household Income'!AE55</f>
        <v>50121</v>
      </c>
      <c r="AF54" s="218">
        <f>'[3]CPS-Median Household Income'!AF55</f>
        <v>54957</v>
      </c>
      <c r="AG54" s="218">
        <f>'[3]CPS-Median Household Income'!AG55</f>
        <v>51710</v>
      </c>
      <c r="AH54" s="218">
        <f>'[3]CPS-Median Household Income'!AH55</f>
        <v>50756</v>
      </c>
      <c r="AI54" s="218">
        <f>'[3]CPS-Median Household Income'!AI55</f>
        <v>50856</v>
      </c>
      <c r="AJ54" s="218">
        <f>'[3]CPS-Median Household Income'!AJ55</f>
        <v>51664</v>
      </c>
      <c r="AK54" s="218">
        <f>'[3]CPS-Median Household Income'!AK55</f>
        <v>53316</v>
      </c>
      <c r="AL54" s="218">
        <f>'[3]CPS-Median Household Income'!AL55</f>
        <v>58663</v>
      </c>
      <c r="AM54" s="218">
        <f>'[3]CPS-Median Household Income'!AM55</f>
        <v>66546</v>
      </c>
    </row>
    <row r="55" spans="1:39">
      <c r="A55" s="218" t="s">
        <v>70</v>
      </c>
      <c r="B55" s="218">
        <f>'[3]CPS-Median Household Income'!B56</f>
        <v>26959</v>
      </c>
      <c r="C55" s="218">
        <f>'[3]CPS-Median Household Income'!C56</f>
        <v>28207</v>
      </c>
      <c r="D55" s="218">
        <f>'[3]CPS-Median Household Income'!D56</f>
        <v>30339</v>
      </c>
      <c r="E55" s="218">
        <f>'[3]CPS-Median Household Income'!E56</f>
        <v>32241</v>
      </c>
      <c r="F55" s="218">
        <f>'[3]CPS-Median Household Income'!F56</f>
        <v>33213</v>
      </c>
      <c r="G55" s="218">
        <f>'[3]CPS-Median Household Income'!G56</f>
        <v>36086</v>
      </c>
      <c r="H55" s="218">
        <f>'[3]CPS-Median Household Income'!H56</f>
        <v>36247</v>
      </c>
      <c r="I55" s="218">
        <f>'[3]CPS-Median Household Income'!I56</f>
        <v>35714</v>
      </c>
      <c r="J55" s="218">
        <f>'[3]CPS-Median Household Income'!J56</f>
        <v>36359</v>
      </c>
      <c r="K55" s="218">
        <f>'[3]CPS-Median Household Income'!K56</f>
        <v>37064</v>
      </c>
      <c r="L55" s="218">
        <f>'[3]CPS-Median Household Income'!L56</f>
        <v>40500</v>
      </c>
      <c r="M55" s="218">
        <f>'[3]CPS-Median Household Income'!M56</f>
        <v>38574</v>
      </c>
      <c r="N55" s="218">
        <f>'[3]CPS-Median Household Income'!N56</f>
        <v>39494</v>
      </c>
      <c r="O55" s="218">
        <f>'[3]CPS-Median Household Income'!O56</f>
        <v>42023</v>
      </c>
      <c r="P55" s="218">
        <f>'[3]CPS-Median Household Income'!P56</f>
        <v>42345</v>
      </c>
      <c r="Q55" s="218">
        <f>'[3]CPS-Median Household Income'!Q56</f>
        <v>44005</v>
      </c>
      <c r="R55" s="218">
        <f>'[3]CPS-Median Household Income'!R56</f>
        <v>46753</v>
      </c>
      <c r="S55" s="218">
        <f>'[3]CPS-Median Household Income'!S56</f>
        <v>52253</v>
      </c>
      <c r="T55" s="218">
        <f>'[3]CPS-Median Household Income'!T56</f>
        <v>49855</v>
      </c>
      <c r="U55" s="218">
        <f>'[3]CPS-Median Household Income'!U56</f>
        <v>50955</v>
      </c>
      <c r="V55" s="218">
        <f>'[3]CPS-Median Household Income'!V56</f>
        <v>52019</v>
      </c>
      <c r="W55" s="218">
        <f>'[3]CPS-Median Household Income'!W56</f>
        <v>56017</v>
      </c>
      <c r="X55" s="218">
        <f>'[3]CPS-Median Household Income'!X56</f>
        <v>55330</v>
      </c>
      <c r="Y55" s="218">
        <f>'[3]CPS-Median Household Income'!Y56</f>
        <v>58463</v>
      </c>
      <c r="Z55" s="218">
        <f>'[3]CPS-Median Household Income'!Z56</f>
        <v>60320</v>
      </c>
      <c r="AA55" s="218">
        <f>'[3]CPS-Median Household Income'!AA56</f>
        <v>59373</v>
      </c>
      <c r="AB55" s="218">
        <f>'[3]CPS-Median Household Income'!AB56</f>
        <v>60934</v>
      </c>
      <c r="AC55" s="218">
        <f>'[3]CPS-Median Household Income'!AC56</f>
        <v>63313</v>
      </c>
      <c r="AD55" s="218">
        <f>'[3]CPS-Median Household Income'!AD56</f>
        <v>63655.897167099407</v>
      </c>
      <c r="AE55" s="218">
        <f>'[3]CPS-Median Household Income'!AE56</f>
        <v>62963</v>
      </c>
      <c r="AF55" s="218">
        <f>'[3]CPS-Median Household Income'!AF56</f>
        <v>62529</v>
      </c>
      <c r="AG55" s="218">
        <f>'[3]CPS-Median Household Income'!AG56</f>
        <v>63151</v>
      </c>
      <c r="AH55" s="218">
        <f>'[3]CPS-Median Household Income'!AH56</f>
        <v>67861</v>
      </c>
      <c r="AI55" s="218">
        <f>'[3]CPS-Median Household Income'!AI56</f>
        <v>72266</v>
      </c>
      <c r="AJ55" s="218">
        <f>'[3]CPS-Median Household Income'!AJ56</f>
        <v>73227</v>
      </c>
      <c r="AK55" s="218">
        <f>'[3]CPS-Median Household Income'!AK56</f>
        <v>76243</v>
      </c>
      <c r="AL55" s="218">
        <f>'[3]CPS-Median Household Income'!AL56</f>
        <v>86345</v>
      </c>
      <c r="AM55" s="218">
        <f>'[3]CPS-Median Household Income'!AM56</f>
        <v>87707</v>
      </c>
    </row>
    <row r="56" spans="1:39">
      <c r="A56" s="218" t="s">
        <v>71</v>
      </c>
      <c r="B56" s="218">
        <f>'[3]CPS-Median Household Income'!B57</f>
        <v>25914</v>
      </c>
      <c r="C56" s="218">
        <f>'[3]CPS-Median Household Income'!C57</f>
        <v>26403</v>
      </c>
      <c r="D56" s="218">
        <f>'[3]CPS-Median Household Income'!D57</f>
        <v>30548</v>
      </c>
      <c r="E56" s="218">
        <f>'[3]CPS-Median Household Income'!E57</f>
        <v>32338</v>
      </c>
      <c r="F56" s="218">
        <f>'[3]CPS-Median Household Income'!F57</f>
        <v>34625</v>
      </c>
      <c r="G56" s="218">
        <f>'[3]CPS-Median Household Income'!G57</f>
        <v>37532</v>
      </c>
      <c r="H56" s="218">
        <f>'[3]CPS-Median Household Income'!H57</f>
        <v>40805</v>
      </c>
      <c r="I56" s="218">
        <f>'[3]CPS-Median Household Income'!I57</f>
        <v>36032</v>
      </c>
      <c r="J56" s="218">
        <f>'[3]CPS-Median Household Income'!J57</f>
        <v>39436</v>
      </c>
      <c r="K56" s="218">
        <f>'[3]CPS-Median Household Income'!K57</f>
        <v>37964</v>
      </c>
      <c r="L56" s="218">
        <f>'[3]CPS-Median Household Income'!L57</f>
        <v>35245</v>
      </c>
      <c r="M56" s="218">
        <f>'[3]CPS-Median Household Income'!M57</f>
        <v>39171</v>
      </c>
      <c r="N56" s="218">
        <f>'[3]CPS-Median Household Income'!N57</f>
        <v>39407</v>
      </c>
      <c r="O56" s="218">
        <f>'[3]CPS-Median Household Income'!O57</f>
        <v>40998</v>
      </c>
      <c r="P56" s="218">
        <f>'[3]CPS-Median Household Income'!P57</f>
        <v>44958</v>
      </c>
      <c r="Q56" s="218">
        <f>'[3]CPS-Median Household Income'!Q57</f>
        <v>46055</v>
      </c>
      <c r="R56" s="218">
        <f>'[3]CPS-Median Household Income'!R57</f>
        <v>50926</v>
      </c>
      <c r="S56" s="218">
        <f>'[3]CPS-Median Household Income'!S57</f>
        <v>51331</v>
      </c>
      <c r="T56" s="218">
        <f>'[3]CPS-Median Household Income'!T57</f>
        <v>55321</v>
      </c>
      <c r="U56" s="218">
        <f>'[3]CPS-Median Household Income'!U57</f>
        <v>55567</v>
      </c>
      <c r="V56" s="218">
        <f>'[3]CPS-Median Household Income'!V57</f>
        <v>56815</v>
      </c>
      <c r="W56" s="218">
        <f>'[3]CPS-Median Household Income'!W57</f>
        <v>56984</v>
      </c>
      <c r="X56" s="218">
        <f>'[3]CPS-Median Household Income'!X57</f>
        <v>61970</v>
      </c>
      <c r="Y56" s="218">
        <f>'[3]CPS-Median Household Income'!Y57</f>
        <v>67576</v>
      </c>
      <c r="Z56" s="218">
        <f>'[3]CPS-Median Household Income'!Z57</f>
        <v>66176</v>
      </c>
      <c r="AA56" s="218">
        <f>'[3]CPS-Median Household Income'!AA57</f>
        <v>64131</v>
      </c>
      <c r="AB56" s="218">
        <f>'[3]CPS-Median Household Income'!AB57</f>
        <v>66633</v>
      </c>
      <c r="AC56" s="218">
        <f>'[3]CPS-Median Household Income'!AC57</f>
        <v>65880</v>
      </c>
      <c r="AD56" s="218">
        <f>'[3]CPS-Median Household Income'!AD57</f>
        <v>67818.752379380006</v>
      </c>
      <c r="AE56" s="218">
        <f>'[3]CPS-Median Household Income'!AE57</f>
        <v>71322</v>
      </c>
      <c r="AF56" s="218">
        <f>'[3]CPS-Median Household Income'!AF57</f>
        <v>69099</v>
      </c>
      <c r="AG56" s="218">
        <f>'[3]CPS-Median Household Income'!AG57</f>
        <v>73397</v>
      </c>
      <c r="AH56" s="218">
        <f>'[3]CPS-Median Household Income'!AH57</f>
        <v>75675</v>
      </c>
      <c r="AI56" s="218">
        <f>'[3]CPS-Median Household Income'!AI57</f>
        <v>76260</v>
      </c>
      <c r="AJ56" s="218">
        <f>'[3]CPS-Median Household Income'!AJ57</f>
        <v>74801</v>
      </c>
      <c r="AK56" s="218">
        <f>'[3]CPS-Median Household Income'!AK57</f>
        <v>75630</v>
      </c>
      <c r="AL56" s="218">
        <f>'[3]CPS-Median Household Income'!AL57</f>
        <v>81346</v>
      </c>
      <c r="AM56" s="218">
        <f>'[3]CPS-Median Household Income'!AM57</f>
        <v>86900</v>
      </c>
    </row>
    <row r="57" spans="1:39">
      <c r="A57" s="218" t="s">
        <v>72</v>
      </c>
      <c r="B57" s="218">
        <f>'[3]CPS-Median Household Income'!B58</f>
        <v>27776</v>
      </c>
      <c r="C57" s="218">
        <f>'[3]CPS-Median Household Income'!C58</f>
        <v>30980</v>
      </c>
      <c r="D57" s="218">
        <f>'[3]CPS-Median Household Income'!D58</f>
        <v>31715</v>
      </c>
      <c r="E57" s="218">
        <f>'[3]CPS-Median Household Income'!E58</f>
        <v>34241</v>
      </c>
      <c r="F57" s="218">
        <f>'[3]CPS-Median Household Income'!F58</f>
        <v>36287</v>
      </c>
      <c r="G57" s="218">
        <f>'[3]CPS-Median Household Income'!G58</f>
        <v>39120</v>
      </c>
      <c r="H57" s="218">
        <f>'[3]CPS-Median Household Income'!H58</f>
        <v>38734</v>
      </c>
      <c r="I57" s="218">
        <f>'[3]CPS-Median Household Income'!I58</f>
        <v>40049</v>
      </c>
      <c r="J57" s="218">
        <f>'[3]CPS-Median Household Income'!J58</f>
        <v>39000</v>
      </c>
      <c r="K57" s="218">
        <f>'[3]CPS-Median Household Income'!K58</f>
        <v>40500</v>
      </c>
      <c r="L57" s="218">
        <f>'[3]CPS-Median Household Income'!L58</f>
        <v>42280</v>
      </c>
      <c r="M57" s="218">
        <f>'[3]CPS-Median Household Income'!M58</f>
        <v>43924</v>
      </c>
      <c r="N57" s="218">
        <f>'[3]CPS-Median Household Income'!N58</f>
        <v>47468</v>
      </c>
      <c r="O57" s="218">
        <f>'[3]CPS-Median Household Income'!O58</f>
        <v>48021</v>
      </c>
      <c r="P57" s="218">
        <f>'[3]CPS-Median Household Income'!P58</f>
        <v>49826</v>
      </c>
      <c r="Q57" s="218">
        <f>'[3]CPS-Median Household Income'!Q58</f>
        <v>49734</v>
      </c>
      <c r="R57" s="218">
        <f>'[3]CPS-Median Household Income'!R58</f>
        <v>50405</v>
      </c>
      <c r="S57" s="218">
        <f>'[3]CPS-Median Household Income'!S58</f>
        <v>51771</v>
      </c>
      <c r="T57" s="218">
        <f>'[3]CPS-Median Household Income'!T58</f>
        <v>54568</v>
      </c>
      <c r="U57" s="218">
        <f>'[3]CPS-Median Household Income'!U58</f>
        <v>56045</v>
      </c>
      <c r="V57" s="218">
        <f>'[3]CPS-Median Household Income'!V58</f>
        <v>55275</v>
      </c>
      <c r="W57" s="218">
        <f>'[3]CPS-Median Household Income'!W58</f>
        <v>63368</v>
      </c>
      <c r="X57" s="218">
        <f>'[3]CPS-Median Household Income'!X58</f>
        <v>68059</v>
      </c>
      <c r="Y57" s="218">
        <f>'[3]CPS-Median Household Income'!Y58</f>
        <v>60508</v>
      </c>
      <c r="Z57" s="218">
        <f>'[3]CPS-Median Household Income'!Z58</f>
        <v>65306</v>
      </c>
      <c r="AA57" s="218">
        <f>'[3]CPS-Median Household Income'!AA58</f>
        <v>64777</v>
      </c>
      <c r="AB57" s="218">
        <f>'[3]CPS-Median Household Income'!AB58</f>
        <v>62968</v>
      </c>
      <c r="AC57" s="218">
        <f>'[3]CPS-Median Household Income'!AC58</f>
        <v>62338</v>
      </c>
      <c r="AD57" s="218">
        <f>'[3]CPS-Median Household Income'!AD58</f>
        <v>66692.485315596103</v>
      </c>
      <c r="AE57" s="218">
        <f>'[3]CPS-Median Household Income'!AE58</f>
        <v>61782</v>
      </c>
      <c r="AF57" s="218">
        <f>'[3]CPS-Median Household Income'!AF58</f>
        <v>63754</v>
      </c>
      <c r="AG57" s="218">
        <f>'[3]CPS-Median Household Income'!AG58</f>
        <v>65243</v>
      </c>
      <c r="AH57" s="218">
        <f>'[3]CPS-Median Household Income'!AH58</f>
        <v>68357</v>
      </c>
      <c r="AI57" s="218">
        <f>'[3]CPS-Median Household Income'!AI58</f>
        <v>68468</v>
      </c>
      <c r="AJ57" s="218">
        <f>'[3]CPS-Median Household Income'!AJ58</f>
        <v>72997</v>
      </c>
      <c r="AK57" s="218">
        <f>'[3]CPS-Median Household Income'!AK58</f>
        <v>71240</v>
      </c>
      <c r="AL57" s="218">
        <f>'[3]CPS-Median Household Income'!AL58</f>
        <v>74176</v>
      </c>
      <c r="AM57" s="218">
        <f>'[3]CPS-Median Household Income'!AM58</f>
        <v>87726</v>
      </c>
    </row>
    <row r="58" spans="1:39">
      <c r="A58" s="218" t="s">
        <v>73</v>
      </c>
      <c r="B58" s="218">
        <f>'[3]CPS-Median Household Income'!B59</f>
        <v>22027</v>
      </c>
      <c r="C58" s="218">
        <f>'[3]CPS-Median Household Income'!C59</f>
        <v>23639</v>
      </c>
      <c r="D58" s="218">
        <f>'[3]CPS-Median Household Income'!D59</f>
        <v>25025</v>
      </c>
      <c r="E58" s="218">
        <f>'[3]CPS-Median Household Income'!E59</f>
        <v>26384</v>
      </c>
      <c r="F58" s="218">
        <f>'[3]CPS-Median Household Income'!F59</f>
        <v>28915</v>
      </c>
      <c r="G58" s="218">
        <f>'[3]CPS-Median Household Income'!G59</f>
        <v>31496</v>
      </c>
      <c r="H58" s="218">
        <f>'[3]CPS-Median Household Income'!H59</f>
        <v>31591</v>
      </c>
      <c r="I58" s="218">
        <f>'[3]CPS-Median Household Income'!I59</f>
        <v>31794</v>
      </c>
      <c r="J58" s="218">
        <f>'[3]CPS-Median Household Income'!J59</f>
        <v>31051</v>
      </c>
      <c r="K58" s="218">
        <f>'[3]CPS-Median Household Income'!K59</f>
        <v>31697</v>
      </c>
      <c r="L58" s="218">
        <f>'[3]CPS-Median Household Income'!L59</f>
        <v>31899</v>
      </c>
      <c r="M58" s="218">
        <f>'[3]CPS-Median Household Income'!M59</f>
        <v>33028</v>
      </c>
      <c r="N58" s="218">
        <f>'[3]CPS-Median Household Income'!N59</f>
        <v>35410</v>
      </c>
      <c r="O58" s="218">
        <f>'[3]CPS-Median Household Income'!O59</f>
        <v>35798</v>
      </c>
      <c r="P58" s="218">
        <f>'[3]CPS-Median Household Income'!P59</f>
        <v>37394</v>
      </c>
      <c r="Q58" s="218">
        <f>'[3]CPS-Median Household Income'!Q59</f>
        <v>39989</v>
      </c>
      <c r="R58" s="218">
        <f>'[3]CPS-Median Household Income'!R59</f>
        <v>40744</v>
      </c>
      <c r="S58" s="218">
        <f>'[3]CPS-Median Household Income'!S59</f>
        <v>42114</v>
      </c>
      <c r="T58" s="218">
        <f>'[3]CPS-Median Household Income'!T59</f>
        <v>41966</v>
      </c>
      <c r="U58" s="218">
        <f>'[3]CPS-Median Household Income'!U59</f>
        <v>42788</v>
      </c>
      <c r="V58" s="218">
        <f>'[3]CPS-Median Household Income'!V59</f>
        <v>44649</v>
      </c>
      <c r="W58" s="218">
        <f>'[3]CPS-Median Household Income'!W59</f>
        <v>47176</v>
      </c>
      <c r="X58" s="218">
        <f>'[3]CPS-Median Household Income'!X59</f>
        <v>48222</v>
      </c>
      <c r="Y58" s="218">
        <f>'[3]CPS-Median Household Income'!Y59</f>
        <v>48944</v>
      </c>
      <c r="Z58" s="218">
        <f>'[3]CPS-Median Household Income'!Z59</f>
        <v>50461</v>
      </c>
      <c r="AA58" s="218">
        <f>'[3]CPS-Median Household Income'!AA59</f>
        <v>50216</v>
      </c>
      <c r="AB58" s="218">
        <f>'[3]CPS-Median Household Income'!AB59</f>
        <v>49781</v>
      </c>
      <c r="AC58" s="218">
        <f>'[3]CPS-Median Household Income'!AC59</f>
        <v>50636</v>
      </c>
      <c r="AD58" s="218">
        <f>'[3]CPS-Median Household Income'!AD59</f>
        <v>47680.251231079856</v>
      </c>
      <c r="AE58" s="218">
        <f>'[3]CPS-Median Household Income'!AE59</f>
        <v>53843</v>
      </c>
      <c r="AF58" s="218">
        <f>'[3]CPS-Median Household Income'!AF59</f>
        <v>49966</v>
      </c>
      <c r="AG58" s="218">
        <f>'[3]CPS-Median Household Income'!AG59</f>
        <v>54310</v>
      </c>
      <c r="AH58" s="218">
        <f>'[3]CPS-Median Household Income'!AH59</f>
        <v>58005</v>
      </c>
      <c r="AI58" s="218">
        <f>'[3]CPS-Median Household Income'!AI59</f>
        <v>61437</v>
      </c>
      <c r="AJ58" s="218">
        <f>'[3]CPS-Median Household Income'!AJ59</f>
        <v>62447</v>
      </c>
      <c r="AK58" s="218">
        <f>'[3]CPS-Median Household Income'!AK59</f>
        <v>61543</v>
      </c>
      <c r="AL58" s="218">
        <f>'[3]CPS-Median Household Income'!AL59</f>
        <v>67274</v>
      </c>
      <c r="AM58" s="218">
        <f>'[3]CPS-Median Household Income'!AM59</f>
        <v>71855</v>
      </c>
    </row>
    <row r="59" spans="1:39">
      <c r="A59" s="218" t="s">
        <v>74</v>
      </c>
      <c r="B59" s="218">
        <f>'[3]CPS-Median Household Income'!B60</f>
        <v>20346</v>
      </c>
      <c r="C59" s="218">
        <f>'[3]CPS-Median Household Income'!C60</f>
        <v>22877</v>
      </c>
      <c r="D59" s="218">
        <f>'[3]CPS-Median Household Income'!D60</f>
        <v>23807</v>
      </c>
      <c r="E59" s="218">
        <f>'[3]CPS-Median Household Income'!E60</f>
        <v>25424</v>
      </c>
      <c r="F59" s="218">
        <f>'[3]CPS-Median Household Income'!F60</f>
        <v>26742</v>
      </c>
      <c r="G59" s="218">
        <f>'[3]CPS-Median Household Income'!G60</f>
        <v>28690</v>
      </c>
      <c r="H59" s="218">
        <f>'[3]CPS-Median Household Income'!H60</f>
        <v>29005</v>
      </c>
      <c r="I59" s="218">
        <f>'[3]CPS-Median Household Income'!I60</f>
        <v>30367</v>
      </c>
      <c r="J59" s="218">
        <f>'[3]CPS-Median Household Income'!J60</f>
        <v>29882</v>
      </c>
      <c r="K59" s="218">
        <f>'[3]CPS-Median Household Income'!K60</f>
        <v>30995</v>
      </c>
      <c r="L59" s="218">
        <f>'[3]CPS-Median Household Income'!L60</f>
        <v>32066</v>
      </c>
      <c r="M59" s="218">
        <f>'[3]CPS-Median Household Income'!M60</f>
        <v>34524</v>
      </c>
      <c r="N59" s="218">
        <f>'[3]CPS-Median Household Income'!N60</f>
        <v>34899</v>
      </c>
      <c r="O59" s="218">
        <f>'[3]CPS-Median Household Income'!O60</f>
        <v>37517</v>
      </c>
      <c r="P59" s="218">
        <f>'[3]CPS-Median Household Income'!P60</f>
        <v>39015</v>
      </c>
      <c r="Q59" s="218">
        <f>'[3]CPS-Median Household Income'!Q60</f>
        <v>37758</v>
      </c>
      <c r="R59" s="218">
        <f>'[3]CPS-Median Household Income'!R60</f>
        <v>42176</v>
      </c>
      <c r="S59" s="218">
        <f>'[3]CPS-Median Household Income'!S60</f>
        <v>43499</v>
      </c>
      <c r="T59" s="218">
        <f>'[3]CPS-Median Household Income'!T60</f>
        <v>42498</v>
      </c>
      <c r="U59" s="218">
        <f>'[3]CPS-Median Household Income'!U60</f>
        <v>42933</v>
      </c>
      <c r="V59" s="218">
        <f>'[3]CPS-Median Household Income'!V60</f>
        <v>44106</v>
      </c>
      <c r="W59" s="218">
        <f>'[3]CPS-Median Household Income'!W60</f>
        <v>46300</v>
      </c>
      <c r="X59" s="218">
        <f>'[3]CPS-Median Household Income'!X60</f>
        <v>48477</v>
      </c>
      <c r="Y59" s="218">
        <f>'[3]CPS-Median Household Income'!Y60</f>
        <v>48437</v>
      </c>
      <c r="Z59" s="218">
        <f>'[3]CPS-Median Household Income'!Z60</f>
        <v>51402</v>
      </c>
      <c r="AA59" s="218">
        <f>'[3]CPS-Median Household Income'!AA60</f>
        <v>48172</v>
      </c>
      <c r="AB59" s="218">
        <f>'[3]CPS-Median Household Income'!AB60</f>
        <v>48314</v>
      </c>
      <c r="AC59" s="218">
        <f>'[3]CPS-Median Household Income'!AC60</f>
        <v>49910</v>
      </c>
      <c r="AD59" s="218">
        <f>'[3]CPS-Median Household Income'!AD60</f>
        <v>51904.073128287222</v>
      </c>
      <c r="AE59" s="218">
        <f>'[3]CPS-Median Household Income'!AE60</f>
        <v>53952</v>
      </c>
      <c r="AF59" s="218">
        <f>'[3]CPS-Median Household Income'!AF60</f>
        <v>55156</v>
      </c>
      <c r="AG59" s="218">
        <f>'[3]CPS-Median Household Income'!AG60</f>
        <v>55173</v>
      </c>
      <c r="AH59" s="218">
        <f>'[3]CPS-Median Household Income'!AH60</f>
        <v>60389</v>
      </c>
      <c r="AI59" s="218">
        <f>'[3]CPS-Median Household Income'!AI60</f>
        <v>60979</v>
      </c>
      <c r="AJ59" s="218">
        <f>'[3]CPS-Median Household Income'!AJ60</f>
        <v>63173</v>
      </c>
      <c r="AK59" s="218">
        <f>'[3]CPS-Median Household Income'!AK60</f>
        <v>61285</v>
      </c>
      <c r="AL59" s="218">
        <f>'[3]CPS-Median Household Income'!AL60</f>
        <v>64524</v>
      </c>
      <c r="AM59" s="218">
        <f>'[3]CPS-Median Household Income'!AM60</f>
        <v>70582</v>
      </c>
    </row>
    <row r="60" spans="1:39">
      <c r="A60" s="218" t="s">
        <v>75</v>
      </c>
      <c r="B60" s="218">
        <f>'[3]CPS-Median Household Income'!B61</f>
        <v>21612</v>
      </c>
      <c r="C60" s="218">
        <f>'[3]CPS-Median Household Income'!C61</f>
        <v>24625</v>
      </c>
      <c r="D60" s="218">
        <f>'[3]CPS-Median Household Income'!D61</f>
        <v>26540</v>
      </c>
      <c r="E60" s="218">
        <f>'[3]CPS-Median Household Income'!E61</f>
        <v>28292</v>
      </c>
      <c r="F60" s="218">
        <f>'[3]CPS-Median Household Income'!F61</f>
        <v>29842</v>
      </c>
      <c r="G60" s="218">
        <f>'[3]CPS-Median Household Income'!G61</f>
        <v>30124</v>
      </c>
      <c r="H60" s="218">
        <f>'[3]CPS-Median Household Income'!H61</f>
        <v>31968</v>
      </c>
      <c r="I60" s="218">
        <f>'[3]CPS-Median Household Income'!I61</f>
        <v>30836</v>
      </c>
      <c r="J60" s="218">
        <f>'[3]CPS-Median Household Income'!J61</f>
        <v>30432</v>
      </c>
      <c r="K60" s="218">
        <f>'[3]CPS-Median Household Income'!K61</f>
        <v>33509</v>
      </c>
      <c r="L60" s="218">
        <f>'[3]CPS-Median Household Income'!L61</f>
        <v>31928</v>
      </c>
      <c r="M60" s="218">
        <f>'[3]CPS-Median Household Income'!M61</f>
        <v>35359</v>
      </c>
      <c r="N60" s="218">
        <f>'[3]CPS-Median Household Income'!N61</f>
        <v>36986</v>
      </c>
      <c r="O60" s="218">
        <f>'[3]CPS-Median Household Income'!O61</f>
        <v>34797</v>
      </c>
      <c r="P60" s="218">
        <f>'[3]CPS-Median Household Income'!P61</f>
        <v>40686</v>
      </c>
      <c r="Q60" s="218">
        <f>'[3]CPS-Median Household Income'!Q61</f>
        <v>42719</v>
      </c>
      <c r="R60" s="218">
        <f>'[3]CPS-Median Household Income'!R61</f>
        <v>42197</v>
      </c>
      <c r="S60" s="218">
        <f>'[3]CPS-Median Household Income'!S61</f>
        <v>45723</v>
      </c>
      <c r="T60" s="218">
        <f>'[3]CPS-Median Household Income'!T61</f>
        <v>42417</v>
      </c>
      <c r="U60" s="218">
        <f>'[3]CPS-Median Household Income'!U61</f>
        <v>44711</v>
      </c>
      <c r="V60" s="218">
        <f>'[3]CPS-Median Household Income'!V61</f>
        <v>47935</v>
      </c>
      <c r="W60" s="218">
        <f>'[3]CPS-Median Household Income'!W61</f>
        <v>49484</v>
      </c>
      <c r="X60" s="218">
        <f>'[3]CPS-Median Household Income'!X61</f>
        <v>53736</v>
      </c>
      <c r="Y60" s="218">
        <f>'[3]CPS-Median Household Income'!Y61</f>
        <v>54210</v>
      </c>
      <c r="Z60" s="218">
        <f>'[3]CPS-Median Household Income'!Z61</f>
        <v>53241</v>
      </c>
      <c r="AA60" s="218">
        <f>'[3]CPS-Median Household Income'!AA61</f>
        <v>51634</v>
      </c>
      <c r="AB60" s="218">
        <f>'[3]CPS-Median Household Income'!AB61</f>
        <v>51624</v>
      </c>
      <c r="AC60" s="218">
        <f>'[3]CPS-Median Household Income'!AC61</f>
        <v>49033</v>
      </c>
      <c r="AD60" s="218">
        <f>'[3]CPS-Median Household Income'!AD61</f>
        <v>56065.313883437644</v>
      </c>
      <c r="AE60" s="218">
        <f>'[3]CPS-Median Household Income'!AE61</f>
        <v>57812</v>
      </c>
      <c r="AF60" s="218">
        <f>'[3]CPS-Median Household Income'!AF61</f>
        <v>56323</v>
      </c>
      <c r="AG60" s="218">
        <f>'[3]CPS-Median Household Income'!AG61</f>
        <v>58633</v>
      </c>
      <c r="AH60" s="218">
        <f>'[3]CPS-Median Household Income'!AH61</f>
        <v>55701</v>
      </c>
      <c r="AI60" s="218">
        <f>'[3]CPS-Median Household Income'!AI61</f>
        <v>61528</v>
      </c>
      <c r="AJ60" s="218">
        <f>'[3]CPS-Median Household Income'!AJ61</f>
        <v>66390</v>
      </c>
      <c r="AK60" s="218">
        <f>'[3]CPS-Median Household Income'!AK61</f>
        <v>65401</v>
      </c>
      <c r="AL60" s="218">
        <f>'[3]CPS-Median Household Income'!AL61</f>
        <v>62266</v>
      </c>
      <c r="AM60" s="218">
        <f>'[3]CPS-Median Household Income'!AM61</f>
        <v>70151</v>
      </c>
    </row>
    <row r="61" spans="1:39">
      <c r="A61" s="212" t="s">
        <v>76</v>
      </c>
      <c r="B61" s="212">
        <f>'[3]CPS-Median Household Income'!B62</f>
        <v>22578</v>
      </c>
      <c r="C61" s="212">
        <f>'[3]CPS-Median Household Income'!C62</f>
        <v>26000</v>
      </c>
      <c r="D61" s="212">
        <f>'[3]CPS-Median Household Income'!D62</f>
        <v>24599</v>
      </c>
      <c r="E61" s="212">
        <f>'[3]CPS-Median Household Income'!E62</f>
        <v>25415</v>
      </c>
      <c r="F61" s="212">
        <f>'[3]CPS-Median Household Income'!F62</f>
        <v>28988</v>
      </c>
      <c r="G61" s="212">
        <f>'[3]CPS-Median Household Income'!G62</f>
        <v>31295</v>
      </c>
      <c r="H61" s="212">
        <f>'[3]CPS-Median Household Income'!H62</f>
        <v>31098</v>
      </c>
      <c r="I61" s="212">
        <f>'[3]CPS-Median Household Income'!I62</f>
        <v>29155</v>
      </c>
      <c r="J61" s="212">
        <f>'[3]CPS-Median Household Income'!J62</f>
        <v>32755</v>
      </c>
      <c r="K61" s="212">
        <f>'[3]CPS-Median Household Income'!K62</f>
        <v>31065</v>
      </c>
      <c r="L61" s="212">
        <f>'[3]CPS-Median Household Income'!L62</f>
        <v>35802</v>
      </c>
      <c r="M61" s="212">
        <f>'[3]CPS-Median Household Income'!M62</f>
        <v>33824</v>
      </c>
      <c r="N61" s="212">
        <f>'[3]CPS-Median Household Income'!N62</f>
        <v>32358</v>
      </c>
      <c r="O61" s="212">
        <f>'[3]CPS-Median Household Income'!O62</f>
        <v>35053</v>
      </c>
      <c r="P61" s="212">
        <f>'[3]CPS-Median Household Income'!P62</f>
        <v>39372</v>
      </c>
      <c r="Q61" s="212">
        <f>'[3]CPS-Median Household Income'!Q62</f>
        <v>41584</v>
      </c>
      <c r="R61" s="212">
        <f>'[3]CPS-Median Household Income'!R62</f>
        <v>39594</v>
      </c>
      <c r="S61" s="212">
        <f>'[3]CPS-Median Household Income'!S62</f>
        <v>40794</v>
      </c>
      <c r="T61" s="212">
        <f>'[3]CPS-Median Household Income'!T62</f>
        <v>42999</v>
      </c>
      <c r="U61" s="212">
        <f>'[3]CPS-Median Household Income'!U62</f>
        <v>43261</v>
      </c>
      <c r="V61" s="212">
        <f>'[3]CPS-Median Household Income'!V62</f>
        <v>47329</v>
      </c>
      <c r="W61" s="212">
        <f>'[3]CPS-Median Household Income'!W62</f>
        <v>50704</v>
      </c>
      <c r="X61" s="212">
        <f>'[3]CPS-Median Household Income'!X62</f>
        <v>51981</v>
      </c>
      <c r="Y61" s="212">
        <f>'[3]CPS-Median Household Income'!Y62</f>
        <v>47390</v>
      </c>
      <c r="Z61" s="212">
        <f>'[3]CPS-Median Household Income'!Z62</f>
        <v>50706</v>
      </c>
      <c r="AA61" s="212">
        <f>'[3]CPS-Median Household Income'!AA62</f>
        <v>52318</v>
      </c>
      <c r="AB61" s="212">
        <f>'[3]CPS-Median Household Income'!AB62</f>
        <v>55928</v>
      </c>
      <c r="AC61" s="212">
        <f>'[3]CPS-Median Household Income'!AC62</f>
        <v>51862</v>
      </c>
      <c r="AD61" s="212">
        <f>'[3]CPS-Median Household Income'!AD62</f>
        <v>55581.825993897495</v>
      </c>
      <c r="AE61" s="212">
        <f>'[3]CPS-Median Household Income'!AE62</f>
        <v>54842</v>
      </c>
      <c r="AF61" s="212">
        <f>'[3]CPS-Median Household Income'!AF62</f>
        <v>65513</v>
      </c>
      <c r="AG61" s="212">
        <f>'[3]CPS-Median Household Income'!AG62</f>
        <v>60708</v>
      </c>
      <c r="AH61" s="212">
        <f>'[3]CPS-Median Household Income'!AH62</f>
        <v>59494</v>
      </c>
      <c r="AI61" s="212">
        <f>'[3]CPS-Median Household Income'!AI62</f>
        <v>60837</v>
      </c>
      <c r="AJ61" s="212">
        <f>'[3]CPS-Median Household Income'!AJ62</f>
        <v>63805</v>
      </c>
      <c r="AK61" s="212">
        <f>'[3]CPS-Median Household Income'!AK62</f>
        <v>63682</v>
      </c>
      <c r="AL61" s="212">
        <f>'[3]CPS-Median Household Income'!AL62</f>
        <v>70066</v>
      </c>
      <c r="AM61" s="212">
        <f>'[3]CPS-Median Household Income'!AM62</f>
        <v>74305</v>
      </c>
    </row>
    <row r="62" spans="1:39">
      <c r="A62" s="504" t="s">
        <v>77</v>
      </c>
      <c r="B62" s="502">
        <f>'[3]CPS-Median Household Income'!B63</f>
        <v>20408</v>
      </c>
      <c r="C62" s="502">
        <f>'[3]CPS-Median Household Income'!C63</f>
        <v>21076</v>
      </c>
      <c r="D62" s="502">
        <f>'[3]CPS-Median Household Income'!D63</f>
        <v>24322</v>
      </c>
      <c r="E62" s="502">
        <f>'[3]CPS-Median Household Income'!E63</f>
        <v>27455</v>
      </c>
      <c r="F62" s="502">
        <f>'[3]CPS-Median Household Income'!F63</f>
        <v>26741</v>
      </c>
      <c r="G62" s="502">
        <f>'[3]CPS-Median Household Income'!G63</f>
        <v>26752</v>
      </c>
      <c r="H62" s="502">
        <f>'[3]CPS-Median Household Income'!H63</f>
        <v>27392</v>
      </c>
      <c r="I62" s="502">
        <f>'[3]CPS-Median Household Income'!I63</f>
        <v>29885</v>
      </c>
      <c r="J62" s="502">
        <f>'[3]CPS-Median Household Income'!J63</f>
        <v>30247</v>
      </c>
      <c r="K62" s="502">
        <f>'[3]CPS-Median Household Income'!K63</f>
        <v>27304</v>
      </c>
      <c r="L62" s="502">
        <f>'[3]CPS-Median Household Income'!L63</f>
        <v>30116</v>
      </c>
      <c r="M62" s="502">
        <f>'[3]CPS-Median Household Income'!M63</f>
        <v>30748</v>
      </c>
      <c r="N62" s="502">
        <f>'[3]CPS-Median Household Income'!N63</f>
        <v>31966</v>
      </c>
      <c r="O62" s="502">
        <f>'[3]CPS-Median Household Income'!O63</f>
        <v>31860</v>
      </c>
      <c r="P62" s="502">
        <f>'[3]CPS-Median Household Income'!P63</f>
        <v>33433</v>
      </c>
      <c r="Q62" s="502">
        <f>'[3]CPS-Median Household Income'!Q63</f>
        <v>38670</v>
      </c>
      <c r="R62" s="502">
        <f>'[3]CPS-Median Household Income'!R63</f>
        <v>41222</v>
      </c>
      <c r="S62" s="502">
        <f>'[3]CPS-Median Household Income'!S63</f>
        <v>41169</v>
      </c>
      <c r="T62" s="502">
        <f>'[3]CPS-Median Household Income'!T63</f>
        <v>39070</v>
      </c>
      <c r="U62" s="502">
        <f>'[3]CPS-Median Household Income'!U63</f>
        <v>45044</v>
      </c>
      <c r="V62" s="502">
        <f>'[3]CPS-Median Household Income'!V63</f>
        <v>43451</v>
      </c>
      <c r="W62" s="502">
        <f>'[3]CPS-Median Household Income'!W63</f>
        <v>44993</v>
      </c>
      <c r="X62" s="502">
        <f>'[3]CPS-Median Household Income'!X63</f>
        <v>48477</v>
      </c>
      <c r="Y62" s="502">
        <f>'[3]CPS-Median Household Income'!Y63</f>
        <v>50783</v>
      </c>
      <c r="Z62" s="502">
        <f>'[3]CPS-Median Household Income'!Z63</f>
        <v>55590</v>
      </c>
      <c r="AA62" s="502">
        <f>'[3]CPS-Median Household Income'!AA63</f>
        <v>53141</v>
      </c>
      <c r="AB62" s="502">
        <f>'[3]CPS-Median Household Income'!AB63</f>
        <v>53141</v>
      </c>
      <c r="AC62" s="502">
        <f>'[3]CPS-Median Household Income'!AC63</f>
        <v>55251</v>
      </c>
      <c r="AD62" s="502">
        <f>'[3]CPS-Median Household Income'!AD63</f>
        <v>65246.199983535618</v>
      </c>
      <c r="AE62" s="502">
        <f>'[3]CPS-Median Household Income'!AE63</f>
        <v>60675</v>
      </c>
      <c r="AF62" s="502">
        <f>'[3]CPS-Median Household Income'!AF63</f>
        <v>60057</v>
      </c>
      <c r="AG62" s="502">
        <f>'[3]CPS-Median Household Income'!AG63</f>
        <v>68277</v>
      </c>
      <c r="AH62" s="502">
        <f>'[3]CPS-Median Household Income'!AH63</f>
        <v>70071</v>
      </c>
      <c r="AI62" s="502">
        <f>'[3]CPS-Median Household Income'!AI63</f>
        <v>70982</v>
      </c>
      <c r="AJ62" s="502">
        <f>'[3]CPS-Median Household Income'!AJ63</f>
        <v>83382</v>
      </c>
      <c r="AK62" s="502">
        <f>'[3]CPS-Median Household Income'!AK63</f>
        <v>81282</v>
      </c>
      <c r="AL62" s="502">
        <f>'[3]CPS-Median Household Income'!AL63</f>
        <v>85750</v>
      </c>
      <c r="AM62" s="502">
        <f>'[3]CPS-Median Household Income'!AM63</f>
        <v>93111</v>
      </c>
    </row>
    <row r="64" spans="1:39">
      <c r="B64" s="204"/>
    </row>
    <row r="65" spans="1:1">
      <c r="A65" s="230" t="s">
        <v>210</v>
      </c>
    </row>
  </sheetData>
  <phoneticPr fontId="0" type="noConversion"/>
  <hyperlinks>
    <hyperlink ref="AN10" r:id="rId1" xr:uid="{C64153E4-BFA9-4429-9BD4-38975BE60574}"/>
  </hyperlinks>
  <pageMargins left="0.5" right="0.4" top="0.5" bottom="0.3" header="0.5" footer="0.5"/>
  <pageSetup orientation="portrait" verticalDpi="300" r:id="rId2"/>
  <headerFooter alignWithMargins="0">
    <oddFooter>&amp;LSREB Fact Book 1996/1997&amp;CUPDATE&amp;R&amp;D</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CH82"/>
  <sheetViews>
    <sheetView showGridLines="0" showZeros="0" zoomScale="80" zoomScaleNormal="80" workbookViewId="0">
      <pane xSplit="1" ySplit="4" topLeftCell="BC6" activePane="bottomRight" state="frozen"/>
      <selection pane="bottomRight" activeCell="BY6" sqref="BY6"/>
      <selection pane="bottomLeft" activeCell="A5" sqref="A5"/>
      <selection pane="topRight" activeCell="B1" sqref="B1"/>
    </sheetView>
  </sheetViews>
  <sheetFormatPr defaultColWidth="8.85546875" defaultRowHeight="12.75"/>
  <cols>
    <col min="1" max="1" width="23.42578125" style="204" customWidth="1"/>
    <col min="2" max="2" width="8.42578125" style="206" customWidth="1"/>
    <col min="3" max="4" width="8.140625" style="206" customWidth="1"/>
    <col min="5" max="5" width="8.42578125" style="206" customWidth="1"/>
    <col min="6" max="6" width="10.140625" style="206" customWidth="1"/>
    <col min="7" max="7" width="8.42578125" style="226" customWidth="1"/>
    <col min="8" max="8" width="8.140625" style="211" customWidth="1"/>
    <col min="9" max="9" width="8.5703125" style="211" customWidth="1"/>
    <col min="10" max="10" width="8.140625" style="211" customWidth="1"/>
    <col min="11" max="11" width="10" style="211" customWidth="1"/>
    <col min="12" max="12" width="10.5703125" style="226" customWidth="1"/>
    <col min="13" max="13" width="9.140625" style="211" customWidth="1"/>
    <col min="14" max="14" width="8.5703125" style="211" customWidth="1"/>
    <col min="15" max="15" width="8.140625" style="211" customWidth="1"/>
    <col min="16" max="16" width="10" style="211" customWidth="1"/>
    <col min="17" max="17" width="10" style="226" customWidth="1"/>
    <col min="18" max="18" width="9.140625" style="211" customWidth="1"/>
    <col min="19" max="19" width="8.5703125" style="211" customWidth="1"/>
    <col min="20" max="20" width="8.140625" style="211" customWidth="1"/>
    <col min="21" max="21" width="10" style="211" customWidth="1"/>
    <col min="22" max="22" width="8.42578125" style="226" customWidth="1"/>
    <col min="23" max="23" width="9.140625" style="211" customWidth="1"/>
    <col min="24" max="24" width="8.5703125" style="211" customWidth="1"/>
    <col min="25" max="25" width="9.85546875" style="211" customWidth="1"/>
    <col min="26" max="26" width="10" style="211" customWidth="1"/>
    <col min="27" max="27" width="8.42578125" style="226" customWidth="1"/>
    <col min="28" max="28" width="9.140625" style="211" customWidth="1"/>
    <col min="29" max="29" width="8.5703125" style="211" customWidth="1"/>
    <col min="30" max="30" width="10.140625" style="211" customWidth="1"/>
    <col min="31" max="31" width="10" style="211" customWidth="1"/>
    <col min="32" max="34" width="8.85546875" style="211"/>
    <col min="35" max="36" width="9.5703125" style="211" bestFit="1" customWidth="1"/>
    <col min="37" max="39" width="8.85546875" style="211"/>
    <col min="40" max="40" width="10.140625" style="211" customWidth="1"/>
    <col min="41" max="41" width="10.85546875" style="211" customWidth="1"/>
    <col min="42" max="44" width="8.85546875" style="211"/>
    <col min="45" max="46" width="9.85546875" style="211" customWidth="1"/>
    <col min="47" max="49" width="8.85546875" style="211"/>
    <col min="50" max="51" width="9.5703125" style="211" bestFit="1" customWidth="1"/>
    <col min="52" max="54" width="8.85546875" style="211"/>
    <col min="55" max="56" width="9.5703125" style="211" bestFit="1" customWidth="1"/>
    <col min="57" max="59" width="8.85546875" style="211"/>
    <col min="60" max="61" width="9.5703125" style="211" bestFit="1" customWidth="1"/>
    <col min="62" max="64" width="8.85546875" style="211"/>
    <col min="65" max="66" width="9.5703125" style="211" customWidth="1"/>
    <col min="67" max="69" width="8.85546875" style="211"/>
    <col min="70" max="71" width="9.5703125" style="211" bestFit="1" customWidth="1"/>
    <col min="72" max="74" width="8.85546875" style="211"/>
    <col min="75" max="75" width="9.5703125" style="211" bestFit="1" customWidth="1"/>
    <col min="76" max="76" width="10.140625" style="211" customWidth="1"/>
    <col min="77" max="78" width="8.85546875" style="211"/>
    <col min="79" max="81" width="9.5703125" style="211" bestFit="1" customWidth="1"/>
    <col min="82" max="82" width="8.85546875" style="226"/>
    <col min="83" max="83" width="8.85546875" style="211"/>
    <col min="84" max="86" width="9.5703125" style="211" bestFit="1" customWidth="1"/>
    <col min="87" max="257" width="8.85546875" style="211"/>
    <col min="258" max="258" width="23.42578125" style="211" customWidth="1"/>
    <col min="259" max="259" width="8.42578125" style="211" customWidth="1"/>
    <col min="260" max="261" width="8.140625" style="211" customWidth="1"/>
    <col min="262" max="262" width="8.42578125" style="211" customWidth="1"/>
    <col min="263" max="263" width="10.140625" style="211" customWidth="1"/>
    <col min="264" max="264" width="8.42578125" style="211" customWidth="1"/>
    <col min="265" max="265" width="8.140625" style="211" customWidth="1"/>
    <col min="266" max="266" width="8.5703125" style="211" customWidth="1"/>
    <col min="267" max="267" width="8.140625" style="211" customWidth="1"/>
    <col min="268" max="268" width="10" style="211" customWidth="1"/>
    <col min="269" max="269" width="8.42578125" style="211" customWidth="1"/>
    <col min="270" max="270" width="9.140625" style="211" customWidth="1"/>
    <col min="271" max="271" width="8.5703125" style="211" customWidth="1"/>
    <col min="272" max="272" width="8.140625" style="211" customWidth="1"/>
    <col min="273" max="273" width="10" style="211" customWidth="1"/>
    <col min="274" max="274" width="8.42578125" style="211" customWidth="1"/>
    <col min="275" max="275" width="9.140625" style="211" customWidth="1"/>
    <col min="276" max="276" width="8.5703125" style="211" customWidth="1"/>
    <col min="277" max="277" width="8.140625" style="211" customWidth="1"/>
    <col min="278" max="278" width="10" style="211" customWidth="1"/>
    <col min="279" max="279" width="8.42578125" style="211" customWidth="1"/>
    <col min="280" max="280" width="9.140625" style="211" customWidth="1"/>
    <col min="281" max="281" width="8.5703125" style="211" customWidth="1"/>
    <col min="282" max="282" width="9.85546875" style="211" customWidth="1"/>
    <col min="283" max="283" width="10" style="211" customWidth="1"/>
    <col min="284" max="284" width="8.42578125" style="211" customWidth="1"/>
    <col min="285" max="285" width="9.140625" style="211" customWidth="1"/>
    <col min="286" max="286" width="8.5703125" style="211" customWidth="1"/>
    <col min="287" max="287" width="10.140625" style="211" customWidth="1"/>
    <col min="288" max="288" width="10" style="211" customWidth="1"/>
    <col min="289" max="291" width="8.85546875" style="211"/>
    <col min="292" max="293" width="9.5703125" style="211" bestFit="1" customWidth="1"/>
    <col min="294" max="513" width="8.85546875" style="211"/>
    <col min="514" max="514" width="23.42578125" style="211" customWidth="1"/>
    <col min="515" max="515" width="8.42578125" style="211" customWidth="1"/>
    <col min="516" max="517" width="8.140625" style="211" customWidth="1"/>
    <col min="518" max="518" width="8.42578125" style="211" customWidth="1"/>
    <col min="519" max="519" width="10.140625" style="211" customWidth="1"/>
    <col min="520" max="520" width="8.42578125" style="211" customWidth="1"/>
    <col min="521" max="521" width="8.140625" style="211" customWidth="1"/>
    <col min="522" max="522" width="8.5703125" style="211" customWidth="1"/>
    <col min="523" max="523" width="8.140625" style="211" customWidth="1"/>
    <col min="524" max="524" width="10" style="211" customWidth="1"/>
    <col min="525" max="525" width="8.42578125" style="211" customWidth="1"/>
    <col min="526" max="526" width="9.140625" style="211" customWidth="1"/>
    <col min="527" max="527" width="8.5703125" style="211" customWidth="1"/>
    <col min="528" max="528" width="8.140625" style="211" customWidth="1"/>
    <col min="529" max="529" width="10" style="211" customWidth="1"/>
    <col min="530" max="530" width="8.42578125" style="211" customWidth="1"/>
    <col min="531" max="531" width="9.140625" style="211" customWidth="1"/>
    <col min="532" max="532" width="8.5703125" style="211" customWidth="1"/>
    <col min="533" max="533" width="8.140625" style="211" customWidth="1"/>
    <col min="534" max="534" width="10" style="211" customWidth="1"/>
    <col min="535" max="535" width="8.42578125" style="211" customWidth="1"/>
    <col min="536" max="536" width="9.140625" style="211" customWidth="1"/>
    <col min="537" max="537" width="8.5703125" style="211" customWidth="1"/>
    <col min="538" max="538" width="9.85546875" style="211" customWidth="1"/>
    <col min="539" max="539" width="10" style="211" customWidth="1"/>
    <col min="540" max="540" width="8.42578125" style="211" customWidth="1"/>
    <col min="541" max="541" width="9.140625" style="211" customWidth="1"/>
    <col min="542" max="542" width="8.5703125" style="211" customWidth="1"/>
    <col min="543" max="543" width="10.140625" style="211" customWidth="1"/>
    <col min="544" max="544" width="10" style="211" customWidth="1"/>
    <col min="545" max="547" width="8.85546875" style="211"/>
    <col min="548" max="549" width="9.5703125" style="211" bestFit="1" customWidth="1"/>
    <col min="550" max="769" width="8.85546875" style="211"/>
    <col min="770" max="770" width="23.42578125" style="211" customWidth="1"/>
    <col min="771" max="771" width="8.42578125" style="211" customWidth="1"/>
    <col min="772" max="773" width="8.140625" style="211" customWidth="1"/>
    <col min="774" max="774" width="8.42578125" style="211" customWidth="1"/>
    <col min="775" max="775" width="10.140625" style="211" customWidth="1"/>
    <col min="776" max="776" width="8.42578125" style="211" customWidth="1"/>
    <col min="777" max="777" width="8.140625" style="211" customWidth="1"/>
    <col min="778" max="778" width="8.5703125" style="211" customWidth="1"/>
    <col min="779" max="779" width="8.140625" style="211" customWidth="1"/>
    <col min="780" max="780" width="10" style="211" customWidth="1"/>
    <col min="781" max="781" width="8.42578125" style="211" customWidth="1"/>
    <col min="782" max="782" width="9.140625" style="211" customWidth="1"/>
    <col min="783" max="783" width="8.5703125" style="211" customWidth="1"/>
    <col min="784" max="784" width="8.140625" style="211" customWidth="1"/>
    <col min="785" max="785" width="10" style="211" customWidth="1"/>
    <col min="786" max="786" width="8.42578125" style="211" customWidth="1"/>
    <col min="787" max="787" width="9.140625" style="211" customWidth="1"/>
    <col min="788" max="788" width="8.5703125" style="211" customWidth="1"/>
    <col min="789" max="789" width="8.140625" style="211" customWidth="1"/>
    <col min="790" max="790" width="10" style="211" customWidth="1"/>
    <col min="791" max="791" width="8.42578125" style="211" customWidth="1"/>
    <col min="792" max="792" width="9.140625" style="211" customWidth="1"/>
    <col min="793" max="793" width="8.5703125" style="211" customWidth="1"/>
    <col min="794" max="794" width="9.85546875" style="211" customWidth="1"/>
    <col min="795" max="795" width="10" style="211" customWidth="1"/>
    <col min="796" max="796" width="8.42578125" style="211" customWidth="1"/>
    <col min="797" max="797" width="9.140625" style="211" customWidth="1"/>
    <col min="798" max="798" width="8.5703125" style="211" customWidth="1"/>
    <col min="799" max="799" width="10.140625" style="211" customWidth="1"/>
    <col min="800" max="800" width="10" style="211" customWidth="1"/>
    <col min="801" max="803" width="8.85546875" style="211"/>
    <col min="804" max="805" width="9.5703125" style="211" bestFit="1" customWidth="1"/>
    <col min="806" max="1025" width="8.85546875" style="211"/>
    <col min="1026" max="1026" width="23.42578125" style="211" customWidth="1"/>
    <col min="1027" max="1027" width="8.42578125" style="211" customWidth="1"/>
    <col min="1028" max="1029" width="8.140625" style="211" customWidth="1"/>
    <col min="1030" max="1030" width="8.42578125" style="211" customWidth="1"/>
    <col min="1031" max="1031" width="10.140625" style="211" customWidth="1"/>
    <col min="1032" max="1032" width="8.42578125" style="211" customWidth="1"/>
    <col min="1033" max="1033" width="8.140625" style="211" customWidth="1"/>
    <col min="1034" max="1034" width="8.5703125" style="211" customWidth="1"/>
    <col min="1035" max="1035" width="8.140625" style="211" customWidth="1"/>
    <col min="1036" max="1036" width="10" style="211" customWidth="1"/>
    <col min="1037" max="1037" width="8.42578125" style="211" customWidth="1"/>
    <col min="1038" max="1038" width="9.140625" style="211" customWidth="1"/>
    <col min="1039" max="1039" width="8.5703125" style="211" customWidth="1"/>
    <col min="1040" max="1040" width="8.140625" style="211" customWidth="1"/>
    <col min="1041" max="1041" width="10" style="211" customWidth="1"/>
    <col min="1042" max="1042" width="8.42578125" style="211" customWidth="1"/>
    <col min="1043" max="1043" width="9.140625" style="211" customWidth="1"/>
    <col min="1044" max="1044" width="8.5703125" style="211" customWidth="1"/>
    <col min="1045" max="1045" width="8.140625" style="211" customWidth="1"/>
    <col min="1046" max="1046" width="10" style="211" customWidth="1"/>
    <col min="1047" max="1047" width="8.42578125" style="211" customWidth="1"/>
    <col min="1048" max="1048" width="9.140625" style="211" customWidth="1"/>
    <col min="1049" max="1049" width="8.5703125" style="211" customWidth="1"/>
    <col min="1050" max="1050" width="9.85546875" style="211" customWidth="1"/>
    <col min="1051" max="1051" width="10" style="211" customWidth="1"/>
    <col min="1052" max="1052" width="8.42578125" style="211" customWidth="1"/>
    <col min="1053" max="1053" width="9.140625" style="211" customWidth="1"/>
    <col min="1054" max="1054" width="8.5703125" style="211" customWidth="1"/>
    <col min="1055" max="1055" width="10.140625" style="211" customWidth="1"/>
    <col min="1056" max="1056" width="10" style="211" customWidth="1"/>
    <col min="1057" max="1059" width="8.85546875" style="211"/>
    <col min="1060" max="1061" width="9.5703125" style="211" bestFit="1" customWidth="1"/>
    <col min="1062" max="1281" width="8.85546875" style="211"/>
    <col min="1282" max="1282" width="23.42578125" style="211" customWidth="1"/>
    <col min="1283" max="1283" width="8.42578125" style="211" customWidth="1"/>
    <col min="1284" max="1285" width="8.140625" style="211" customWidth="1"/>
    <col min="1286" max="1286" width="8.42578125" style="211" customWidth="1"/>
    <col min="1287" max="1287" width="10.140625" style="211" customWidth="1"/>
    <col min="1288" max="1288" width="8.42578125" style="211" customWidth="1"/>
    <col min="1289" max="1289" width="8.140625" style="211" customWidth="1"/>
    <col min="1290" max="1290" width="8.5703125" style="211" customWidth="1"/>
    <col min="1291" max="1291" width="8.140625" style="211" customWidth="1"/>
    <col min="1292" max="1292" width="10" style="211" customWidth="1"/>
    <col min="1293" max="1293" width="8.42578125" style="211" customWidth="1"/>
    <col min="1294" max="1294" width="9.140625" style="211" customWidth="1"/>
    <col min="1295" max="1295" width="8.5703125" style="211" customWidth="1"/>
    <col min="1296" max="1296" width="8.140625" style="211" customWidth="1"/>
    <col min="1297" max="1297" width="10" style="211" customWidth="1"/>
    <col min="1298" max="1298" width="8.42578125" style="211" customWidth="1"/>
    <col min="1299" max="1299" width="9.140625" style="211" customWidth="1"/>
    <col min="1300" max="1300" width="8.5703125" style="211" customWidth="1"/>
    <col min="1301" max="1301" width="8.140625" style="211" customWidth="1"/>
    <col min="1302" max="1302" width="10" style="211" customWidth="1"/>
    <col min="1303" max="1303" width="8.42578125" style="211" customWidth="1"/>
    <col min="1304" max="1304" width="9.140625" style="211" customWidth="1"/>
    <col min="1305" max="1305" width="8.5703125" style="211" customWidth="1"/>
    <col min="1306" max="1306" width="9.85546875" style="211" customWidth="1"/>
    <col min="1307" max="1307" width="10" style="211" customWidth="1"/>
    <col min="1308" max="1308" width="8.42578125" style="211" customWidth="1"/>
    <col min="1309" max="1309" width="9.140625" style="211" customWidth="1"/>
    <col min="1310" max="1310" width="8.5703125" style="211" customWidth="1"/>
    <col min="1311" max="1311" width="10.140625" style="211" customWidth="1"/>
    <col min="1312" max="1312" width="10" style="211" customWidth="1"/>
    <col min="1313" max="1315" width="8.85546875" style="211"/>
    <col min="1316" max="1317" width="9.5703125" style="211" bestFit="1" customWidth="1"/>
    <col min="1318" max="1537" width="8.85546875" style="211"/>
    <col min="1538" max="1538" width="23.42578125" style="211" customWidth="1"/>
    <col min="1539" max="1539" width="8.42578125" style="211" customWidth="1"/>
    <col min="1540" max="1541" width="8.140625" style="211" customWidth="1"/>
    <col min="1542" max="1542" width="8.42578125" style="211" customWidth="1"/>
    <col min="1543" max="1543" width="10.140625" style="211" customWidth="1"/>
    <col min="1544" max="1544" width="8.42578125" style="211" customWidth="1"/>
    <col min="1545" max="1545" width="8.140625" style="211" customWidth="1"/>
    <col min="1546" max="1546" width="8.5703125" style="211" customWidth="1"/>
    <col min="1547" max="1547" width="8.140625" style="211" customWidth="1"/>
    <col min="1548" max="1548" width="10" style="211" customWidth="1"/>
    <col min="1549" max="1549" width="8.42578125" style="211" customWidth="1"/>
    <col min="1550" max="1550" width="9.140625" style="211" customWidth="1"/>
    <col min="1551" max="1551" width="8.5703125" style="211" customWidth="1"/>
    <col min="1552" max="1552" width="8.140625" style="211" customWidth="1"/>
    <col min="1553" max="1553" width="10" style="211" customWidth="1"/>
    <col min="1554" max="1554" width="8.42578125" style="211" customWidth="1"/>
    <col min="1555" max="1555" width="9.140625" style="211" customWidth="1"/>
    <col min="1556" max="1556" width="8.5703125" style="211" customWidth="1"/>
    <col min="1557" max="1557" width="8.140625" style="211" customWidth="1"/>
    <col min="1558" max="1558" width="10" style="211" customWidth="1"/>
    <col min="1559" max="1559" width="8.42578125" style="211" customWidth="1"/>
    <col min="1560" max="1560" width="9.140625" style="211" customWidth="1"/>
    <col min="1561" max="1561" width="8.5703125" style="211" customWidth="1"/>
    <col min="1562" max="1562" width="9.85546875" style="211" customWidth="1"/>
    <col min="1563" max="1563" width="10" style="211" customWidth="1"/>
    <col min="1564" max="1564" width="8.42578125" style="211" customWidth="1"/>
    <col min="1565" max="1565" width="9.140625" style="211" customWidth="1"/>
    <col min="1566" max="1566" width="8.5703125" style="211" customWidth="1"/>
    <col min="1567" max="1567" width="10.140625" style="211" customWidth="1"/>
    <col min="1568" max="1568" width="10" style="211" customWidth="1"/>
    <col min="1569" max="1571" width="8.85546875" style="211"/>
    <col min="1572" max="1573" width="9.5703125" style="211" bestFit="1" customWidth="1"/>
    <col min="1574" max="1793" width="8.85546875" style="211"/>
    <col min="1794" max="1794" width="23.42578125" style="211" customWidth="1"/>
    <col min="1795" max="1795" width="8.42578125" style="211" customWidth="1"/>
    <col min="1796" max="1797" width="8.140625" style="211" customWidth="1"/>
    <col min="1798" max="1798" width="8.42578125" style="211" customWidth="1"/>
    <col min="1799" max="1799" width="10.140625" style="211" customWidth="1"/>
    <col min="1800" max="1800" width="8.42578125" style="211" customWidth="1"/>
    <col min="1801" max="1801" width="8.140625" style="211" customWidth="1"/>
    <col min="1802" max="1802" width="8.5703125" style="211" customWidth="1"/>
    <col min="1803" max="1803" width="8.140625" style="211" customWidth="1"/>
    <col min="1804" max="1804" width="10" style="211" customWidth="1"/>
    <col min="1805" max="1805" width="8.42578125" style="211" customWidth="1"/>
    <col min="1806" max="1806" width="9.140625" style="211" customWidth="1"/>
    <col min="1807" max="1807" width="8.5703125" style="211" customWidth="1"/>
    <col min="1808" max="1808" width="8.140625" style="211" customWidth="1"/>
    <col min="1809" max="1809" width="10" style="211" customWidth="1"/>
    <col min="1810" max="1810" width="8.42578125" style="211" customWidth="1"/>
    <col min="1811" max="1811" width="9.140625" style="211" customWidth="1"/>
    <col min="1812" max="1812" width="8.5703125" style="211" customWidth="1"/>
    <col min="1813" max="1813" width="8.140625" style="211" customWidth="1"/>
    <col min="1814" max="1814" width="10" style="211" customWidth="1"/>
    <col min="1815" max="1815" width="8.42578125" style="211" customWidth="1"/>
    <col min="1816" max="1816" width="9.140625" style="211" customWidth="1"/>
    <col min="1817" max="1817" width="8.5703125" style="211" customWidth="1"/>
    <col min="1818" max="1818" width="9.85546875" style="211" customWidth="1"/>
    <col min="1819" max="1819" width="10" style="211" customWidth="1"/>
    <col min="1820" max="1820" width="8.42578125" style="211" customWidth="1"/>
    <col min="1821" max="1821" width="9.140625" style="211" customWidth="1"/>
    <col min="1822" max="1822" width="8.5703125" style="211" customWidth="1"/>
    <col min="1823" max="1823" width="10.140625" style="211" customWidth="1"/>
    <col min="1824" max="1824" width="10" style="211" customWidth="1"/>
    <col min="1825" max="1827" width="8.85546875" style="211"/>
    <col min="1828" max="1829" width="9.5703125" style="211" bestFit="1" customWidth="1"/>
    <col min="1830" max="2049" width="8.85546875" style="211"/>
    <col min="2050" max="2050" width="23.42578125" style="211" customWidth="1"/>
    <col min="2051" max="2051" width="8.42578125" style="211" customWidth="1"/>
    <col min="2052" max="2053" width="8.140625" style="211" customWidth="1"/>
    <col min="2054" max="2054" width="8.42578125" style="211" customWidth="1"/>
    <col min="2055" max="2055" width="10.140625" style="211" customWidth="1"/>
    <col min="2056" max="2056" width="8.42578125" style="211" customWidth="1"/>
    <col min="2057" max="2057" width="8.140625" style="211" customWidth="1"/>
    <col min="2058" max="2058" width="8.5703125" style="211" customWidth="1"/>
    <col min="2059" max="2059" width="8.140625" style="211" customWidth="1"/>
    <col min="2060" max="2060" width="10" style="211" customWidth="1"/>
    <col min="2061" max="2061" width="8.42578125" style="211" customWidth="1"/>
    <col min="2062" max="2062" width="9.140625" style="211" customWidth="1"/>
    <col min="2063" max="2063" width="8.5703125" style="211" customWidth="1"/>
    <col min="2064" max="2064" width="8.140625" style="211" customWidth="1"/>
    <col min="2065" max="2065" width="10" style="211" customWidth="1"/>
    <col min="2066" max="2066" width="8.42578125" style="211" customWidth="1"/>
    <col min="2067" max="2067" width="9.140625" style="211" customWidth="1"/>
    <col min="2068" max="2068" width="8.5703125" style="211" customWidth="1"/>
    <col min="2069" max="2069" width="8.140625" style="211" customWidth="1"/>
    <col min="2070" max="2070" width="10" style="211" customWidth="1"/>
    <col min="2071" max="2071" width="8.42578125" style="211" customWidth="1"/>
    <col min="2072" max="2072" width="9.140625" style="211" customWidth="1"/>
    <col min="2073" max="2073" width="8.5703125" style="211" customWidth="1"/>
    <col min="2074" max="2074" width="9.85546875" style="211" customWidth="1"/>
    <col min="2075" max="2075" width="10" style="211" customWidth="1"/>
    <col min="2076" max="2076" width="8.42578125" style="211" customWidth="1"/>
    <col min="2077" max="2077" width="9.140625" style="211" customWidth="1"/>
    <col min="2078" max="2078" width="8.5703125" style="211" customWidth="1"/>
    <col min="2079" max="2079" width="10.140625" style="211" customWidth="1"/>
    <col min="2080" max="2080" width="10" style="211" customWidth="1"/>
    <col min="2081" max="2083" width="8.85546875" style="211"/>
    <col min="2084" max="2085" width="9.5703125" style="211" bestFit="1" customWidth="1"/>
    <col min="2086" max="2305" width="8.85546875" style="211"/>
    <col min="2306" max="2306" width="23.42578125" style="211" customWidth="1"/>
    <col min="2307" max="2307" width="8.42578125" style="211" customWidth="1"/>
    <col min="2308" max="2309" width="8.140625" style="211" customWidth="1"/>
    <col min="2310" max="2310" width="8.42578125" style="211" customWidth="1"/>
    <col min="2311" max="2311" width="10.140625" style="211" customWidth="1"/>
    <col min="2312" max="2312" width="8.42578125" style="211" customWidth="1"/>
    <col min="2313" max="2313" width="8.140625" style="211" customWidth="1"/>
    <col min="2314" max="2314" width="8.5703125" style="211" customWidth="1"/>
    <col min="2315" max="2315" width="8.140625" style="211" customWidth="1"/>
    <col min="2316" max="2316" width="10" style="211" customWidth="1"/>
    <col min="2317" max="2317" width="8.42578125" style="211" customWidth="1"/>
    <col min="2318" max="2318" width="9.140625" style="211" customWidth="1"/>
    <col min="2319" max="2319" width="8.5703125" style="211" customWidth="1"/>
    <col min="2320" max="2320" width="8.140625" style="211" customWidth="1"/>
    <col min="2321" max="2321" width="10" style="211" customWidth="1"/>
    <col min="2322" max="2322" width="8.42578125" style="211" customWidth="1"/>
    <col min="2323" max="2323" width="9.140625" style="211" customWidth="1"/>
    <col min="2324" max="2324" width="8.5703125" style="211" customWidth="1"/>
    <col min="2325" max="2325" width="8.140625" style="211" customWidth="1"/>
    <col min="2326" max="2326" width="10" style="211" customWidth="1"/>
    <col min="2327" max="2327" width="8.42578125" style="211" customWidth="1"/>
    <col min="2328" max="2328" width="9.140625" style="211" customWidth="1"/>
    <col min="2329" max="2329" width="8.5703125" style="211" customWidth="1"/>
    <col min="2330" max="2330" width="9.85546875" style="211" customWidth="1"/>
    <col min="2331" max="2331" width="10" style="211" customWidth="1"/>
    <col min="2332" max="2332" width="8.42578125" style="211" customWidth="1"/>
    <col min="2333" max="2333" width="9.140625" style="211" customWidth="1"/>
    <col min="2334" max="2334" width="8.5703125" style="211" customWidth="1"/>
    <col min="2335" max="2335" width="10.140625" style="211" customWidth="1"/>
    <col min="2336" max="2336" width="10" style="211" customWidth="1"/>
    <col min="2337" max="2339" width="8.85546875" style="211"/>
    <col min="2340" max="2341" width="9.5703125" style="211" bestFit="1" customWidth="1"/>
    <col min="2342" max="2561" width="8.85546875" style="211"/>
    <col min="2562" max="2562" width="23.42578125" style="211" customWidth="1"/>
    <col min="2563" max="2563" width="8.42578125" style="211" customWidth="1"/>
    <col min="2564" max="2565" width="8.140625" style="211" customWidth="1"/>
    <col min="2566" max="2566" width="8.42578125" style="211" customWidth="1"/>
    <col min="2567" max="2567" width="10.140625" style="211" customWidth="1"/>
    <col min="2568" max="2568" width="8.42578125" style="211" customWidth="1"/>
    <col min="2569" max="2569" width="8.140625" style="211" customWidth="1"/>
    <col min="2570" max="2570" width="8.5703125" style="211" customWidth="1"/>
    <col min="2571" max="2571" width="8.140625" style="211" customWidth="1"/>
    <col min="2572" max="2572" width="10" style="211" customWidth="1"/>
    <col min="2573" max="2573" width="8.42578125" style="211" customWidth="1"/>
    <col min="2574" max="2574" width="9.140625" style="211" customWidth="1"/>
    <col min="2575" max="2575" width="8.5703125" style="211" customWidth="1"/>
    <col min="2576" max="2576" width="8.140625" style="211" customWidth="1"/>
    <col min="2577" max="2577" width="10" style="211" customWidth="1"/>
    <col min="2578" max="2578" width="8.42578125" style="211" customWidth="1"/>
    <col min="2579" max="2579" width="9.140625" style="211" customWidth="1"/>
    <col min="2580" max="2580" width="8.5703125" style="211" customWidth="1"/>
    <col min="2581" max="2581" width="8.140625" style="211" customWidth="1"/>
    <col min="2582" max="2582" width="10" style="211" customWidth="1"/>
    <col min="2583" max="2583" width="8.42578125" style="211" customWidth="1"/>
    <col min="2584" max="2584" width="9.140625" style="211" customWidth="1"/>
    <col min="2585" max="2585" width="8.5703125" style="211" customWidth="1"/>
    <col min="2586" max="2586" width="9.85546875" style="211" customWidth="1"/>
    <col min="2587" max="2587" width="10" style="211" customWidth="1"/>
    <col min="2588" max="2588" width="8.42578125" style="211" customWidth="1"/>
    <col min="2589" max="2589" width="9.140625" style="211" customWidth="1"/>
    <col min="2590" max="2590" width="8.5703125" style="211" customWidth="1"/>
    <col min="2591" max="2591" width="10.140625" style="211" customWidth="1"/>
    <col min="2592" max="2592" width="10" style="211" customWidth="1"/>
    <col min="2593" max="2595" width="8.85546875" style="211"/>
    <col min="2596" max="2597" width="9.5703125" style="211" bestFit="1" customWidth="1"/>
    <col min="2598" max="2817" width="8.85546875" style="211"/>
    <col min="2818" max="2818" width="23.42578125" style="211" customWidth="1"/>
    <col min="2819" max="2819" width="8.42578125" style="211" customWidth="1"/>
    <col min="2820" max="2821" width="8.140625" style="211" customWidth="1"/>
    <col min="2822" max="2822" width="8.42578125" style="211" customWidth="1"/>
    <col min="2823" max="2823" width="10.140625" style="211" customWidth="1"/>
    <col min="2824" max="2824" width="8.42578125" style="211" customWidth="1"/>
    <col min="2825" max="2825" width="8.140625" style="211" customWidth="1"/>
    <col min="2826" max="2826" width="8.5703125" style="211" customWidth="1"/>
    <col min="2827" max="2827" width="8.140625" style="211" customWidth="1"/>
    <col min="2828" max="2828" width="10" style="211" customWidth="1"/>
    <col min="2829" max="2829" width="8.42578125" style="211" customWidth="1"/>
    <col min="2830" max="2830" width="9.140625" style="211" customWidth="1"/>
    <col min="2831" max="2831" width="8.5703125" style="211" customWidth="1"/>
    <col min="2832" max="2832" width="8.140625" style="211" customWidth="1"/>
    <col min="2833" max="2833" width="10" style="211" customWidth="1"/>
    <col min="2834" max="2834" width="8.42578125" style="211" customWidth="1"/>
    <col min="2835" max="2835" width="9.140625" style="211" customWidth="1"/>
    <col min="2836" max="2836" width="8.5703125" style="211" customWidth="1"/>
    <col min="2837" max="2837" width="8.140625" style="211" customWidth="1"/>
    <col min="2838" max="2838" width="10" style="211" customWidth="1"/>
    <col min="2839" max="2839" width="8.42578125" style="211" customWidth="1"/>
    <col min="2840" max="2840" width="9.140625" style="211" customWidth="1"/>
    <col min="2841" max="2841" width="8.5703125" style="211" customWidth="1"/>
    <col min="2842" max="2842" width="9.85546875" style="211" customWidth="1"/>
    <col min="2843" max="2843" width="10" style="211" customWidth="1"/>
    <col min="2844" max="2844" width="8.42578125" style="211" customWidth="1"/>
    <col min="2845" max="2845" width="9.140625" style="211" customWidth="1"/>
    <col min="2846" max="2846" width="8.5703125" style="211" customWidth="1"/>
    <col min="2847" max="2847" width="10.140625" style="211" customWidth="1"/>
    <col min="2848" max="2848" width="10" style="211" customWidth="1"/>
    <col min="2849" max="2851" width="8.85546875" style="211"/>
    <col min="2852" max="2853" width="9.5703125" style="211" bestFit="1" customWidth="1"/>
    <col min="2854" max="3073" width="8.85546875" style="211"/>
    <col min="3074" max="3074" width="23.42578125" style="211" customWidth="1"/>
    <col min="3075" max="3075" width="8.42578125" style="211" customWidth="1"/>
    <col min="3076" max="3077" width="8.140625" style="211" customWidth="1"/>
    <col min="3078" max="3078" width="8.42578125" style="211" customWidth="1"/>
    <col min="3079" max="3079" width="10.140625" style="211" customWidth="1"/>
    <col min="3080" max="3080" width="8.42578125" style="211" customWidth="1"/>
    <col min="3081" max="3081" width="8.140625" style="211" customWidth="1"/>
    <col min="3082" max="3082" width="8.5703125" style="211" customWidth="1"/>
    <col min="3083" max="3083" width="8.140625" style="211" customWidth="1"/>
    <col min="3084" max="3084" width="10" style="211" customWidth="1"/>
    <col min="3085" max="3085" width="8.42578125" style="211" customWidth="1"/>
    <col min="3086" max="3086" width="9.140625" style="211" customWidth="1"/>
    <col min="3087" max="3087" width="8.5703125" style="211" customWidth="1"/>
    <col min="3088" max="3088" width="8.140625" style="211" customWidth="1"/>
    <col min="3089" max="3089" width="10" style="211" customWidth="1"/>
    <col min="3090" max="3090" width="8.42578125" style="211" customWidth="1"/>
    <col min="3091" max="3091" width="9.140625" style="211" customWidth="1"/>
    <col min="3092" max="3092" width="8.5703125" style="211" customWidth="1"/>
    <col min="3093" max="3093" width="8.140625" style="211" customWidth="1"/>
    <col min="3094" max="3094" width="10" style="211" customWidth="1"/>
    <col min="3095" max="3095" width="8.42578125" style="211" customWidth="1"/>
    <col min="3096" max="3096" width="9.140625" style="211" customWidth="1"/>
    <col min="3097" max="3097" width="8.5703125" style="211" customWidth="1"/>
    <col min="3098" max="3098" width="9.85546875" style="211" customWidth="1"/>
    <col min="3099" max="3099" width="10" style="211" customWidth="1"/>
    <col min="3100" max="3100" width="8.42578125" style="211" customWidth="1"/>
    <col min="3101" max="3101" width="9.140625" style="211" customWidth="1"/>
    <col min="3102" max="3102" width="8.5703125" style="211" customWidth="1"/>
    <col min="3103" max="3103" width="10.140625" style="211" customWidth="1"/>
    <col min="3104" max="3104" width="10" style="211" customWidth="1"/>
    <col min="3105" max="3107" width="8.85546875" style="211"/>
    <col min="3108" max="3109" width="9.5703125" style="211" bestFit="1" customWidth="1"/>
    <col min="3110" max="3329" width="8.85546875" style="211"/>
    <col min="3330" max="3330" width="23.42578125" style="211" customWidth="1"/>
    <col min="3331" max="3331" width="8.42578125" style="211" customWidth="1"/>
    <col min="3332" max="3333" width="8.140625" style="211" customWidth="1"/>
    <col min="3334" max="3334" width="8.42578125" style="211" customWidth="1"/>
    <col min="3335" max="3335" width="10.140625" style="211" customWidth="1"/>
    <col min="3336" max="3336" width="8.42578125" style="211" customWidth="1"/>
    <col min="3337" max="3337" width="8.140625" style="211" customWidth="1"/>
    <col min="3338" max="3338" width="8.5703125" style="211" customWidth="1"/>
    <col min="3339" max="3339" width="8.140625" style="211" customWidth="1"/>
    <col min="3340" max="3340" width="10" style="211" customWidth="1"/>
    <col min="3341" max="3341" width="8.42578125" style="211" customWidth="1"/>
    <col min="3342" max="3342" width="9.140625" style="211" customWidth="1"/>
    <col min="3343" max="3343" width="8.5703125" style="211" customWidth="1"/>
    <col min="3344" max="3344" width="8.140625" style="211" customWidth="1"/>
    <col min="3345" max="3345" width="10" style="211" customWidth="1"/>
    <col min="3346" max="3346" width="8.42578125" style="211" customWidth="1"/>
    <col min="3347" max="3347" width="9.140625" style="211" customWidth="1"/>
    <col min="3348" max="3348" width="8.5703125" style="211" customWidth="1"/>
    <col min="3349" max="3349" width="8.140625" style="211" customWidth="1"/>
    <col min="3350" max="3350" width="10" style="211" customWidth="1"/>
    <col min="3351" max="3351" width="8.42578125" style="211" customWidth="1"/>
    <col min="3352" max="3352" width="9.140625" style="211" customWidth="1"/>
    <col min="3353" max="3353" width="8.5703125" style="211" customWidth="1"/>
    <col min="3354" max="3354" width="9.85546875" style="211" customWidth="1"/>
    <col min="3355" max="3355" width="10" style="211" customWidth="1"/>
    <col min="3356" max="3356" width="8.42578125" style="211" customWidth="1"/>
    <col min="3357" max="3357" width="9.140625" style="211" customWidth="1"/>
    <col min="3358" max="3358" width="8.5703125" style="211" customWidth="1"/>
    <col min="3359" max="3359" width="10.140625" style="211" customWidth="1"/>
    <col min="3360" max="3360" width="10" style="211" customWidth="1"/>
    <col min="3361" max="3363" width="8.85546875" style="211"/>
    <col min="3364" max="3365" width="9.5703125" style="211" bestFit="1" customWidth="1"/>
    <col min="3366" max="3585" width="8.85546875" style="211"/>
    <col min="3586" max="3586" width="23.42578125" style="211" customWidth="1"/>
    <col min="3587" max="3587" width="8.42578125" style="211" customWidth="1"/>
    <col min="3588" max="3589" width="8.140625" style="211" customWidth="1"/>
    <col min="3590" max="3590" width="8.42578125" style="211" customWidth="1"/>
    <col min="3591" max="3591" width="10.140625" style="211" customWidth="1"/>
    <col min="3592" max="3592" width="8.42578125" style="211" customWidth="1"/>
    <col min="3593" max="3593" width="8.140625" style="211" customWidth="1"/>
    <col min="3594" max="3594" width="8.5703125" style="211" customWidth="1"/>
    <col min="3595" max="3595" width="8.140625" style="211" customWidth="1"/>
    <col min="3596" max="3596" width="10" style="211" customWidth="1"/>
    <col min="3597" max="3597" width="8.42578125" style="211" customWidth="1"/>
    <col min="3598" max="3598" width="9.140625" style="211" customWidth="1"/>
    <col min="3599" max="3599" width="8.5703125" style="211" customWidth="1"/>
    <col min="3600" max="3600" width="8.140625" style="211" customWidth="1"/>
    <col min="3601" max="3601" width="10" style="211" customWidth="1"/>
    <col min="3602" max="3602" width="8.42578125" style="211" customWidth="1"/>
    <col min="3603" max="3603" width="9.140625" style="211" customWidth="1"/>
    <col min="3604" max="3604" width="8.5703125" style="211" customWidth="1"/>
    <col min="3605" max="3605" width="8.140625" style="211" customWidth="1"/>
    <col min="3606" max="3606" width="10" style="211" customWidth="1"/>
    <col min="3607" max="3607" width="8.42578125" style="211" customWidth="1"/>
    <col min="3608" max="3608" width="9.140625" style="211" customWidth="1"/>
    <col min="3609" max="3609" width="8.5703125" style="211" customWidth="1"/>
    <col min="3610" max="3610" width="9.85546875" style="211" customWidth="1"/>
    <col min="3611" max="3611" width="10" style="211" customWidth="1"/>
    <col min="3612" max="3612" width="8.42578125" style="211" customWidth="1"/>
    <col min="3613" max="3613" width="9.140625" style="211" customWidth="1"/>
    <col min="3614" max="3614" width="8.5703125" style="211" customWidth="1"/>
    <col min="3615" max="3615" width="10.140625" style="211" customWidth="1"/>
    <col min="3616" max="3616" width="10" style="211" customWidth="1"/>
    <col min="3617" max="3619" width="8.85546875" style="211"/>
    <col min="3620" max="3621" width="9.5703125" style="211" bestFit="1" customWidth="1"/>
    <col min="3622" max="3841" width="8.85546875" style="211"/>
    <col min="3842" max="3842" width="23.42578125" style="211" customWidth="1"/>
    <col min="3843" max="3843" width="8.42578125" style="211" customWidth="1"/>
    <col min="3844" max="3845" width="8.140625" style="211" customWidth="1"/>
    <col min="3846" max="3846" width="8.42578125" style="211" customWidth="1"/>
    <col min="3847" max="3847" width="10.140625" style="211" customWidth="1"/>
    <col min="3848" max="3848" width="8.42578125" style="211" customWidth="1"/>
    <col min="3849" max="3849" width="8.140625" style="211" customWidth="1"/>
    <col min="3850" max="3850" width="8.5703125" style="211" customWidth="1"/>
    <col min="3851" max="3851" width="8.140625" style="211" customWidth="1"/>
    <col min="3852" max="3852" width="10" style="211" customWidth="1"/>
    <col min="3853" max="3853" width="8.42578125" style="211" customWidth="1"/>
    <col min="3854" max="3854" width="9.140625" style="211" customWidth="1"/>
    <col min="3855" max="3855" width="8.5703125" style="211" customWidth="1"/>
    <col min="3856" max="3856" width="8.140625" style="211" customWidth="1"/>
    <col min="3857" max="3857" width="10" style="211" customWidth="1"/>
    <col min="3858" max="3858" width="8.42578125" style="211" customWidth="1"/>
    <col min="3859" max="3859" width="9.140625" style="211" customWidth="1"/>
    <col min="3860" max="3860" width="8.5703125" style="211" customWidth="1"/>
    <col min="3861" max="3861" width="8.140625" style="211" customWidth="1"/>
    <col min="3862" max="3862" width="10" style="211" customWidth="1"/>
    <col min="3863" max="3863" width="8.42578125" style="211" customWidth="1"/>
    <col min="3864" max="3864" width="9.140625" style="211" customWidth="1"/>
    <col min="3865" max="3865" width="8.5703125" style="211" customWidth="1"/>
    <col min="3866" max="3866" width="9.85546875" style="211" customWidth="1"/>
    <col min="3867" max="3867" width="10" style="211" customWidth="1"/>
    <col min="3868" max="3868" width="8.42578125" style="211" customWidth="1"/>
    <col min="3869" max="3869" width="9.140625" style="211" customWidth="1"/>
    <col min="3870" max="3870" width="8.5703125" style="211" customWidth="1"/>
    <col min="3871" max="3871" width="10.140625" style="211" customWidth="1"/>
    <col min="3872" max="3872" width="10" style="211" customWidth="1"/>
    <col min="3873" max="3875" width="8.85546875" style="211"/>
    <col min="3876" max="3877" width="9.5703125" style="211" bestFit="1" customWidth="1"/>
    <col min="3878" max="4097" width="8.85546875" style="211"/>
    <col min="4098" max="4098" width="23.42578125" style="211" customWidth="1"/>
    <col min="4099" max="4099" width="8.42578125" style="211" customWidth="1"/>
    <col min="4100" max="4101" width="8.140625" style="211" customWidth="1"/>
    <col min="4102" max="4102" width="8.42578125" style="211" customWidth="1"/>
    <col min="4103" max="4103" width="10.140625" style="211" customWidth="1"/>
    <col min="4104" max="4104" width="8.42578125" style="211" customWidth="1"/>
    <col min="4105" max="4105" width="8.140625" style="211" customWidth="1"/>
    <col min="4106" max="4106" width="8.5703125" style="211" customWidth="1"/>
    <col min="4107" max="4107" width="8.140625" style="211" customWidth="1"/>
    <col min="4108" max="4108" width="10" style="211" customWidth="1"/>
    <col min="4109" max="4109" width="8.42578125" style="211" customWidth="1"/>
    <col min="4110" max="4110" width="9.140625" style="211" customWidth="1"/>
    <col min="4111" max="4111" width="8.5703125" style="211" customWidth="1"/>
    <col min="4112" max="4112" width="8.140625" style="211" customWidth="1"/>
    <col min="4113" max="4113" width="10" style="211" customWidth="1"/>
    <col min="4114" max="4114" width="8.42578125" style="211" customWidth="1"/>
    <col min="4115" max="4115" width="9.140625" style="211" customWidth="1"/>
    <col min="4116" max="4116" width="8.5703125" style="211" customWidth="1"/>
    <col min="4117" max="4117" width="8.140625" style="211" customWidth="1"/>
    <col min="4118" max="4118" width="10" style="211" customWidth="1"/>
    <col min="4119" max="4119" width="8.42578125" style="211" customWidth="1"/>
    <col min="4120" max="4120" width="9.140625" style="211" customWidth="1"/>
    <col min="4121" max="4121" width="8.5703125" style="211" customWidth="1"/>
    <col min="4122" max="4122" width="9.85546875" style="211" customWidth="1"/>
    <col min="4123" max="4123" width="10" style="211" customWidth="1"/>
    <col min="4124" max="4124" width="8.42578125" style="211" customWidth="1"/>
    <col min="4125" max="4125" width="9.140625" style="211" customWidth="1"/>
    <col min="4126" max="4126" width="8.5703125" style="211" customWidth="1"/>
    <col min="4127" max="4127" width="10.140625" style="211" customWidth="1"/>
    <col min="4128" max="4128" width="10" style="211" customWidth="1"/>
    <col min="4129" max="4131" width="8.85546875" style="211"/>
    <col min="4132" max="4133" width="9.5703125" style="211" bestFit="1" customWidth="1"/>
    <col min="4134" max="4353" width="8.85546875" style="211"/>
    <col min="4354" max="4354" width="23.42578125" style="211" customWidth="1"/>
    <col min="4355" max="4355" width="8.42578125" style="211" customWidth="1"/>
    <col min="4356" max="4357" width="8.140625" style="211" customWidth="1"/>
    <col min="4358" max="4358" width="8.42578125" style="211" customWidth="1"/>
    <col min="4359" max="4359" width="10.140625" style="211" customWidth="1"/>
    <col min="4360" max="4360" width="8.42578125" style="211" customWidth="1"/>
    <col min="4361" max="4361" width="8.140625" style="211" customWidth="1"/>
    <col min="4362" max="4362" width="8.5703125" style="211" customWidth="1"/>
    <col min="4363" max="4363" width="8.140625" style="211" customWidth="1"/>
    <col min="4364" max="4364" width="10" style="211" customWidth="1"/>
    <col min="4365" max="4365" width="8.42578125" style="211" customWidth="1"/>
    <col min="4366" max="4366" width="9.140625" style="211" customWidth="1"/>
    <col min="4367" max="4367" width="8.5703125" style="211" customWidth="1"/>
    <col min="4368" max="4368" width="8.140625" style="211" customWidth="1"/>
    <col min="4369" max="4369" width="10" style="211" customWidth="1"/>
    <col min="4370" max="4370" width="8.42578125" style="211" customWidth="1"/>
    <col min="4371" max="4371" width="9.140625" style="211" customWidth="1"/>
    <col min="4372" max="4372" width="8.5703125" style="211" customWidth="1"/>
    <col min="4373" max="4373" width="8.140625" style="211" customWidth="1"/>
    <col min="4374" max="4374" width="10" style="211" customWidth="1"/>
    <col min="4375" max="4375" width="8.42578125" style="211" customWidth="1"/>
    <col min="4376" max="4376" width="9.140625" style="211" customWidth="1"/>
    <col min="4377" max="4377" width="8.5703125" style="211" customWidth="1"/>
    <col min="4378" max="4378" width="9.85546875" style="211" customWidth="1"/>
    <col min="4379" max="4379" width="10" style="211" customWidth="1"/>
    <col min="4380" max="4380" width="8.42578125" style="211" customWidth="1"/>
    <col min="4381" max="4381" width="9.140625" style="211" customWidth="1"/>
    <col min="4382" max="4382" width="8.5703125" style="211" customWidth="1"/>
    <col min="4383" max="4383" width="10.140625" style="211" customWidth="1"/>
    <col min="4384" max="4384" width="10" style="211" customWidth="1"/>
    <col min="4385" max="4387" width="8.85546875" style="211"/>
    <col min="4388" max="4389" width="9.5703125" style="211" bestFit="1" customWidth="1"/>
    <col min="4390" max="4609" width="8.85546875" style="211"/>
    <col min="4610" max="4610" width="23.42578125" style="211" customWidth="1"/>
    <col min="4611" max="4611" width="8.42578125" style="211" customWidth="1"/>
    <col min="4612" max="4613" width="8.140625" style="211" customWidth="1"/>
    <col min="4614" max="4614" width="8.42578125" style="211" customWidth="1"/>
    <col min="4615" max="4615" width="10.140625" style="211" customWidth="1"/>
    <col min="4616" max="4616" width="8.42578125" style="211" customWidth="1"/>
    <col min="4617" max="4617" width="8.140625" style="211" customWidth="1"/>
    <col min="4618" max="4618" width="8.5703125" style="211" customWidth="1"/>
    <col min="4619" max="4619" width="8.140625" style="211" customWidth="1"/>
    <col min="4620" max="4620" width="10" style="211" customWidth="1"/>
    <col min="4621" max="4621" width="8.42578125" style="211" customWidth="1"/>
    <col min="4622" max="4622" width="9.140625" style="211" customWidth="1"/>
    <col min="4623" max="4623" width="8.5703125" style="211" customWidth="1"/>
    <col min="4624" max="4624" width="8.140625" style="211" customWidth="1"/>
    <col min="4625" max="4625" width="10" style="211" customWidth="1"/>
    <col min="4626" max="4626" width="8.42578125" style="211" customWidth="1"/>
    <col min="4627" max="4627" width="9.140625" style="211" customWidth="1"/>
    <col min="4628" max="4628" width="8.5703125" style="211" customWidth="1"/>
    <col min="4629" max="4629" width="8.140625" style="211" customWidth="1"/>
    <col min="4630" max="4630" width="10" style="211" customWidth="1"/>
    <col min="4631" max="4631" width="8.42578125" style="211" customWidth="1"/>
    <col min="4632" max="4632" width="9.140625" style="211" customWidth="1"/>
    <col min="4633" max="4633" width="8.5703125" style="211" customWidth="1"/>
    <col min="4634" max="4634" width="9.85546875" style="211" customWidth="1"/>
    <col min="4635" max="4635" width="10" style="211" customWidth="1"/>
    <col min="4636" max="4636" width="8.42578125" style="211" customWidth="1"/>
    <col min="4637" max="4637" width="9.140625" style="211" customWidth="1"/>
    <col min="4638" max="4638" width="8.5703125" style="211" customWidth="1"/>
    <col min="4639" max="4639" width="10.140625" style="211" customWidth="1"/>
    <col min="4640" max="4640" width="10" style="211" customWidth="1"/>
    <col min="4641" max="4643" width="8.85546875" style="211"/>
    <col min="4644" max="4645" width="9.5703125" style="211" bestFit="1" customWidth="1"/>
    <col min="4646" max="4865" width="8.85546875" style="211"/>
    <col min="4866" max="4866" width="23.42578125" style="211" customWidth="1"/>
    <col min="4867" max="4867" width="8.42578125" style="211" customWidth="1"/>
    <col min="4868" max="4869" width="8.140625" style="211" customWidth="1"/>
    <col min="4870" max="4870" width="8.42578125" style="211" customWidth="1"/>
    <col min="4871" max="4871" width="10.140625" style="211" customWidth="1"/>
    <col min="4872" max="4872" width="8.42578125" style="211" customWidth="1"/>
    <col min="4873" max="4873" width="8.140625" style="211" customWidth="1"/>
    <col min="4874" max="4874" width="8.5703125" style="211" customWidth="1"/>
    <col min="4875" max="4875" width="8.140625" style="211" customWidth="1"/>
    <col min="4876" max="4876" width="10" style="211" customWidth="1"/>
    <col min="4877" max="4877" width="8.42578125" style="211" customWidth="1"/>
    <col min="4878" max="4878" width="9.140625" style="211" customWidth="1"/>
    <col min="4879" max="4879" width="8.5703125" style="211" customWidth="1"/>
    <col min="4880" max="4880" width="8.140625" style="211" customWidth="1"/>
    <col min="4881" max="4881" width="10" style="211" customWidth="1"/>
    <col min="4882" max="4882" width="8.42578125" style="211" customWidth="1"/>
    <col min="4883" max="4883" width="9.140625" style="211" customWidth="1"/>
    <col min="4884" max="4884" width="8.5703125" style="211" customWidth="1"/>
    <col min="4885" max="4885" width="8.140625" style="211" customWidth="1"/>
    <col min="4886" max="4886" width="10" style="211" customWidth="1"/>
    <col min="4887" max="4887" width="8.42578125" style="211" customWidth="1"/>
    <col min="4888" max="4888" width="9.140625" style="211" customWidth="1"/>
    <col min="4889" max="4889" width="8.5703125" style="211" customWidth="1"/>
    <col min="4890" max="4890" width="9.85546875" style="211" customWidth="1"/>
    <col min="4891" max="4891" width="10" style="211" customWidth="1"/>
    <col min="4892" max="4892" width="8.42578125" style="211" customWidth="1"/>
    <col min="4893" max="4893" width="9.140625" style="211" customWidth="1"/>
    <col min="4894" max="4894" width="8.5703125" style="211" customWidth="1"/>
    <col min="4895" max="4895" width="10.140625" style="211" customWidth="1"/>
    <col min="4896" max="4896" width="10" style="211" customWidth="1"/>
    <col min="4897" max="4899" width="8.85546875" style="211"/>
    <col min="4900" max="4901" width="9.5703125" style="211" bestFit="1" customWidth="1"/>
    <col min="4902" max="5121" width="8.85546875" style="211"/>
    <col min="5122" max="5122" width="23.42578125" style="211" customWidth="1"/>
    <col min="5123" max="5123" width="8.42578125" style="211" customWidth="1"/>
    <col min="5124" max="5125" width="8.140625" style="211" customWidth="1"/>
    <col min="5126" max="5126" width="8.42578125" style="211" customWidth="1"/>
    <col min="5127" max="5127" width="10.140625" style="211" customWidth="1"/>
    <col min="5128" max="5128" width="8.42578125" style="211" customWidth="1"/>
    <col min="5129" max="5129" width="8.140625" style="211" customWidth="1"/>
    <col min="5130" max="5130" width="8.5703125" style="211" customWidth="1"/>
    <col min="5131" max="5131" width="8.140625" style="211" customWidth="1"/>
    <col min="5132" max="5132" width="10" style="211" customWidth="1"/>
    <col min="5133" max="5133" width="8.42578125" style="211" customWidth="1"/>
    <col min="5134" max="5134" width="9.140625" style="211" customWidth="1"/>
    <col min="5135" max="5135" width="8.5703125" style="211" customWidth="1"/>
    <col min="5136" max="5136" width="8.140625" style="211" customWidth="1"/>
    <col min="5137" max="5137" width="10" style="211" customWidth="1"/>
    <col min="5138" max="5138" width="8.42578125" style="211" customWidth="1"/>
    <col min="5139" max="5139" width="9.140625" style="211" customWidth="1"/>
    <col min="5140" max="5140" width="8.5703125" style="211" customWidth="1"/>
    <col min="5141" max="5141" width="8.140625" style="211" customWidth="1"/>
    <col min="5142" max="5142" width="10" style="211" customWidth="1"/>
    <col min="5143" max="5143" width="8.42578125" style="211" customWidth="1"/>
    <col min="5144" max="5144" width="9.140625" style="211" customWidth="1"/>
    <col min="5145" max="5145" width="8.5703125" style="211" customWidth="1"/>
    <col min="5146" max="5146" width="9.85546875" style="211" customWidth="1"/>
    <col min="5147" max="5147" width="10" style="211" customWidth="1"/>
    <col min="5148" max="5148" width="8.42578125" style="211" customWidth="1"/>
    <col min="5149" max="5149" width="9.140625" style="211" customWidth="1"/>
    <col min="5150" max="5150" width="8.5703125" style="211" customWidth="1"/>
    <col min="5151" max="5151" width="10.140625" style="211" customWidth="1"/>
    <col min="5152" max="5152" width="10" style="211" customWidth="1"/>
    <col min="5153" max="5155" width="8.85546875" style="211"/>
    <col min="5156" max="5157" width="9.5703125" style="211" bestFit="1" customWidth="1"/>
    <col min="5158" max="5377" width="8.85546875" style="211"/>
    <col min="5378" max="5378" width="23.42578125" style="211" customWidth="1"/>
    <col min="5379" max="5379" width="8.42578125" style="211" customWidth="1"/>
    <col min="5380" max="5381" width="8.140625" style="211" customWidth="1"/>
    <col min="5382" max="5382" width="8.42578125" style="211" customWidth="1"/>
    <col min="5383" max="5383" width="10.140625" style="211" customWidth="1"/>
    <col min="5384" max="5384" width="8.42578125" style="211" customWidth="1"/>
    <col min="5385" max="5385" width="8.140625" style="211" customWidth="1"/>
    <col min="5386" max="5386" width="8.5703125" style="211" customWidth="1"/>
    <col min="5387" max="5387" width="8.140625" style="211" customWidth="1"/>
    <col min="5388" max="5388" width="10" style="211" customWidth="1"/>
    <col min="5389" max="5389" width="8.42578125" style="211" customWidth="1"/>
    <col min="5390" max="5390" width="9.140625" style="211" customWidth="1"/>
    <col min="5391" max="5391" width="8.5703125" style="211" customWidth="1"/>
    <col min="5392" max="5392" width="8.140625" style="211" customWidth="1"/>
    <col min="5393" max="5393" width="10" style="211" customWidth="1"/>
    <col min="5394" max="5394" width="8.42578125" style="211" customWidth="1"/>
    <col min="5395" max="5395" width="9.140625" style="211" customWidth="1"/>
    <col min="5396" max="5396" width="8.5703125" style="211" customWidth="1"/>
    <col min="5397" max="5397" width="8.140625" style="211" customWidth="1"/>
    <col min="5398" max="5398" width="10" style="211" customWidth="1"/>
    <col min="5399" max="5399" width="8.42578125" style="211" customWidth="1"/>
    <col min="5400" max="5400" width="9.140625" style="211" customWidth="1"/>
    <col min="5401" max="5401" width="8.5703125" style="211" customWidth="1"/>
    <col min="5402" max="5402" width="9.85546875" style="211" customWidth="1"/>
    <col min="5403" max="5403" width="10" style="211" customWidth="1"/>
    <col min="5404" max="5404" width="8.42578125" style="211" customWidth="1"/>
    <col min="5405" max="5405" width="9.140625" style="211" customWidth="1"/>
    <col min="5406" max="5406" width="8.5703125" style="211" customWidth="1"/>
    <col min="5407" max="5407" width="10.140625" style="211" customWidth="1"/>
    <col min="5408" max="5408" width="10" style="211" customWidth="1"/>
    <col min="5409" max="5411" width="8.85546875" style="211"/>
    <col min="5412" max="5413" width="9.5703125" style="211" bestFit="1" customWidth="1"/>
    <col min="5414" max="5633" width="8.85546875" style="211"/>
    <col min="5634" max="5634" width="23.42578125" style="211" customWidth="1"/>
    <col min="5635" max="5635" width="8.42578125" style="211" customWidth="1"/>
    <col min="5636" max="5637" width="8.140625" style="211" customWidth="1"/>
    <col min="5638" max="5638" width="8.42578125" style="211" customWidth="1"/>
    <col min="5639" max="5639" width="10.140625" style="211" customWidth="1"/>
    <col min="5640" max="5640" width="8.42578125" style="211" customWidth="1"/>
    <col min="5641" max="5641" width="8.140625" style="211" customWidth="1"/>
    <col min="5642" max="5642" width="8.5703125" style="211" customWidth="1"/>
    <col min="5643" max="5643" width="8.140625" style="211" customWidth="1"/>
    <col min="5644" max="5644" width="10" style="211" customWidth="1"/>
    <col min="5645" max="5645" width="8.42578125" style="211" customWidth="1"/>
    <col min="5646" max="5646" width="9.140625" style="211" customWidth="1"/>
    <col min="5647" max="5647" width="8.5703125" style="211" customWidth="1"/>
    <col min="5648" max="5648" width="8.140625" style="211" customWidth="1"/>
    <col min="5649" max="5649" width="10" style="211" customWidth="1"/>
    <col min="5650" max="5650" width="8.42578125" style="211" customWidth="1"/>
    <col min="5651" max="5651" width="9.140625" style="211" customWidth="1"/>
    <col min="5652" max="5652" width="8.5703125" style="211" customWidth="1"/>
    <col min="5653" max="5653" width="8.140625" style="211" customWidth="1"/>
    <col min="5654" max="5654" width="10" style="211" customWidth="1"/>
    <col min="5655" max="5655" width="8.42578125" style="211" customWidth="1"/>
    <col min="5656" max="5656" width="9.140625" style="211" customWidth="1"/>
    <col min="5657" max="5657" width="8.5703125" style="211" customWidth="1"/>
    <col min="5658" max="5658" width="9.85546875" style="211" customWidth="1"/>
    <col min="5659" max="5659" width="10" style="211" customWidth="1"/>
    <col min="5660" max="5660" width="8.42578125" style="211" customWidth="1"/>
    <col min="5661" max="5661" width="9.140625" style="211" customWidth="1"/>
    <col min="5662" max="5662" width="8.5703125" style="211" customWidth="1"/>
    <col min="5663" max="5663" width="10.140625" style="211" customWidth="1"/>
    <col min="5664" max="5664" width="10" style="211" customWidth="1"/>
    <col min="5665" max="5667" width="8.85546875" style="211"/>
    <col min="5668" max="5669" width="9.5703125" style="211" bestFit="1" customWidth="1"/>
    <col min="5670" max="5889" width="8.85546875" style="211"/>
    <col min="5890" max="5890" width="23.42578125" style="211" customWidth="1"/>
    <col min="5891" max="5891" width="8.42578125" style="211" customWidth="1"/>
    <col min="5892" max="5893" width="8.140625" style="211" customWidth="1"/>
    <col min="5894" max="5894" width="8.42578125" style="211" customWidth="1"/>
    <col min="5895" max="5895" width="10.140625" style="211" customWidth="1"/>
    <col min="5896" max="5896" width="8.42578125" style="211" customWidth="1"/>
    <col min="5897" max="5897" width="8.140625" style="211" customWidth="1"/>
    <col min="5898" max="5898" width="8.5703125" style="211" customWidth="1"/>
    <col min="5899" max="5899" width="8.140625" style="211" customWidth="1"/>
    <col min="5900" max="5900" width="10" style="211" customWidth="1"/>
    <col min="5901" max="5901" width="8.42578125" style="211" customWidth="1"/>
    <col min="5902" max="5902" width="9.140625" style="211" customWidth="1"/>
    <col min="5903" max="5903" width="8.5703125" style="211" customWidth="1"/>
    <col min="5904" max="5904" width="8.140625" style="211" customWidth="1"/>
    <col min="5905" max="5905" width="10" style="211" customWidth="1"/>
    <col min="5906" max="5906" width="8.42578125" style="211" customWidth="1"/>
    <col min="5907" max="5907" width="9.140625" style="211" customWidth="1"/>
    <col min="5908" max="5908" width="8.5703125" style="211" customWidth="1"/>
    <col min="5909" max="5909" width="8.140625" style="211" customWidth="1"/>
    <col min="5910" max="5910" width="10" style="211" customWidth="1"/>
    <col min="5911" max="5911" width="8.42578125" style="211" customWidth="1"/>
    <col min="5912" max="5912" width="9.140625" style="211" customWidth="1"/>
    <col min="5913" max="5913" width="8.5703125" style="211" customWidth="1"/>
    <col min="5914" max="5914" width="9.85546875" style="211" customWidth="1"/>
    <col min="5915" max="5915" width="10" style="211" customWidth="1"/>
    <col min="5916" max="5916" width="8.42578125" style="211" customWidth="1"/>
    <col min="5917" max="5917" width="9.140625" style="211" customWidth="1"/>
    <col min="5918" max="5918" width="8.5703125" style="211" customWidth="1"/>
    <col min="5919" max="5919" width="10.140625" style="211" customWidth="1"/>
    <col min="5920" max="5920" width="10" style="211" customWidth="1"/>
    <col min="5921" max="5923" width="8.85546875" style="211"/>
    <col min="5924" max="5925" width="9.5703125" style="211" bestFit="1" customWidth="1"/>
    <col min="5926" max="6145" width="8.85546875" style="211"/>
    <col min="6146" max="6146" width="23.42578125" style="211" customWidth="1"/>
    <col min="6147" max="6147" width="8.42578125" style="211" customWidth="1"/>
    <col min="6148" max="6149" width="8.140625" style="211" customWidth="1"/>
    <col min="6150" max="6150" width="8.42578125" style="211" customWidth="1"/>
    <col min="6151" max="6151" width="10.140625" style="211" customWidth="1"/>
    <col min="6152" max="6152" width="8.42578125" style="211" customWidth="1"/>
    <col min="6153" max="6153" width="8.140625" style="211" customWidth="1"/>
    <col min="6154" max="6154" width="8.5703125" style="211" customWidth="1"/>
    <col min="6155" max="6155" width="8.140625" style="211" customWidth="1"/>
    <col min="6156" max="6156" width="10" style="211" customWidth="1"/>
    <col min="6157" max="6157" width="8.42578125" style="211" customWidth="1"/>
    <col min="6158" max="6158" width="9.140625" style="211" customWidth="1"/>
    <col min="6159" max="6159" width="8.5703125" style="211" customWidth="1"/>
    <col min="6160" max="6160" width="8.140625" style="211" customWidth="1"/>
    <col min="6161" max="6161" width="10" style="211" customWidth="1"/>
    <col min="6162" max="6162" width="8.42578125" style="211" customWidth="1"/>
    <col min="6163" max="6163" width="9.140625" style="211" customWidth="1"/>
    <col min="6164" max="6164" width="8.5703125" style="211" customWidth="1"/>
    <col min="6165" max="6165" width="8.140625" style="211" customWidth="1"/>
    <col min="6166" max="6166" width="10" style="211" customWidth="1"/>
    <col min="6167" max="6167" width="8.42578125" style="211" customWidth="1"/>
    <col min="6168" max="6168" width="9.140625" style="211" customWidth="1"/>
    <col min="6169" max="6169" width="8.5703125" style="211" customWidth="1"/>
    <col min="6170" max="6170" width="9.85546875" style="211" customWidth="1"/>
    <col min="6171" max="6171" width="10" style="211" customWidth="1"/>
    <col min="6172" max="6172" width="8.42578125" style="211" customWidth="1"/>
    <col min="6173" max="6173" width="9.140625" style="211" customWidth="1"/>
    <col min="6174" max="6174" width="8.5703125" style="211" customWidth="1"/>
    <col min="6175" max="6175" width="10.140625" style="211" customWidth="1"/>
    <col min="6176" max="6176" width="10" style="211" customWidth="1"/>
    <col min="6177" max="6179" width="8.85546875" style="211"/>
    <col min="6180" max="6181" width="9.5703125" style="211" bestFit="1" customWidth="1"/>
    <col min="6182" max="6401" width="8.85546875" style="211"/>
    <col min="6402" max="6402" width="23.42578125" style="211" customWidth="1"/>
    <col min="6403" max="6403" width="8.42578125" style="211" customWidth="1"/>
    <col min="6404" max="6405" width="8.140625" style="211" customWidth="1"/>
    <col min="6406" max="6406" width="8.42578125" style="211" customWidth="1"/>
    <col min="6407" max="6407" width="10.140625" style="211" customWidth="1"/>
    <col min="6408" max="6408" width="8.42578125" style="211" customWidth="1"/>
    <col min="6409" max="6409" width="8.140625" style="211" customWidth="1"/>
    <col min="6410" max="6410" width="8.5703125" style="211" customWidth="1"/>
    <col min="6411" max="6411" width="8.140625" style="211" customWidth="1"/>
    <col min="6412" max="6412" width="10" style="211" customWidth="1"/>
    <col min="6413" max="6413" width="8.42578125" style="211" customWidth="1"/>
    <col min="6414" max="6414" width="9.140625" style="211" customWidth="1"/>
    <col min="6415" max="6415" width="8.5703125" style="211" customWidth="1"/>
    <col min="6416" max="6416" width="8.140625" style="211" customWidth="1"/>
    <col min="6417" max="6417" width="10" style="211" customWidth="1"/>
    <col min="6418" max="6418" width="8.42578125" style="211" customWidth="1"/>
    <col min="6419" max="6419" width="9.140625" style="211" customWidth="1"/>
    <col min="6420" max="6420" width="8.5703125" style="211" customWidth="1"/>
    <col min="6421" max="6421" width="8.140625" style="211" customWidth="1"/>
    <col min="6422" max="6422" width="10" style="211" customWidth="1"/>
    <col min="6423" max="6423" width="8.42578125" style="211" customWidth="1"/>
    <col min="6424" max="6424" width="9.140625" style="211" customWidth="1"/>
    <col min="6425" max="6425" width="8.5703125" style="211" customWidth="1"/>
    <col min="6426" max="6426" width="9.85546875" style="211" customWidth="1"/>
    <col min="6427" max="6427" width="10" style="211" customWidth="1"/>
    <col min="6428" max="6428" width="8.42578125" style="211" customWidth="1"/>
    <col min="6429" max="6429" width="9.140625" style="211" customWidth="1"/>
    <col min="6430" max="6430" width="8.5703125" style="211" customWidth="1"/>
    <col min="6431" max="6431" width="10.140625" style="211" customWidth="1"/>
    <col min="6432" max="6432" width="10" style="211" customWidth="1"/>
    <col min="6433" max="6435" width="8.85546875" style="211"/>
    <col min="6436" max="6437" width="9.5703125" style="211" bestFit="1" customWidth="1"/>
    <col min="6438" max="6657" width="8.85546875" style="211"/>
    <col min="6658" max="6658" width="23.42578125" style="211" customWidth="1"/>
    <col min="6659" max="6659" width="8.42578125" style="211" customWidth="1"/>
    <col min="6660" max="6661" width="8.140625" style="211" customWidth="1"/>
    <col min="6662" max="6662" width="8.42578125" style="211" customWidth="1"/>
    <col min="6663" max="6663" width="10.140625" style="211" customWidth="1"/>
    <col min="6664" max="6664" width="8.42578125" style="211" customWidth="1"/>
    <col min="6665" max="6665" width="8.140625" style="211" customWidth="1"/>
    <col min="6666" max="6666" width="8.5703125" style="211" customWidth="1"/>
    <col min="6667" max="6667" width="8.140625" style="211" customWidth="1"/>
    <col min="6668" max="6668" width="10" style="211" customWidth="1"/>
    <col min="6669" max="6669" width="8.42578125" style="211" customWidth="1"/>
    <col min="6670" max="6670" width="9.140625" style="211" customWidth="1"/>
    <col min="6671" max="6671" width="8.5703125" style="211" customWidth="1"/>
    <col min="6672" max="6672" width="8.140625" style="211" customWidth="1"/>
    <col min="6673" max="6673" width="10" style="211" customWidth="1"/>
    <col min="6674" max="6674" width="8.42578125" style="211" customWidth="1"/>
    <col min="6675" max="6675" width="9.140625" style="211" customWidth="1"/>
    <col min="6676" max="6676" width="8.5703125" style="211" customWidth="1"/>
    <col min="6677" max="6677" width="8.140625" style="211" customWidth="1"/>
    <col min="6678" max="6678" width="10" style="211" customWidth="1"/>
    <col min="6679" max="6679" width="8.42578125" style="211" customWidth="1"/>
    <col min="6680" max="6680" width="9.140625" style="211" customWidth="1"/>
    <col min="6681" max="6681" width="8.5703125" style="211" customWidth="1"/>
    <col min="6682" max="6682" width="9.85546875" style="211" customWidth="1"/>
    <col min="6683" max="6683" width="10" style="211" customWidth="1"/>
    <col min="6684" max="6684" width="8.42578125" style="211" customWidth="1"/>
    <col min="6685" max="6685" width="9.140625" style="211" customWidth="1"/>
    <col min="6686" max="6686" width="8.5703125" style="211" customWidth="1"/>
    <col min="6687" max="6687" width="10.140625" style="211" customWidth="1"/>
    <col min="6688" max="6688" width="10" style="211" customWidth="1"/>
    <col min="6689" max="6691" width="8.85546875" style="211"/>
    <col min="6692" max="6693" width="9.5703125" style="211" bestFit="1" customWidth="1"/>
    <col min="6694" max="6913" width="8.85546875" style="211"/>
    <col min="6914" max="6914" width="23.42578125" style="211" customWidth="1"/>
    <col min="6915" max="6915" width="8.42578125" style="211" customWidth="1"/>
    <col min="6916" max="6917" width="8.140625" style="211" customWidth="1"/>
    <col min="6918" max="6918" width="8.42578125" style="211" customWidth="1"/>
    <col min="6919" max="6919" width="10.140625" style="211" customWidth="1"/>
    <col min="6920" max="6920" width="8.42578125" style="211" customWidth="1"/>
    <col min="6921" max="6921" width="8.140625" style="211" customWidth="1"/>
    <col min="6922" max="6922" width="8.5703125" style="211" customWidth="1"/>
    <col min="6923" max="6923" width="8.140625" style="211" customWidth="1"/>
    <col min="6924" max="6924" width="10" style="211" customWidth="1"/>
    <col min="6925" max="6925" width="8.42578125" style="211" customWidth="1"/>
    <col min="6926" max="6926" width="9.140625" style="211" customWidth="1"/>
    <col min="6927" max="6927" width="8.5703125" style="211" customWidth="1"/>
    <col min="6928" max="6928" width="8.140625" style="211" customWidth="1"/>
    <col min="6929" max="6929" width="10" style="211" customWidth="1"/>
    <col min="6930" max="6930" width="8.42578125" style="211" customWidth="1"/>
    <col min="6931" max="6931" width="9.140625" style="211" customWidth="1"/>
    <col min="6932" max="6932" width="8.5703125" style="211" customWidth="1"/>
    <col min="6933" max="6933" width="8.140625" style="211" customWidth="1"/>
    <col min="6934" max="6934" width="10" style="211" customWidth="1"/>
    <col min="6935" max="6935" width="8.42578125" style="211" customWidth="1"/>
    <col min="6936" max="6936" width="9.140625" style="211" customWidth="1"/>
    <col min="6937" max="6937" width="8.5703125" style="211" customWidth="1"/>
    <col min="6938" max="6938" width="9.85546875" style="211" customWidth="1"/>
    <col min="6939" max="6939" width="10" style="211" customWidth="1"/>
    <col min="6940" max="6940" width="8.42578125" style="211" customWidth="1"/>
    <col min="6941" max="6941" width="9.140625" style="211" customWidth="1"/>
    <col min="6942" max="6942" width="8.5703125" style="211" customWidth="1"/>
    <col min="6943" max="6943" width="10.140625" style="211" customWidth="1"/>
    <col min="6944" max="6944" width="10" style="211" customWidth="1"/>
    <col min="6945" max="6947" width="8.85546875" style="211"/>
    <col min="6948" max="6949" width="9.5703125" style="211" bestFit="1" customWidth="1"/>
    <col min="6950" max="7169" width="8.85546875" style="211"/>
    <col min="7170" max="7170" width="23.42578125" style="211" customWidth="1"/>
    <col min="7171" max="7171" width="8.42578125" style="211" customWidth="1"/>
    <col min="7172" max="7173" width="8.140625" style="211" customWidth="1"/>
    <col min="7174" max="7174" width="8.42578125" style="211" customWidth="1"/>
    <col min="7175" max="7175" width="10.140625" style="211" customWidth="1"/>
    <col min="7176" max="7176" width="8.42578125" style="211" customWidth="1"/>
    <col min="7177" max="7177" width="8.140625" style="211" customWidth="1"/>
    <col min="7178" max="7178" width="8.5703125" style="211" customWidth="1"/>
    <col min="7179" max="7179" width="8.140625" style="211" customWidth="1"/>
    <col min="7180" max="7180" width="10" style="211" customWidth="1"/>
    <col min="7181" max="7181" width="8.42578125" style="211" customWidth="1"/>
    <col min="7182" max="7182" width="9.140625" style="211" customWidth="1"/>
    <col min="7183" max="7183" width="8.5703125" style="211" customWidth="1"/>
    <col min="7184" max="7184" width="8.140625" style="211" customWidth="1"/>
    <col min="7185" max="7185" width="10" style="211" customWidth="1"/>
    <col min="7186" max="7186" width="8.42578125" style="211" customWidth="1"/>
    <col min="7187" max="7187" width="9.140625" style="211" customWidth="1"/>
    <col min="7188" max="7188" width="8.5703125" style="211" customWidth="1"/>
    <col min="7189" max="7189" width="8.140625" style="211" customWidth="1"/>
    <col min="7190" max="7190" width="10" style="211" customWidth="1"/>
    <col min="7191" max="7191" width="8.42578125" style="211" customWidth="1"/>
    <col min="7192" max="7192" width="9.140625" style="211" customWidth="1"/>
    <col min="7193" max="7193" width="8.5703125" style="211" customWidth="1"/>
    <col min="7194" max="7194" width="9.85546875" style="211" customWidth="1"/>
    <col min="7195" max="7195" width="10" style="211" customWidth="1"/>
    <col min="7196" max="7196" width="8.42578125" style="211" customWidth="1"/>
    <col min="7197" max="7197" width="9.140625" style="211" customWidth="1"/>
    <col min="7198" max="7198" width="8.5703125" style="211" customWidth="1"/>
    <col min="7199" max="7199" width="10.140625" style="211" customWidth="1"/>
    <col min="7200" max="7200" width="10" style="211" customWidth="1"/>
    <col min="7201" max="7203" width="8.85546875" style="211"/>
    <col min="7204" max="7205" width="9.5703125" style="211" bestFit="1" customWidth="1"/>
    <col min="7206" max="7425" width="8.85546875" style="211"/>
    <col min="7426" max="7426" width="23.42578125" style="211" customWidth="1"/>
    <col min="7427" max="7427" width="8.42578125" style="211" customWidth="1"/>
    <col min="7428" max="7429" width="8.140625" style="211" customWidth="1"/>
    <col min="7430" max="7430" width="8.42578125" style="211" customWidth="1"/>
    <col min="7431" max="7431" width="10.140625" style="211" customWidth="1"/>
    <col min="7432" max="7432" width="8.42578125" style="211" customWidth="1"/>
    <col min="7433" max="7433" width="8.140625" style="211" customWidth="1"/>
    <col min="7434" max="7434" width="8.5703125" style="211" customWidth="1"/>
    <col min="7435" max="7435" width="8.140625" style="211" customWidth="1"/>
    <col min="7436" max="7436" width="10" style="211" customWidth="1"/>
    <col min="7437" max="7437" width="8.42578125" style="211" customWidth="1"/>
    <col min="7438" max="7438" width="9.140625" style="211" customWidth="1"/>
    <col min="7439" max="7439" width="8.5703125" style="211" customWidth="1"/>
    <col min="7440" max="7440" width="8.140625" style="211" customWidth="1"/>
    <col min="7441" max="7441" width="10" style="211" customWidth="1"/>
    <col min="7442" max="7442" width="8.42578125" style="211" customWidth="1"/>
    <col min="7443" max="7443" width="9.140625" style="211" customWidth="1"/>
    <col min="7444" max="7444" width="8.5703125" style="211" customWidth="1"/>
    <col min="7445" max="7445" width="8.140625" style="211" customWidth="1"/>
    <col min="7446" max="7446" width="10" style="211" customWidth="1"/>
    <col min="7447" max="7447" width="8.42578125" style="211" customWidth="1"/>
    <col min="7448" max="7448" width="9.140625" style="211" customWidth="1"/>
    <col min="7449" max="7449" width="8.5703125" style="211" customWidth="1"/>
    <col min="7450" max="7450" width="9.85546875" style="211" customWidth="1"/>
    <col min="7451" max="7451" width="10" style="211" customWidth="1"/>
    <col min="7452" max="7452" width="8.42578125" style="211" customWidth="1"/>
    <col min="7453" max="7453" width="9.140625" style="211" customWidth="1"/>
    <col min="7454" max="7454" width="8.5703125" style="211" customWidth="1"/>
    <col min="7455" max="7455" width="10.140625" style="211" customWidth="1"/>
    <col min="7456" max="7456" width="10" style="211" customWidth="1"/>
    <col min="7457" max="7459" width="8.85546875" style="211"/>
    <col min="7460" max="7461" width="9.5703125" style="211" bestFit="1" customWidth="1"/>
    <col min="7462" max="7681" width="8.85546875" style="211"/>
    <col min="7682" max="7682" width="23.42578125" style="211" customWidth="1"/>
    <col min="7683" max="7683" width="8.42578125" style="211" customWidth="1"/>
    <col min="7684" max="7685" width="8.140625" style="211" customWidth="1"/>
    <col min="7686" max="7686" width="8.42578125" style="211" customWidth="1"/>
    <col min="7687" max="7687" width="10.140625" style="211" customWidth="1"/>
    <col min="7688" max="7688" width="8.42578125" style="211" customWidth="1"/>
    <col min="7689" max="7689" width="8.140625" style="211" customWidth="1"/>
    <col min="7690" max="7690" width="8.5703125" style="211" customWidth="1"/>
    <col min="7691" max="7691" width="8.140625" style="211" customWidth="1"/>
    <col min="7692" max="7692" width="10" style="211" customWidth="1"/>
    <col min="7693" max="7693" width="8.42578125" style="211" customWidth="1"/>
    <col min="7694" max="7694" width="9.140625" style="211" customWidth="1"/>
    <col min="7695" max="7695" width="8.5703125" style="211" customWidth="1"/>
    <col min="7696" max="7696" width="8.140625" style="211" customWidth="1"/>
    <col min="7697" max="7697" width="10" style="211" customWidth="1"/>
    <col min="7698" max="7698" width="8.42578125" style="211" customWidth="1"/>
    <col min="7699" max="7699" width="9.140625" style="211" customWidth="1"/>
    <col min="7700" max="7700" width="8.5703125" style="211" customWidth="1"/>
    <col min="7701" max="7701" width="8.140625" style="211" customWidth="1"/>
    <col min="7702" max="7702" width="10" style="211" customWidth="1"/>
    <col min="7703" max="7703" width="8.42578125" style="211" customWidth="1"/>
    <col min="7704" max="7704" width="9.140625" style="211" customWidth="1"/>
    <col min="7705" max="7705" width="8.5703125" style="211" customWidth="1"/>
    <col min="7706" max="7706" width="9.85546875" style="211" customWidth="1"/>
    <col min="7707" max="7707" width="10" style="211" customWidth="1"/>
    <col min="7708" max="7708" width="8.42578125" style="211" customWidth="1"/>
    <col min="7709" max="7709" width="9.140625" style="211" customWidth="1"/>
    <col min="7710" max="7710" width="8.5703125" style="211" customWidth="1"/>
    <col min="7711" max="7711" width="10.140625" style="211" customWidth="1"/>
    <col min="7712" max="7712" width="10" style="211" customWidth="1"/>
    <col min="7713" max="7715" width="8.85546875" style="211"/>
    <col min="7716" max="7717" width="9.5703125" style="211" bestFit="1" customWidth="1"/>
    <col min="7718" max="7937" width="8.85546875" style="211"/>
    <col min="7938" max="7938" width="23.42578125" style="211" customWidth="1"/>
    <col min="7939" max="7939" width="8.42578125" style="211" customWidth="1"/>
    <col min="7940" max="7941" width="8.140625" style="211" customWidth="1"/>
    <col min="7942" max="7942" width="8.42578125" style="211" customWidth="1"/>
    <col min="7943" max="7943" width="10.140625" style="211" customWidth="1"/>
    <col min="7944" max="7944" width="8.42578125" style="211" customWidth="1"/>
    <col min="7945" max="7945" width="8.140625" style="211" customWidth="1"/>
    <col min="7946" max="7946" width="8.5703125" style="211" customWidth="1"/>
    <col min="7947" max="7947" width="8.140625" style="211" customWidth="1"/>
    <col min="7948" max="7948" width="10" style="211" customWidth="1"/>
    <col min="7949" max="7949" width="8.42578125" style="211" customWidth="1"/>
    <col min="7950" max="7950" width="9.140625" style="211" customWidth="1"/>
    <col min="7951" max="7951" width="8.5703125" style="211" customWidth="1"/>
    <col min="7952" max="7952" width="8.140625" style="211" customWidth="1"/>
    <col min="7953" max="7953" width="10" style="211" customWidth="1"/>
    <col min="7954" max="7954" width="8.42578125" style="211" customWidth="1"/>
    <col min="7955" max="7955" width="9.140625" style="211" customWidth="1"/>
    <col min="7956" max="7956" width="8.5703125" style="211" customWidth="1"/>
    <col min="7957" max="7957" width="8.140625" style="211" customWidth="1"/>
    <col min="7958" max="7958" width="10" style="211" customWidth="1"/>
    <col min="7959" max="7959" width="8.42578125" style="211" customWidth="1"/>
    <col min="7960" max="7960" width="9.140625" style="211" customWidth="1"/>
    <col min="7961" max="7961" width="8.5703125" style="211" customWidth="1"/>
    <col min="7962" max="7962" width="9.85546875" style="211" customWidth="1"/>
    <col min="7963" max="7963" width="10" style="211" customWidth="1"/>
    <col min="7964" max="7964" width="8.42578125" style="211" customWidth="1"/>
    <col min="7965" max="7965" width="9.140625" style="211" customWidth="1"/>
    <col min="7966" max="7966" width="8.5703125" style="211" customWidth="1"/>
    <col min="7967" max="7967" width="10.140625" style="211" customWidth="1"/>
    <col min="7968" max="7968" width="10" style="211" customWidth="1"/>
    <col min="7969" max="7971" width="8.85546875" style="211"/>
    <col min="7972" max="7973" width="9.5703125" style="211" bestFit="1" customWidth="1"/>
    <col min="7974" max="8193" width="8.85546875" style="211"/>
    <col min="8194" max="8194" width="23.42578125" style="211" customWidth="1"/>
    <col min="8195" max="8195" width="8.42578125" style="211" customWidth="1"/>
    <col min="8196" max="8197" width="8.140625" style="211" customWidth="1"/>
    <col min="8198" max="8198" width="8.42578125" style="211" customWidth="1"/>
    <col min="8199" max="8199" width="10.140625" style="211" customWidth="1"/>
    <col min="8200" max="8200" width="8.42578125" style="211" customWidth="1"/>
    <col min="8201" max="8201" width="8.140625" style="211" customWidth="1"/>
    <col min="8202" max="8202" width="8.5703125" style="211" customWidth="1"/>
    <col min="8203" max="8203" width="8.140625" style="211" customWidth="1"/>
    <col min="8204" max="8204" width="10" style="211" customWidth="1"/>
    <col min="8205" max="8205" width="8.42578125" style="211" customWidth="1"/>
    <col min="8206" max="8206" width="9.140625" style="211" customWidth="1"/>
    <col min="8207" max="8207" width="8.5703125" style="211" customWidth="1"/>
    <col min="8208" max="8208" width="8.140625" style="211" customWidth="1"/>
    <col min="8209" max="8209" width="10" style="211" customWidth="1"/>
    <col min="8210" max="8210" width="8.42578125" style="211" customWidth="1"/>
    <col min="8211" max="8211" width="9.140625" style="211" customWidth="1"/>
    <col min="8212" max="8212" width="8.5703125" style="211" customWidth="1"/>
    <col min="8213" max="8213" width="8.140625" style="211" customWidth="1"/>
    <col min="8214" max="8214" width="10" style="211" customWidth="1"/>
    <col min="8215" max="8215" width="8.42578125" style="211" customWidth="1"/>
    <col min="8216" max="8216" width="9.140625" style="211" customWidth="1"/>
    <col min="8217" max="8217" width="8.5703125" style="211" customWidth="1"/>
    <col min="8218" max="8218" width="9.85546875" style="211" customWidth="1"/>
    <col min="8219" max="8219" width="10" style="211" customWidth="1"/>
    <col min="8220" max="8220" width="8.42578125" style="211" customWidth="1"/>
    <col min="8221" max="8221" width="9.140625" style="211" customWidth="1"/>
    <col min="8222" max="8222" width="8.5703125" style="211" customWidth="1"/>
    <col min="8223" max="8223" width="10.140625" style="211" customWidth="1"/>
    <col min="8224" max="8224" width="10" style="211" customWidth="1"/>
    <col min="8225" max="8227" width="8.85546875" style="211"/>
    <col min="8228" max="8229" width="9.5703125" style="211" bestFit="1" customWidth="1"/>
    <col min="8230" max="8449" width="8.85546875" style="211"/>
    <col min="8450" max="8450" width="23.42578125" style="211" customWidth="1"/>
    <col min="8451" max="8451" width="8.42578125" style="211" customWidth="1"/>
    <col min="8452" max="8453" width="8.140625" style="211" customWidth="1"/>
    <col min="8454" max="8454" width="8.42578125" style="211" customWidth="1"/>
    <col min="8455" max="8455" width="10.140625" style="211" customWidth="1"/>
    <col min="8456" max="8456" width="8.42578125" style="211" customWidth="1"/>
    <col min="8457" max="8457" width="8.140625" style="211" customWidth="1"/>
    <col min="8458" max="8458" width="8.5703125" style="211" customWidth="1"/>
    <col min="8459" max="8459" width="8.140625" style="211" customWidth="1"/>
    <col min="8460" max="8460" width="10" style="211" customWidth="1"/>
    <col min="8461" max="8461" width="8.42578125" style="211" customWidth="1"/>
    <col min="8462" max="8462" width="9.140625" style="211" customWidth="1"/>
    <col min="8463" max="8463" width="8.5703125" style="211" customWidth="1"/>
    <col min="8464" max="8464" width="8.140625" style="211" customWidth="1"/>
    <col min="8465" max="8465" width="10" style="211" customWidth="1"/>
    <col min="8466" max="8466" width="8.42578125" style="211" customWidth="1"/>
    <col min="8467" max="8467" width="9.140625" style="211" customWidth="1"/>
    <col min="8468" max="8468" width="8.5703125" style="211" customWidth="1"/>
    <col min="8469" max="8469" width="8.140625" style="211" customWidth="1"/>
    <col min="8470" max="8470" width="10" style="211" customWidth="1"/>
    <col min="8471" max="8471" width="8.42578125" style="211" customWidth="1"/>
    <col min="8472" max="8472" width="9.140625" style="211" customWidth="1"/>
    <col min="8473" max="8473" width="8.5703125" style="211" customWidth="1"/>
    <col min="8474" max="8474" width="9.85546875" style="211" customWidth="1"/>
    <col min="8475" max="8475" width="10" style="211" customWidth="1"/>
    <col min="8476" max="8476" width="8.42578125" style="211" customWidth="1"/>
    <col min="8477" max="8477" width="9.140625" style="211" customWidth="1"/>
    <col min="8478" max="8478" width="8.5703125" style="211" customWidth="1"/>
    <col min="8479" max="8479" width="10.140625" style="211" customWidth="1"/>
    <col min="8480" max="8480" width="10" style="211" customWidth="1"/>
    <col min="8481" max="8483" width="8.85546875" style="211"/>
    <col min="8484" max="8485" width="9.5703125" style="211" bestFit="1" customWidth="1"/>
    <col min="8486" max="8705" width="8.85546875" style="211"/>
    <col min="8706" max="8706" width="23.42578125" style="211" customWidth="1"/>
    <col min="8707" max="8707" width="8.42578125" style="211" customWidth="1"/>
    <col min="8708" max="8709" width="8.140625" style="211" customWidth="1"/>
    <col min="8710" max="8710" width="8.42578125" style="211" customWidth="1"/>
    <col min="8711" max="8711" width="10.140625" style="211" customWidth="1"/>
    <col min="8712" max="8712" width="8.42578125" style="211" customWidth="1"/>
    <col min="8713" max="8713" width="8.140625" style="211" customWidth="1"/>
    <col min="8714" max="8714" width="8.5703125" style="211" customWidth="1"/>
    <col min="8715" max="8715" width="8.140625" style="211" customWidth="1"/>
    <col min="8716" max="8716" width="10" style="211" customWidth="1"/>
    <col min="8717" max="8717" width="8.42578125" style="211" customWidth="1"/>
    <col min="8718" max="8718" width="9.140625" style="211" customWidth="1"/>
    <col min="8719" max="8719" width="8.5703125" style="211" customWidth="1"/>
    <col min="8720" max="8720" width="8.140625" style="211" customWidth="1"/>
    <col min="8721" max="8721" width="10" style="211" customWidth="1"/>
    <col min="8722" max="8722" width="8.42578125" style="211" customWidth="1"/>
    <col min="8723" max="8723" width="9.140625" style="211" customWidth="1"/>
    <col min="8724" max="8724" width="8.5703125" style="211" customWidth="1"/>
    <col min="8725" max="8725" width="8.140625" style="211" customWidth="1"/>
    <col min="8726" max="8726" width="10" style="211" customWidth="1"/>
    <col min="8727" max="8727" width="8.42578125" style="211" customWidth="1"/>
    <col min="8728" max="8728" width="9.140625" style="211" customWidth="1"/>
    <col min="8729" max="8729" width="8.5703125" style="211" customWidth="1"/>
    <col min="8730" max="8730" width="9.85546875" style="211" customWidth="1"/>
    <col min="8731" max="8731" width="10" style="211" customWidth="1"/>
    <col min="8732" max="8732" width="8.42578125" style="211" customWidth="1"/>
    <col min="8733" max="8733" width="9.140625" style="211" customWidth="1"/>
    <col min="8734" max="8734" width="8.5703125" style="211" customWidth="1"/>
    <col min="8735" max="8735" width="10.140625" style="211" customWidth="1"/>
    <col min="8736" max="8736" width="10" style="211" customWidth="1"/>
    <col min="8737" max="8739" width="8.85546875" style="211"/>
    <col min="8740" max="8741" width="9.5703125" style="211" bestFit="1" customWidth="1"/>
    <col min="8742" max="8961" width="8.85546875" style="211"/>
    <col min="8962" max="8962" width="23.42578125" style="211" customWidth="1"/>
    <col min="8963" max="8963" width="8.42578125" style="211" customWidth="1"/>
    <col min="8964" max="8965" width="8.140625" style="211" customWidth="1"/>
    <col min="8966" max="8966" width="8.42578125" style="211" customWidth="1"/>
    <col min="8967" max="8967" width="10.140625" style="211" customWidth="1"/>
    <col min="8968" max="8968" width="8.42578125" style="211" customWidth="1"/>
    <col min="8969" max="8969" width="8.140625" style="211" customWidth="1"/>
    <col min="8970" max="8970" width="8.5703125" style="211" customWidth="1"/>
    <col min="8971" max="8971" width="8.140625" style="211" customWidth="1"/>
    <col min="8972" max="8972" width="10" style="211" customWidth="1"/>
    <col min="8973" max="8973" width="8.42578125" style="211" customWidth="1"/>
    <col min="8974" max="8974" width="9.140625" style="211" customWidth="1"/>
    <col min="8975" max="8975" width="8.5703125" style="211" customWidth="1"/>
    <col min="8976" max="8976" width="8.140625" style="211" customWidth="1"/>
    <col min="8977" max="8977" width="10" style="211" customWidth="1"/>
    <col min="8978" max="8978" width="8.42578125" style="211" customWidth="1"/>
    <col min="8979" max="8979" width="9.140625" style="211" customWidth="1"/>
    <col min="8980" max="8980" width="8.5703125" style="211" customWidth="1"/>
    <col min="8981" max="8981" width="8.140625" style="211" customWidth="1"/>
    <col min="8982" max="8982" width="10" style="211" customWidth="1"/>
    <col min="8983" max="8983" width="8.42578125" style="211" customWidth="1"/>
    <col min="8984" max="8984" width="9.140625" style="211" customWidth="1"/>
    <col min="8985" max="8985" width="8.5703125" style="211" customWidth="1"/>
    <col min="8986" max="8986" width="9.85546875" style="211" customWidth="1"/>
    <col min="8987" max="8987" width="10" style="211" customWidth="1"/>
    <col min="8988" max="8988" width="8.42578125" style="211" customWidth="1"/>
    <col min="8989" max="8989" width="9.140625" style="211" customWidth="1"/>
    <col min="8990" max="8990" width="8.5703125" style="211" customWidth="1"/>
    <col min="8991" max="8991" width="10.140625" style="211" customWidth="1"/>
    <col min="8992" max="8992" width="10" style="211" customWidth="1"/>
    <col min="8993" max="8995" width="8.85546875" style="211"/>
    <col min="8996" max="8997" width="9.5703125" style="211" bestFit="1" customWidth="1"/>
    <col min="8998" max="9217" width="8.85546875" style="211"/>
    <col min="9218" max="9218" width="23.42578125" style="211" customWidth="1"/>
    <col min="9219" max="9219" width="8.42578125" style="211" customWidth="1"/>
    <col min="9220" max="9221" width="8.140625" style="211" customWidth="1"/>
    <col min="9222" max="9222" width="8.42578125" style="211" customWidth="1"/>
    <col min="9223" max="9223" width="10.140625" style="211" customWidth="1"/>
    <col min="9224" max="9224" width="8.42578125" style="211" customWidth="1"/>
    <col min="9225" max="9225" width="8.140625" style="211" customWidth="1"/>
    <col min="9226" max="9226" width="8.5703125" style="211" customWidth="1"/>
    <col min="9227" max="9227" width="8.140625" style="211" customWidth="1"/>
    <col min="9228" max="9228" width="10" style="211" customWidth="1"/>
    <col min="9229" max="9229" width="8.42578125" style="211" customWidth="1"/>
    <col min="9230" max="9230" width="9.140625" style="211" customWidth="1"/>
    <col min="9231" max="9231" width="8.5703125" style="211" customWidth="1"/>
    <col min="9232" max="9232" width="8.140625" style="211" customWidth="1"/>
    <col min="9233" max="9233" width="10" style="211" customWidth="1"/>
    <col min="9234" max="9234" width="8.42578125" style="211" customWidth="1"/>
    <col min="9235" max="9235" width="9.140625" style="211" customWidth="1"/>
    <col min="9236" max="9236" width="8.5703125" style="211" customWidth="1"/>
    <col min="9237" max="9237" width="8.140625" style="211" customWidth="1"/>
    <col min="9238" max="9238" width="10" style="211" customWidth="1"/>
    <col min="9239" max="9239" width="8.42578125" style="211" customWidth="1"/>
    <col min="9240" max="9240" width="9.140625" style="211" customWidth="1"/>
    <col min="9241" max="9241" width="8.5703125" style="211" customWidth="1"/>
    <col min="9242" max="9242" width="9.85546875" style="211" customWidth="1"/>
    <col min="9243" max="9243" width="10" style="211" customWidth="1"/>
    <col min="9244" max="9244" width="8.42578125" style="211" customWidth="1"/>
    <col min="9245" max="9245" width="9.140625" style="211" customWidth="1"/>
    <col min="9246" max="9246" width="8.5703125" style="211" customWidth="1"/>
    <col min="9247" max="9247" width="10.140625" style="211" customWidth="1"/>
    <col min="9248" max="9248" width="10" style="211" customWidth="1"/>
    <col min="9249" max="9251" width="8.85546875" style="211"/>
    <col min="9252" max="9253" width="9.5703125" style="211" bestFit="1" customWidth="1"/>
    <col min="9254" max="9473" width="8.85546875" style="211"/>
    <col min="9474" max="9474" width="23.42578125" style="211" customWidth="1"/>
    <col min="9475" max="9475" width="8.42578125" style="211" customWidth="1"/>
    <col min="9476" max="9477" width="8.140625" style="211" customWidth="1"/>
    <col min="9478" max="9478" width="8.42578125" style="211" customWidth="1"/>
    <col min="9479" max="9479" width="10.140625" style="211" customWidth="1"/>
    <col min="9480" max="9480" width="8.42578125" style="211" customWidth="1"/>
    <col min="9481" max="9481" width="8.140625" style="211" customWidth="1"/>
    <col min="9482" max="9482" width="8.5703125" style="211" customWidth="1"/>
    <col min="9483" max="9483" width="8.140625" style="211" customWidth="1"/>
    <col min="9484" max="9484" width="10" style="211" customWidth="1"/>
    <col min="9485" max="9485" width="8.42578125" style="211" customWidth="1"/>
    <col min="9486" max="9486" width="9.140625" style="211" customWidth="1"/>
    <col min="9487" max="9487" width="8.5703125" style="211" customWidth="1"/>
    <col min="9488" max="9488" width="8.140625" style="211" customWidth="1"/>
    <col min="9489" max="9489" width="10" style="211" customWidth="1"/>
    <col min="9490" max="9490" width="8.42578125" style="211" customWidth="1"/>
    <col min="9491" max="9491" width="9.140625" style="211" customWidth="1"/>
    <col min="9492" max="9492" width="8.5703125" style="211" customWidth="1"/>
    <col min="9493" max="9493" width="8.140625" style="211" customWidth="1"/>
    <col min="9494" max="9494" width="10" style="211" customWidth="1"/>
    <col min="9495" max="9495" width="8.42578125" style="211" customWidth="1"/>
    <col min="9496" max="9496" width="9.140625" style="211" customWidth="1"/>
    <col min="9497" max="9497" width="8.5703125" style="211" customWidth="1"/>
    <col min="9498" max="9498" width="9.85546875" style="211" customWidth="1"/>
    <col min="9499" max="9499" width="10" style="211" customWidth="1"/>
    <col min="9500" max="9500" width="8.42578125" style="211" customWidth="1"/>
    <col min="9501" max="9501" width="9.140625" style="211" customWidth="1"/>
    <col min="9502" max="9502" width="8.5703125" style="211" customWidth="1"/>
    <col min="9503" max="9503" width="10.140625" style="211" customWidth="1"/>
    <col min="9504" max="9504" width="10" style="211" customWidth="1"/>
    <col min="9505" max="9507" width="8.85546875" style="211"/>
    <col min="9508" max="9509" width="9.5703125" style="211" bestFit="1" customWidth="1"/>
    <col min="9510" max="9729" width="8.85546875" style="211"/>
    <col min="9730" max="9730" width="23.42578125" style="211" customWidth="1"/>
    <col min="9731" max="9731" width="8.42578125" style="211" customWidth="1"/>
    <col min="9732" max="9733" width="8.140625" style="211" customWidth="1"/>
    <col min="9734" max="9734" width="8.42578125" style="211" customWidth="1"/>
    <col min="9735" max="9735" width="10.140625" style="211" customWidth="1"/>
    <col min="9736" max="9736" width="8.42578125" style="211" customWidth="1"/>
    <col min="9737" max="9737" width="8.140625" style="211" customWidth="1"/>
    <col min="9738" max="9738" width="8.5703125" style="211" customWidth="1"/>
    <col min="9739" max="9739" width="8.140625" style="211" customWidth="1"/>
    <col min="9740" max="9740" width="10" style="211" customWidth="1"/>
    <col min="9741" max="9741" width="8.42578125" style="211" customWidth="1"/>
    <col min="9742" max="9742" width="9.140625" style="211" customWidth="1"/>
    <col min="9743" max="9743" width="8.5703125" style="211" customWidth="1"/>
    <col min="9744" max="9744" width="8.140625" style="211" customWidth="1"/>
    <col min="9745" max="9745" width="10" style="211" customWidth="1"/>
    <col min="9746" max="9746" width="8.42578125" style="211" customWidth="1"/>
    <col min="9747" max="9747" width="9.140625" style="211" customWidth="1"/>
    <col min="9748" max="9748" width="8.5703125" style="211" customWidth="1"/>
    <col min="9749" max="9749" width="8.140625" style="211" customWidth="1"/>
    <col min="9750" max="9750" width="10" style="211" customWidth="1"/>
    <col min="9751" max="9751" width="8.42578125" style="211" customWidth="1"/>
    <col min="9752" max="9752" width="9.140625" style="211" customWidth="1"/>
    <col min="9753" max="9753" width="8.5703125" style="211" customWidth="1"/>
    <col min="9754" max="9754" width="9.85546875" style="211" customWidth="1"/>
    <col min="9755" max="9755" width="10" style="211" customWidth="1"/>
    <col min="9756" max="9756" width="8.42578125" style="211" customWidth="1"/>
    <col min="9757" max="9757" width="9.140625" style="211" customWidth="1"/>
    <col min="9758" max="9758" width="8.5703125" style="211" customWidth="1"/>
    <col min="9759" max="9759" width="10.140625" style="211" customWidth="1"/>
    <col min="9760" max="9760" width="10" style="211" customWidth="1"/>
    <col min="9761" max="9763" width="8.85546875" style="211"/>
    <col min="9764" max="9765" width="9.5703125" style="211" bestFit="1" customWidth="1"/>
    <col min="9766" max="9985" width="8.85546875" style="211"/>
    <col min="9986" max="9986" width="23.42578125" style="211" customWidth="1"/>
    <col min="9987" max="9987" width="8.42578125" style="211" customWidth="1"/>
    <col min="9988" max="9989" width="8.140625" style="211" customWidth="1"/>
    <col min="9990" max="9990" width="8.42578125" style="211" customWidth="1"/>
    <col min="9991" max="9991" width="10.140625" style="211" customWidth="1"/>
    <col min="9992" max="9992" width="8.42578125" style="211" customWidth="1"/>
    <col min="9993" max="9993" width="8.140625" style="211" customWidth="1"/>
    <col min="9994" max="9994" width="8.5703125" style="211" customWidth="1"/>
    <col min="9995" max="9995" width="8.140625" style="211" customWidth="1"/>
    <col min="9996" max="9996" width="10" style="211" customWidth="1"/>
    <col min="9997" max="9997" width="8.42578125" style="211" customWidth="1"/>
    <col min="9998" max="9998" width="9.140625" style="211" customWidth="1"/>
    <col min="9999" max="9999" width="8.5703125" style="211" customWidth="1"/>
    <col min="10000" max="10000" width="8.140625" style="211" customWidth="1"/>
    <col min="10001" max="10001" width="10" style="211" customWidth="1"/>
    <col min="10002" max="10002" width="8.42578125" style="211" customWidth="1"/>
    <col min="10003" max="10003" width="9.140625" style="211" customWidth="1"/>
    <col min="10004" max="10004" width="8.5703125" style="211" customWidth="1"/>
    <col min="10005" max="10005" width="8.140625" style="211" customWidth="1"/>
    <col min="10006" max="10006" width="10" style="211" customWidth="1"/>
    <col min="10007" max="10007" width="8.42578125" style="211" customWidth="1"/>
    <col min="10008" max="10008" width="9.140625" style="211" customWidth="1"/>
    <col min="10009" max="10009" width="8.5703125" style="211" customWidth="1"/>
    <col min="10010" max="10010" width="9.85546875" style="211" customWidth="1"/>
    <col min="10011" max="10011" width="10" style="211" customWidth="1"/>
    <col min="10012" max="10012" width="8.42578125" style="211" customWidth="1"/>
    <col min="10013" max="10013" width="9.140625" style="211" customWidth="1"/>
    <col min="10014" max="10014" width="8.5703125" style="211" customWidth="1"/>
    <col min="10015" max="10015" width="10.140625" style="211" customWidth="1"/>
    <col min="10016" max="10016" width="10" style="211" customWidth="1"/>
    <col min="10017" max="10019" width="8.85546875" style="211"/>
    <col min="10020" max="10021" width="9.5703125" style="211" bestFit="1" customWidth="1"/>
    <col min="10022" max="10241" width="8.85546875" style="211"/>
    <col min="10242" max="10242" width="23.42578125" style="211" customWidth="1"/>
    <col min="10243" max="10243" width="8.42578125" style="211" customWidth="1"/>
    <col min="10244" max="10245" width="8.140625" style="211" customWidth="1"/>
    <col min="10246" max="10246" width="8.42578125" style="211" customWidth="1"/>
    <col min="10247" max="10247" width="10.140625" style="211" customWidth="1"/>
    <col min="10248" max="10248" width="8.42578125" style="211" customWidth="1"/>
    <col min="10249" max="10249" width="8.140625" style="211" customWidth="1"/>
    <col min="10250" max="10250" width="8.5703125" style="211" customWidth="1"/>
    <col min="10251" max="10251" width="8.140625" style="211" customWidth="1"/>
    <col min="10252" max="10252" width="10" style="211" customWidth="1"/>
    <col min="10253" max="10253" width="8.42578125" style="211" customWidth="1"/>
    <col min="10254" max="10254" width="9.140625" style="211" customWidth="1"/>
    <col min="10255" max="10255" width="8.5703125" style="211" customWidth="1"/>
    <col min="10256" max="10256" width="8.140625" style="211" customWidth="1"/>
    <col min="10257" max="10257" width="10" style="211" customWidth="1"/>
    <col min="10258" max="10258" width="8.42578125" style="211" customWidth="1"/>
    <col min="10259" max="10259" width="9.140625" style="211" customWidth="1"/>
    <col min="10260" max="10260" width="8.5703125" style="211" customWidth="1"/>
    <col min="10261" max="10261" width="8.140625" style="211" customWidth="1"/>
    <col min="10262" max="10262" width="10" style="211" customWidth="1"/>
    <col min="10263" max="10263" width="8.42578125" style="211" customWidth="1"/>
    <col min="10264" max="10264" width="9.140625" style="211" customWidth="1"/>
    <col min="10265" max="10265" width="8.5703125" style="211" customWidth="1"/>
    <col min="10266" max="10266" width="9.85546875" style="211" customWidth="1"/>
    <col min="10267" max="10267" width="10" style="211" customWidth="1"/>
    <col min="10268" max="10268" width="8.42578125" style="211" customWidth="1"/>
    <col min="10269" max="10269" width="9.140625" style="211" customWidth="1"/>
    <col min="10270" max="10270" width="8.5703125" style="211" customWidth="1"/>
    <col min="10271" max="10271" width="10.140625" style="211" customWidth="1"/>
    <col min="10272" max="10272" width="10" style="211" customWidth="1"/>
    <col min="10273" max="10275" width="8.85546875" style="211"/>
    <col min="10276" max="10277" width="9.5703125" style="211" bestFit="1" customWidth="1"/>
    <col min="10278" max="10497" width="8.85546875" style="211"/>
    <col min="10498" max="10498" width="23.42578125" style="211" customWidth="1"/>
    <col min="10499" max="10499" width="8.42578125" style="211" customWidth="1"/>
    <col min="10500" max="10501" width="8.140625" style="211" customWidth="1"/>
    <col min="10502" max="10502" width="8.42578125" style="211" customWidth="1"/>
    <col min="10503" max="10503" width="10.140625" style="211" customWidth="1"/>
    <col min="10504" max="10504" width="8.42578125" style="211" customWidth="1"/>
    <col min="10505" max="10505" width="8.140625" style="211" customWidth="1"/>
    <col min="10506" max="10506" width="8.5703125" style="211" customWidth="1"/>
    <col min="10507" max="10507" width="8.140625" style="211" customWidth="1"/>
    <col min="10508" max="10508" width="10" style="211" customWidth="1"/>
    <col min="10509" max="10509" width="8.42578125" style="211" customWidth="1"/>
    <col min="10510" max="10510" width="9.140625" style="211" customWidth="1"/>
    <col min="10511" max="10511" width="8.5703125" style="211" customWidth="1"/>
    <col min="10512" max="10512" width="8.140625" style="211" customWidth="1"/>
    <col min="10513" max="10513" width="10" style="211" customWidth="1"/>
    <col min="10514" max="10514" width="8.42578125" style="211" customWidth="1"/>
    <col min="10515" max="10515" width="9.140625" style="211" customWidth="1"/>
    <col min="10516" max="10516" width="8.5703125" style="211" customWidth="1"/>
    <col min="10517" max="10517" width="8.140625" style="211" customWidth="1"/>
    <col min="10518" max="10518" width="10" style="211" customWidth="1"/>
    <col min="10519" max="10519" width="8.42578125" style="211" customWidth="1"/>
    <col min="10520" max="10520" width="9.140625" style="211" customWidth="1"/>
    <col min="10521" max="10521" width="8.5703125" style="211" customWidth="1"/>
    <col min="10522" max="10522" width="9.85546875" style="211" customWidth="1"/>
    <col min="10523" max="10523" width="10" style="211" customWidth="1"/>
    <col min="10524" max="10524" width="8.42578125" style="211" customWidth="1"/>
    <col min="10525" max="10525" width="9.140625" style="211" customWidth="1"/>
    <col min="10526" max="10526" width="8.5703125" style="211" customWidth="1"/>
    <col min="10527" max="10527" width="10.140625" style="211" customWidth="1"/>
    <col min="10528" max="10528" width="10" style="211" customWidth="1"/>
    <col min="10529" max="10531" width="8.85546875" style="211"/>
    <col min="10532" max="10533" width="9.5703125" style="211" bestFit="1" customWidth="1"/>
    <col min="10534" max="10753" width="8.85546875" style="211"/>
    <col min="10754" max="10754" width="23.42578125" style="211" customWidth="1"/>
    <col min="10755" max="10755" width="8.42578125" style="211" customWidth="1"/>
    <col min="10756" max="10757" width="8.140625" style="211" customWidth="1"/>
    <col min="10758" max="10758" width="8.42578125" style="211" customWidth="1"/>
    <col min="10759" max="10759" width="10.140625" style="211" customWidth="1"/>
    <col min="10760" max="10760" width="8.42578125" style="211" customWidth="1"/>
    <col min="10761" max="10761" width="8.140625" style="211" customWidth="1"/>
    <col min="10762" max="10762" width="8.5703125" style="211" customWidth="1"/>
    <col min="10763" max="10763" width="8.140625" style="211" customWidth="1"/>
    <col min="10764" max="10764" width="10" style="211" customWidth="1"/>
    <col min="10765" max="10765" width="8.42578125" style="211" customWidth="1"/>
    <col min="10766" max="10766" width="9.140625" style="211" customWidth="1"/>
    <col min="10767" max="10767" width="8.5703125" style="211" customWidth="1"/>
    <col min="10768" max="10768" width="8.140625" style="211" customWidth="1"/>
    <col min="10769" max="10769" width="10" style="211" customWidth="1"/>
    <col min="10770" max="10770" width="8.42578125" style="211" customWidth="1"/>
    <col min="10771" max="10771" width="9.140625" style="211" customWidth="1"/>
    <col min="10772" max="10772" width="8.5703125" style="211" customWidth="1"/>
    <col min="10773" max="10773" width="8.140625" style="211" customWidth="1"/>
    <col min="10774" max="10774" width="10" style="211" customWidth="1"/>
    <col min="10775" max="10775" width="8.42578125" style="211" customWidth="1"/>
    <col min="10776" max="10776" width="9.140625" style="211" customWidth="1"/>
    <col min="10777" max="10777" width="8.5703125" style="211" customWidth="1"/>
    <col min="10778" max="10778" width="9.85546875" style="211" customWidth="1"/>
    <col min="10779" max="10779" width="10" style="211" customWidth="1"/>
    <col min="10780" max="10780" width="8.42578125" style="211" customWidth="1"/>
    <col min="10781" max="10781" width="9.140625" style="211" customWidth="1"/>
    <col min="10782" max="10782" width="8.5703125" style="211" customWidth="1"/>
    <col min="10783" max="10783" width="10.140625" style="211" customWidth="1"/>
    <col min="10784" max="10784" width="10" style="211" customWidth="1"/>
    <col min="10785" max="10787" width="8.85546875" style="211"/>
    <col min="10788" max="10789" width="9.5703125" style="211" bestFit="1" customWidth="1"/>
    <col min="10790" max="11009" width="8.85546875" style="211"/>
    <col min="11010" max="11010" width="23.42578125" style="211" customWidth="1"/>
    <col min="11011" max="11011" width="8.42578125" style="211" customWidth="1"/>
    <col min="11012" max="11013" width="8.140625" style="211" customWidth="1"/>
    <col min="11014" max="11014" width="8.42578125" style="211" customWidth="1"/>
    <col min="11015" max="11015" width="10.140625" style="211" customWidth="1"/>
    <col min="11016" max="11016" width="8.42578125" style="211" customWidth="1"/>
    <col min="11017" max="11017" width="8.140625" style="211" customWidth="1"/>
    <col min="11018" max="11018" width="8.5703125" style="211" customWidth="1"/>
    <col min="11019" max="11019" width="8.140625" style="211" customWidth="1"/>
    <col min="11020" max="11020" width="10" style="211" customWidth="1"/>
    <col min="11021" max="11021" width="8.42578125" style="211" customWidth="1"/>
    <col min="11022" max="11022" width="9.140625" style="211" customWidth="1"/>
    <col min="11023" max="11023" width="8.5703125" style="211" customWidth="1"/>
    <col min="11024" max="11024" width="8.140625" style="211" customWidth="1"/>
    <col min="11025" max="11025" width="10" style="211" customWidth="1"/>
    <col min="11026" max="11026" width="8.42578125" style="211" customWidth="1"/>
    <col min="11027" max="11027" width="9.140625" style="211" customWidth="1"/>
    <col min="11028" max="11028" width="8.5703125" style="211" customWidth="1"/>
    <col min="11029" max="11029" width="8.140625" style="211" customWidth="1"/>
    <col min="11030" max="11030" width="10" style="211" customWidth="1"/>
    <col min="11031" max="11031" width="8.42578125" style="211" customWidth="1"/>
    <col min="11032" max="11032" width="9.140625" style="211" customWidth="1"/>
    <col min="11033" max="11033" width="8.5703125" style="211" customWidth="1"/>
    <col min="11034" max="11034" width="9.85546875" style="211" customWidth="1"/>
    <col min="11035" max="11035" width="10" style="211" customWidth="1"/>
    <col min="11036" max="11036" width="8.42578125" style="211" customWidth="1"/>
    <col min="11037" max="11037" width="9.140625" style="211" customWidth="1"/>
    <col min="11038" max="11038" width="8.5703125" style="211" customWidth="1"/>
    <col min="11039" max="11039" width="10.140625" style="211" customWidth="1"/>
    <col min="11040" max="11040" width="10" style="211" customWidth="1"/>
    <col min="11041" max="11043" width="8.85546875" style="211"/>
    <col min="11044" max="11045" width="9.5703125" style="211" bestFit="1" customWidth="1"/>
    <col min="11046" max="11265" width="8.85546875" style="211"/>
    <col min="11266" max="11266" width="23.42578125" style="211" customWidth="1"/>
    <col min="11267" max="11267" width="8.42578125" style="211" customWidth="1"/>
    <col min="11268" max="11269" width="8.140625" style="211" customWidth="1"/>
    <col min="11270" max="11270" width="8.42578125" style="211" customWidth="1"/>
    <col min="11271" max="11271" width="10.140625" style="211" customWidth="1"/>
    <col min="11272" max="11272" width="8.42578125" style="211" customWidth="1"/>
    <col min="11273" max="11273" width="8.140625" style="211" customWidth="1"/>
    <col min="11274" max="11274" width="8.5703125" style="211" customWidth="1"/>
    <col min="11275" max="11275" width="8.140625" style="211" customWidth="1"/>
    <col min="11276" max="11276" width="10" style="211" customWidth="1"/>
    <col min="11277" max="11277" width="8.42578125" style="211" customWidth="1"/>
    <col min="11278" max="11278" width="9.140625" style="211" customWidth="1"/>
    <col min="11279" max="11279" width="8.5703125" style="211" customWidth="1"/>
    <col min="11280" max="11280" width="8.140625" style="211" customWidth="1"/>
    <col min="11281" max="11281" width="10" style="211" customWidth="1"/>
    <col min="11282" max="11282" width="8.42578125" style="211" customWidth="1"/>
    <col min="11283" max="11283" width="9.140625" style="211" customWidth="1"/>
    <col min="11284" max="11284" width="8.5703125" style="211" customWidth="1"/>
    <col min="11285" max="11285" width="8.140625" style="211" customWidth="1"/>
    <col min="11286" max="11286" width="10" style="211" customWidth="1"/>
    <col min="11287" max="11287" width="8.42578125" style="211" customWidth="1"/>
    <col min="11288" max="11288" width="9.140625" style="211" customWidth="1"/>
    <col min="11289" max="11289" width="8.5703125" style="211" customWidth="1"/>
    <col min="11290" max="11290" width="9.85546875" style="211" customWidth="1"/>
    <col min="11291" max="11291" width="10" style="211" customWidth="1"/>
    <col min="11292" max="11292" width="8.42578125" style="211" customWidth="1"/>
    <col min="11293" max="11293" width="9.140625" style="211" customWidth="1"/>
    <col min="11294" max="11294" width="8.5703125" style="211" customWidth="1"/>
    <col min="11295" max="11295" width="10.140625" style="211" customWidth="1"/>
    <col min="11296" max="11296" width="10" style="211" customWidth="1"/>
    <col min="11297" max="11299" width="8.85546875" style="211"/>
    <col min="11300" max="11301" width="9.5703125" style="211" bestFit="1" customWidth="1"/>
    <col min="11302" max="11521" width="8.85546875" style="211"/>
    <col min="11522" max="11522" width="23.42578125" style="211" customWidth="1"/>
    <col min="11523" max="11523" width="8.42578125" style="211" customWidth="1"/>
    <col min="11524" max="11525" width="8.140625" style="211" customWidth="1"/>
    <col min="11526" max="11526" width="8.42578125" style="211" customWidth="1"/>
    <col min="11527" max="11527" width="10.140625" style="211" customWidth="1"/>
    <col min="11528" max="11528" width="8.42578125" style="211" customWidth="1"/>
    <col min="11529" max="11529" width="8.140625" style="211" customWidth="1"/>
    <col min="11530" max="11530" width="8.5703125" style="211" customWidth="1"/>
    <col min="11531" max="11531" width="8.140625" style="211" customWidth="1"/>
    <col min="11532" max="11532" width="10" style="211" customWidth="1"/>
    <col min="11533" max="11533" width="8.42578125" style="211" customWidth="1"/>
    <col min="11534" max="11534" width="9.140625" style="211" customWidth="1"/>
    <col min="11535" max="11535" width="8.5703125" style="211" customWidth="1"/>
    <col min="11536" max="11536" width="8.140625" style="211" customWidth="1"/>
    <col min="11537" max="11537" width="10" style="211" customWidth="1"/>
    <col min="11538" max="11538" width="8.42578125" style="211" customWidth="1"/>
    <col min="11539" max="11539" width="9.140625" style="211" customWidth="1"/>
    <col min="11540" max="11540" width="8.5703125" style="211" customWidth="1"/>
    <col min="11541" max="11541" width="8.140625" style="211" customWidth="1"/>
    <col min="11542" max="11542" width="10" style="211" customWidth="1"/>
    <col min="11543" max="11543" width="8.42578125" style="211" customWidth="1"/>
    <col min="11544" max="11544" width="9.140625" style="211" customWidth="1"/>
    <col min="11545" max="11545" width="8.5703125" style="211" customWidth="1"/>
    <col min="11546" max="11546" width="9.85546875" style="211" customWidth="1"/>
    <col min="11547" max="11547" width="10" style="211" customWidth="1"/>
    <col min="11548" max="11548" width="8.42578125" style="211" customWidth="1"/>
    <col min="11549" max="11549" width="9.140625" style="211" customWidth="1"/>
    <col min="11550" max="11550" width="8.5703125" style="211" customWidth="1"/>
    <col min="11551" max="11551" width="10.140625" style="211" customWidth="1"/>
    <col min="11552" max="11552" width="10" style="211" customWidth="1"/>
    <col min="11553" max="11555" width="8.85546875" style="211"/>
    <col min="11556" max="11557" width="9.5703125" style="211" bestFit="1" customWidth="1"/>
    <col min="11558" max="11777" width="8.85546875" style="211"/>
    <col min="11778" max="11778" width="23.42578125" style="211" customWidth="1"/>
    <col min="11779" max="11779" width="8.42578125" style="211" customWidth="1"/>
    <col min="11780" max="11781" width="8.140625" style="211" customWidth="1"/>
    <col min="11782" max="11782" width="8.42578125" style="211" customWidth="1"/>
    <col min="11783" max="11783" width="10.140625" style="211" customWidth="1"/>
    <col min="11784" max="11784" width="8.42578125" style="211" customWidth="1"/>
    <col min="11785" max="11785" width="8.140625" style="211" customWidth="1"/>
    <col min="11786" max="11786" width="8.5703125" style="211" customWidth="1"/>
    <col min="11787" max="11787" width="8.140625" style="211" customWidth="1"/>
    <col min="11788" max="11788" width="10" style="211" customWidth="1"/>
    <col min="11789" max="11789" width="8.42578125" style="211" customWidth="1"/>
    <col min="11790" max="11790" width="9.140625" style="211" customWidth="1"/>
    <col min="11791" max="11791" width="8.5703125" style="211" customWidth="1"/>
    <col min="11792" max="11792" width="8.140625" style="211" customWidth="1"/>
    <col min="11793" max="11793" width="10" style="211" customWidth="1"/>
    <col min="11794" max="11794" width="8.42578125" style="211" customWidth="1"/>
    <col min="11795" max="11795" width="9.140625" style="211" customWidth="1"/>
    <col min="11796" max="11796" width="8.5703125" style="211" customWidth="1"/>
    <col min="11797" max="11797" width="8.140625" style="211" customWidth="1"/>
    <col min="11798" max="11798" width="10" style="211" customWidth="1"/>
    <col min="11799" max="11799" width="8.42578125" style="211" customWidth="1"/>
    <col min="11800" max="11800" width="9.140625" style="211" customWidth="1"/>
    <col min="11801" max="11801" width="8.5703125" style="211" customWidth="1"/>
    <col min="11802" max="11802" width="9.85546875" style="211" customWidth="1"/>
    <col min="11803" max="11803" width="10" style="211" customWidth="1"/>
    <col min="11804" max="11804" width="8.42578125" style="211" customWidth="1"/>
    <col min="11805" max="11805" width="9.140625" style="211" customWidth="1"/>
    <col min="11806" max="11806" width="8.5703125" style="211" customWidth="1"/>
    <col min="11807" max="11807" width="10.140625" style="211" customWidth="1"/>
    <col min="11808" max="11808" width="10" style="211" customWidth="1"/>
    <col min="11809" max="11811" width="8.85546875" style="211"/>
    <col min="11812" max="11813" width="9.5703125" style="211" bestFit="1" customWidth="1"/>
    <col min="11814" max="12033" width="8.85546875" style="211"/>
    <col min="12034" max="12034" width="23.42578125" style="211" customWidth="1"/>
    <col min="12035" max="12035" width="8.42578125" style="211" customWidth="1"/>
    <col min="12036" max="12037" width="8.140625" style="211" customWidth="1"/>
    <col min="12038" max="12038" width="8.42578125" style="211" customWidth="1"/>
    <col min="12039" max="12039" width="10.140625" style="211" customWidth="1"/>
    <col min="12040" max="12040" width="8.42578125" style="211" customWidth="1"/>
    <col min="12041" max="12041" width="8.140625" style="211" customWidth="1"/>
    <col min="12042" max="12042" width="8.5703125" style="211" customWidth="1"/>
    <col min="12043" max="12043" width="8.140625" style="211" customWidth="1"/>
    <col min="12044" max="12044" width="10" style="211" customWidth="1"/>
    <col min="12045" max="12045" width="8.42578125" style="211" customWidth="1"/>
    <col min="12046" max="12046" width="9.140625" style="211" customWidth="1"/>
    <col min="12047" max="12047" width="8.5703125" style="211" customWidth="1"/>
    <col min="12048" max="12048" width="8.140625" style="211" customWidth="1"/>
    <col min="12049" max="12049" width="10" style="211" customWidth="1"/>
    <col min="12050" max="12050" width="8.42578125" style="211" customWidth="1"/>
    <col min="12051" max="12051" width="9.140625" style="211" customWidth="1"/>
    <col min="12052" max="12052" width="8.5703125" style="211" customWidth="1"/>
    <col min="12053" max="12053" width="8.140625" style="211" customWidth="1"/>
    <col min="12054" max="12054" width="10" style="211" customWidth="1"/>
    <col min="12055" max="12055" width="8.42578125" style="211" customWidth="1"/>
    <col min="12056" max="12056" width="9.140625" style="211" customWidth="1"/>
    <col min="12057" max="12057" width="8.5703125" style="211" customWidth="1"/>
    <col min="12058" max="12058" width="9.85546875" style="211" customWidth="1"/>
    <col min="12059" max="12059" width="10" style="211" customWidth="1"/>
    <col min="12060" max="12060" width="8.42578125" style="211" customWidth="1"/>
    <col min="12061" max="12061" width="9.140625" style="211" customWidth="1"/>
    <col min="12062" max="12062" width="8.5703125" style="211" customWidth="1"/>
    <col min="12063" max="12063" width="10.140625" style="211" customWidth="1"/>
    <col min="12064" max="12064" width="10" style="211" customWidth="1"/>
    <col min="12065" max="12067" width="8.85546875" style="211"/>
    <col min="12068" max="12069" width="9.5703125" style="211" bestFit="1" customWidth="1"/>
    <col min="12070" max="12289" width="8.85546875" style="211"/>
    <col min="12290" max="12290" width="23.42578125" style="211" customWidth="1"/>
    <col min="12291" max="12291" width="8.42578125" style="211" customWidth="1"/>
    <col min="12292" max="12293" width="8.140625" style="211" customWidth="1"/>
    <col min="12294" max="12294" width="8.42578125" style="211" customWidth="1"/>
    <col min="12295" max="12295" width="10.140625" style="211" customWidth="1"/>
    <col min="12296" max="12296" width="8.42578125" style="211" customWidth="1"/>
    <col min="12297" max="12297" width="8.140625" style="211" customWidth="1"/>
    <col min="12298" max="12298" width="8.5703125" style="211" customWidth="1"/>
    <col min="12299" max="12299" width="8.140625" style="211" customWidth="1"/>
    <col min="12300" max="12300" width="10" style="211" customWidth="1"/>
    <col min="12301" max="12301" width="8.42578125" style="211" customWidth="1"/>
    <col min="12302" max="12302" width="9.140625" style="211" customWidth="1"/>
    <col min="12303" max="12303" width="8.5703125" style="211" customWidth="1"/>
    <col min="12304" max="12304" width="8.140625" style="211" customWidth="1"/>
    <col min="12305" max="12305" width="10" style="211" customWidth="1"/>
    <col min="12306" max="12306" width="8.42578125" style="211" customWidth="1"/>
    <col min="12307" max="12307" width="9.140625" style="211" customWidth="1"/>
    <col min="12308" max="12308" width="8.5703125" style="211" customWidth="1"/>
    <col min="12309" max="12309" width="8.140625" style="211" customWidth="1"/>
    <col min="12310" max="12310" width="10" style="211" customWidth="1"/>
    <col min="12311" max="12311" width="8.42578125" style="211" customWidth="1"/>
    <col min="12312" max="12312" width="9.140625" style="211" customWidth="1"/>
    <col min="12313" max="12313" width="8.5703125" style="211" customWidth="1"/>
    <col min="12314" max="12314" width="9.85546875" style="211" customWidth="1"/>
    <col min="12315" max="12315" width="10" style="211" customWidth="1"/>
    <col min="12316" max="12316" width="8.42578125" style="211" customWidth="1"/>
    <col min="12317" max="12317" width="9.140625" style="211" customWidth="1"/>
    <col min="12318" max="12318" width="8.5703125" style="211" customWidth="1"/>
    <col min="12319" max="12319" width="10.140625" style="211" customWidth="1"/>
    <col min="12320" max="12320" width="10" style="211" customWidth="1"/>
    <col min="12321" max="12323" width="8.85546875" style="211"/>
    <col min="12324" max="12325" width="9.5703125" style="211" bestFit="1" customWidth="1"/>
    <col min="12326" max="12545" width="8.85546875" style="211"/>
    <col min="12546" max="12546" width="23.42578125" style="211" customWidth="1"/>
    <col min="12547" max="12547" width="8.42578125" style="211" customWidth="1"/>
    <col min="12548" max="12549" width="8.140625" style="211" customWidth="1"/>
    <col min="12550" max="12550" width="8.42578125" style="211" customWidth="1"/>
    <col min="12551" max="12551" width="10.140625" style="211" customWidth="1"/>
    <col min="12552" max="12552" width="8.42578125" style="211" customWidth="1"/>
    <col min="12553" max="12553" width="8.140625" style="211" customWidth="1"/>
    <col min="12554" max="12554" width="8.5703125" style="211" customWidth="1"/>
    <col min="12555" max="12555" width="8.140625" style="211" customWidth="1"/>
    <col min="12556" max="12556" width="10" style="211" customWidth="1"/>
    <col min="12557" max="12557" width="8.42578125" style="211" customWidth="1"/>
    <col min="12558" max="12558" width="9.140625" style="211" customWidth="1"/>
    <col min="12559" max="12559" width="8.5703125" style="211" customWidth="1"/>
    <col min="12560" max="12560" width="8.140625" style="211" customWidth="1"/>
    <col min="12561" max="12561" width="10" style="211" customWidth="1"/>
    <col min="12562" max="12562" width="8.42578125" style="211" customWidth="1"/>
    <col min="12563" max="12563" width="9.140625" style="211" customWidth="1"/>
    <col min="12564" max="12564" width="8.5703125" style="211" customWidth="1"/>
    <col min="12565" max="12565" width="8.140625" style="211" customWidth="1"/>
    <col min="12566" max="12566" width="10" style="211" customWidth="1"/>
    <col min="12567" max="12567" width="8.42578125" style="211" customWidth="1"/>
    <col min="12568" max="12568" width="9.140625" style="211" customWidth="1"/>
    <col min="12569" max="12569" width="8.5703125" style="211" customWidth="1"/>
    <col min="12570" max="12570" width="9.85546875" style="211" customWidth="1"/>
    <col min="12571" max="12571" width="10" style="211" customWidth="1"/>
    <col min="12572" max="12572" width="8.42578125" style="211" customWidth="1"/>
    <col min="12573" max="12573" width="9.140625" style="211" customWidth="1"/>
    <col min="12574" max="12574" width="8.5703125" style="211" customWidth="1"/>
    <col min="12575" max="12575" width="10.140625" style="211" customWidth="1"/>
    <col min="12576" max="12576" width="10" style="211" customWidth="1"/>
    <col min="12577" max="12579" width="8.85546875" style="211"/>
    <col min="12580" max="12581" width="9.5703125" style="211" bestFit="1" customWidth="1"/>
    <col min="12582" max="12801" width="8.85546875" style="211"/>
    <col min="12802" max="12802" width="23.42578125" style="211" customWidth="1"/>
    <col min="12803" max="12803" width="8.42578125" style="211" customWidth="1"/>
    <col min="12804" max="12805" width="8.140625" style="211" customWidth="1"/>
    <col min="12806" max="12806" width="8.42578125" style="211" customWidth="1"/>
    <col min="12807" max="12807" width="10.140625" style="211" customWidth="1"/>
    <col min="12808" max="12808" width="8.42578125" style="211" customWidth="1"/>
    <col min="12809" max="12809" width="8.140625" style="211" customWidth="1"/>
    <col min="12810" max="12810" width="8.5703125" style="211" customWidth="1"/>
    <col min="12811" max="12811" width="8.140625" style="211" customWidth="1"/>
    <col min="12812" max="12812" width="10" style="211" customWidth="1"/>
    <col min="12813" max="12813" width="8.42578125" style="211" customWidth="1"/>
    <col min="12814" max="12814" width="9.140625" style="211" customWidth="1"/>
    <col min="12815" max="12815" width="8.5703125" style="211" customWidth="1"/>
    <col min="12816" max="12816" width="8.140625" style="211" customWidth="1"/>
    <col min="12817" max="12817" width="10" style="211" customWidth="1"/>
    <col min="12818" max="12818" width="8.42578125" style="211" customWidth="1"/>
    <col min="12819" max="12819" width="9.140625" style="211" customWidth="1"/>
    <col min="12820" max="12820" width="8.5703125" style="211" customWidth="1"/>
    <col min="12821" max="12821" width="8.140625" style="211" customWidth="1"/>
    <col min="12822" max="12822" width="10" style="211" customWidth="1"/>
    <col min="12823" max="12823" width="8.42578125" style="211" customWidth="1"/>
    <col min="12824" max="12824" width="9.140625" style="211" customWidth="1"/>
    <col min="12825" max="12825" width="8.5703125" style="211" customWidth="1"/>
    <col min="12826" max="12826" width="9.85546875" style="211" customWidth="1"/>
    <col min="12827" max="12827" width="10" style="211" customWidth="1"/>
    <col min="12828" max="12828" width="8.42578125" style="211" customWidth="1"/>
    <col min="12829" max="12829" width="9.140625" style="211" customWidth="1"/>
    <col min="12830" max="12830" width="8.5703125" style="211" customWidth="1"/>
    <col min="12831" max="12831" width="10.140625" style="211" customWidth="1"/>
    <col min="12832" max="12832" width="10" style="211" customWidth="1"/>
    <col min="12833" max="12835" width="8.85546875" style="211"/>
    <col min="12836" max="12837" width="9.5703125" style="211" bestFit="1" customWidth="1"/>
    <col min="12838" max="13057" width="8.85546875" style="211"/>
    <col min="13058" max="13058" width="23.42578125" style="211" customWidth="1"/>
    <col min="13059" max="13059" width="8.42578125" style="211" customWidth="1"/>
    <col min="13060" max="13061" width="8.140625" style="211" customWidth="1"/>
    <col min="13062" max="13062" width="8.42578125" style="211" customWidth="1"/>
    <col min="13063" max="13063" width="10.140625" style="211" customWidth="1"/>
    <col min="13064" max="13064" width="8.42578125" style="211" customWidth="1"/>
    <col min="13065" max="13065" width="8.140625" style="211" customWidth="1"/>
    <col min="13066" max="13066" width="8.5703125" style="211" customWidth="1"/>
    <col min="13067" max="13067" width="8.140625" style="211" customWidth="1"/>
    <col min="13068" max="13068" width="10" style="211" customWidth="1"/>
    <col min="13069" max="13069" width="8.42578125" style="211" customWidth="1"/>
    <col min="13070" max="13070" width="9.140625" style="211" customWidth="1"/>
    <col min="13071" max="13071" width="8.5703125" style="211" customWidth="1"/>
    <col min="13072" max="13072" width="8.140625" style="211" customWidth="1"/>
    <col min="13073" max="13073" width="10" style="211" customWidth="1"/>
    <col min="13074" max="13074" width="8.42578125" style="211" customWidth="1"/>
    <col min="13075" max="13075" width="9.140625" style="211" customWidth="1"/>
    <col min="13076" max="13076" width="8.5703125" style="211" customWidth="1"/>
    <col min="13077" max="13077" width="8.140625" style="211" customWidth="1"/>
    <col min="13078" max="13078" width="10" style="211" customWidth="1"/>
    <col min="13079" max="13079" width="8.42578125" style="211" customWidth="1"/>
    <col min="13080" max="13080" width="9.140625" style="211" customWidth="1"/>
    <col min="13081" max="13081" width="8.5703125" style="211" customWidth="1"/>
    <col min="13082" max="13082" width="9.85546875" style="211" customWidth="1"/>
    <col min="13083" max="13083" width="10" style="211" customWidth="1"/>
    <col min="13084" max="13084" width="8.42578125" style="211" customWidth="1"/>
    <col min="13085" max="13085" width="9.140625" style="211" customWidth="1"/>
    <col min="13086" max="13086" width="8.5703125" style="211" customWidth="1"/>
    <col min="13087" max="13087" width="10.140625" style="211" customWidth="1"/>
    <col min="13088" max="13088" width="10" style="211" customWidth="1"/>
    <col min="13089" max="13091" width="8.85546875" style="211"/>
    <col min="13092" max="13093" width="9.5703125" style="211" bestFit="1" customWidth="1"/>
    <col min="13094" max="13313" width="8.85546875" style="211"/>
    <col min="13314" max="13314" width="23.42578125" style="211" customWidth="1"/>
    <col min="13315" max="13315" width="8.42578125" style="211" customWidth="1"/>
    <col min="13316" max="13317" width="8.140625" style="211" customWidth="1"/>
    <col min="13318" max="13318" width="8.42578125" style="211" customWidth="1"/>
    <col min="13319" max="13319" width="10.140625" style="211" customWidth="1"/>
    <col min="13320" max="13320" width="8.42578125" style="211" customWidth="1"/>
    <col min="13321" max="13321" width="8.140625" style="211" customWidth="1"/>
    <col min="13322" max="13322" width="8.5703125" style="211" customWidth="1"/>
    <col min="13323" max="13323" width="8.140625" style="211" customWidth="1"/>
    <col min="13324" max="13324" width="10" style="211" customWidth="1"/>
    <col min="13325" max="13325" width="8.42578125" style="211" customWidth="1"/>
    <col min="13326" max="13326" width="9.140625" style="211" customWidth="1"/>
    <col min="13327" max="13327" width="8.5703125" style="211" customWidth="1"/>
    <col min="13328" max="13328" width="8.140625" style="211" customWidth="1"/>
    <col min="13329" max="13329" width="10" style="211" customWidth="1"/>
    <col min="13330" max="13330" width="8.42578125" style="211" customWidth="1"/>
    <col min="13331" max="13331" width="9.140625" style="211" customWidth="1"/>
    <col min="13332" max="13332" width="8.5703125" style="211" customWidth="1"/>
    <col min="13333" max="13333" width="8.140625" style="211" customWidth="1"/>
    <col min="13334" max="13334" width="10" style="211" customWidth="1"/>
    <col min="13335" max="13335" width="8.42578125" style="211" customWidth="1"/>
    <col min="13336" max="13336" width="9.140625" style="211" customWidth="1"/>
    <col min="13337" max="13337" width="8.5703125" style="211" customWidth="1"/>
    <col min="13338" max="13338" width="9.85546875" style="211" customWidth="1"/>
    <col min="13339" max="13339" width="10" style="211" customWidth="1"/>
    <col min="13340" max="13340" width="8.42578125" style="211" customWidth="1"/>
    <col min="13341" max="13341" width="9.140625" style="211" customWidth="1"/>
    <col min="13342" max="13342" width="8.5703125" style="211" customWidth="1"/>
    <col min="13343" max="13343" width="10.140625" style="211" customWidth="1"/>
    <col min="13344" max="13344" width="10" style="211" customWidth="1"/>
    <col min="13345" max="13347" width="8.85546875" style="211"/>
    <col min="13348" max="13349" width="9.5703125" style="211" bestFit="1" customWidth="1"/>
    <col min="13350" max="13569" width="8.85546875" style="211"/>
    <col min="13570" max="13570" width="23.42578125" style="211" customWidth="1"/>
    <col min="13571" max="13571" width="8.42578125" style="211" customWidth="1"/>
    <col min="13572" max="13573" width="8.140625" style="211" customWidth="1"/>
    <col min="13574" max="13574" width="8.42578125" style="211" customWidth="1"/>
    <col min="13575" max="13575" width="10.140625" style="211" customWidth="1"/>
    <col min="13576" max="13576" width="8.42578125" style="211" customWidth="1"/>
    <col min="13577" max="13577" width="8.140625" style="211" customWidth="1"/>
    <col min="13578" max="13578" width="8.5703125" style="211" customWidth="1"/>
    <col min="13579" max="13579" width="8.140625" style="211" customWidth="1"/>
    <col min="13580" max="13580" width="10" style="211" customWidth="1"/>
    <col min="13581" max="13581" width="8.42578125" style="211" customWidth="1"/>
    <col min="13582" max="13582" width="9.140625" style="211" customWidth="1"/>
    <col min="13583" max="13583" width="8.5703125" style="211" customWidth="1"/>
    <col min="13584" max="13584" width="8.140625" style="211" customWidth="1"/>
    <col min="13585" max="13585" width="10" style="211" customWidth="1"/>
    <col min="13586" max="13586" width="8.42578125" style="211" customWidth="1"/>
    <col min="13587" max="13587" width="9.140625" style="211" customWidth="1"/>
    <col min="13588" max="13588" width="8.5703125" style="211" customWidth="1"/>
    <col min="13589" max="13589" width="8.140625" style="211" customWidth="1"/>
    <col min="13590" max="13590" width="10" style="211" customWidth="1"/>
    <col min="13591" max="13591" width="8.42578125" style="211" customWidth="1"/>
    <col min="13592" max="13592" width="9.140625" style="211" customWidth="1"/>
    <col min="13593" max="13593" width="8.5703125" style="211" customWidth="1"/>
    <col min="13594" max="13594" width="9.85546875" style="211" customWidth="1"/>
    <col min="13595" max="13595" width="10" style="211" customWidth="1"/>
    <col min="13596" max="13596" width="8.42578125" style="211" customWidth="1"/>
    <col min="13597" max="13597" width="9.140625" style="211" customWidth="1"/>
    <col min="13598" max="13598" width="8.5703125" style="211" customWidth="1"/>
    <col min="13599" max="13599" width="10.140625" style="211" customWidth="1"/>
    <col min="13600" max="13600" width="10" style="211" customWidth="1"/>
    <col min="13601" max="13603" width="8.85546875" style="211"/>
    <col min="13604" max="13605" width="9.5703125" style="211" bestFit="1" customWidth="1"/>
    <col min="13606" max="13825" width="8.85546875" style="211"/>
    <col min="13826" max="13826" width="23.42578125" style="211" customWidth="1"/>
    <col min="13827" max="13827" width="8.42578125" style="211" customWidth="1"/>
    <col min="13828" max="13829" width="8.140625" style="211" customWidth="1"/>
    <col min="13830" max="13830" width="8.42578125" style="211" customWidth="1"/>
    <col min="13831" max="13831" width="10.140625" style="211" customWidth="1"/>
    <col min="13832" max="13832" width="8.42578125" style="211" customWidth="1"/>
    <col min="13833" max="13833" width="8.140625" style="211" customWidth="1"/>
    <col min="13834" max="13834" width="8.5703125" style="211" customWidth="1"/>
    <col min="13835" max="13835" width="8.140625" style="211" customWidth="1"/>
    <col min="13836" max="13836" width="10" style="211" customWidth="1"/>
    <col min="13837" max="13837" width="8.42578125" style="211" customWidth="1"/>
    <col min="13838" max="13838" width="9.140625" style="211" customWidth="1"/>
    <col min="13839" max="13839" width="8.5703125" style="211" customWidth="1"/>
    <col min="13840" max="13840" width="8.140625" style="211" customWidth="1"/>
    <col min="13841" max="13841" width="10" style="211" customWidth="1"/>
    <col min="13842" max="13842" width="8.42578125" style="211" customWidth="1"/>
    <col min="13843" max="13843" width="9.140625" style="211" customWidth="1"/>
    <col min="13844" max="13844" width="8.5703125" style="211" customWidth="1"/>
    <col min="13845" max="13845" width="8.140625" style="211" customWidth="1"/>
    <col min="13846" max="13846" width="10" style="211" customWidth="1"/>
    <col min="13847" max="13847" width="8.42578125" style="211" customWidth="1"/>
    <col min="13848" max="13848" width="9.140625" style="211" customWidth="1"/>
    <col min="13849" max="13849" width="8.5703125" style="211" customWidth="1"/>
    <col min="13850" max="13850" width="9.85546875" style="211" customWidth="1"/>
    <col min="13851" max="13851" width="10" style="211" customWidth="1"/>
    <col min="13852" max="13852" width="8.42578125" style="211" customWidth="1"/>
    <col min="13853" max="13853" width="9.140625" style="211" customWidth="1"/>
    <col min="13854" max="13854" width="8.5703125" style="211" customWidth="1"/>
    <col min="13855" max="13855" width="10.140625" style="211" customWidth="1"/>
    <col min="13856" max="13856" width="10" style="211" customWidth="1"/>
    <col min="13857" max="13859" width="8.85546875" style="211"/>
    <col min="13860" max="13861" width="9.5703125" style="211" bestFit="1" customWidth="1"/>
    <col min="13862" max="14081" width="8.85546875" style="211"/>
    <col min="14082" max="14082" width="23.42578125" style="211" customWidth="1"/>
    <col min="14083" max="14083" width="8.42578125" style="211" customWidth="1"/>
    <col min="14084" max="14085" width="8.140625" style="211" customWidth="1"/>
    <col min="14086" max="14086" width="8.42578125" style="211" customWidth="1"/>
    <col min="14087" max="14087" width="10.140625" style="211" customWidth="1"/>
    <col min="14088" max="14088" width="8.42578125" style="211" customWidth="1"/>
    <col min="14089" max="14089" width="8.140625" style="211" customWidth="1"/>
    <col min="14090" max="14090" width="8.5703125" style="211" customWidth="1"/>
    <col min="14091" max="14091" width="8.140625" style="211" customWidth="1"/>
    <col min="14092" max="14092" width="10" style="211" customWidth="1"/>
    <col min="14093" max="14093" width="8.42578125" style="211" customWidth="1"/>
    <col min="14094" max="14094" width="9.140625" style="211" customWidth="1"/>
    <col min="14095" max="14095" width="8.5703125" style="211" customWidth="1"/>
    <col min="14096" max="14096" width="8.140625" style="211" customWidth="1"/>
    <col min="14097" max="14097" width="10" style="211" customWidth="1"/>
    <col min="14098" max="14098" width="8.42578125" style="211" customWidth="1"/>
    <col min="14099" max="14099" width="9.140625" style="211" customWidth="1"/>
    <col min="14100" max="14100" width="8.5703125" style="211" customWidth="1"/>
    <col min="14101" max="14101" width="8.140625" style="211" customWidth="1"/>
    <col min="14102" max="14102" width="10" style="211" customWidth="1"/>
    <col min="14103" max="14103" width="8.42578125" style="211" customWidth="1"/>
    <col min="14104" max="14104" width="9.140625" style="211" customWidth="1"/>
    <col min="14105" max="14105" width="8.5703125" style="211" customWidth="1"/>
    <col min="14106" max="14106" width="9.85546875" style="211" customWidth="1"/>
    <col min="14107" max="14107" width="10" style="211" customWidth="1"/>
    <col min="14108" max="14108" width="8.42578125" style="211" customWidth="1"/>
    <col min="14109" max="14109" width="9.140625" style="211" customWidth="1"/>
    <col min="14110" max="14110" width="8.5703125" style="211" customWidth="1"/>
    <col min="14111" max="14111" width="10.140625" style="211" customWidth="1"/>
    <col min="14112" max="14112" width="10" style="211" customWidth="1"/>
    <col min="14113" max="14115" width="8.85546875" style="211"/>
    <col min="14116" max="14117" width="9.5703125" style="211" bestFit="1" customWidth="1"/>
    <col min="14118" max="14337" width="8.85546875" style="211"/>
    <col min="14338" max="14338" width="23.42578125" style="211" customWidth="1"/>
    <col min="14339" max="14339" width="8.42578125" style="211" customWidth="1"/>
    <col min="14340" max="14341" width="8.140625" style="211" customWidth="1"/>
    <col min="14342" max="14342" width="8.42578125" style="211" customWidth="1"/>
    <col min="14343" max="14343" width="10.140625" style="211" customWidth="1"/>
    <col min="14344" max="14344" width="8.42578125" style="211" customWidth="1"/>
    <col min="14345" max="14345" width="8.140625" style="211" customWidth="1"/>
    <col min="14346" max="14346" width="8.5703125" style="211" customWidth="1"/>
    <col min="14347" max="14347" width="8.140625" style="211" customWidth="1"/>
    <col min="14348" max="14348" width="10" style="211" customWidth="1"/>
    <col min="14349" max="14349" width="8.42578125" style="211" customWidth="1"/>
    <col min="14350" max="14350" width="9.140625" style="211" customWidth="1"/>
    <col min="14351" max="14351" width="8.5703125" style="211" customWidth="1"/>
    <col min="14352" max="14352" width="8.140625" style="211" customWidth="1"/>
    <col min="14353" max="14353" width="10" style="211" customWidth="1"/>
    <col min="14354" max="14354" width="8.42578125" style="211" customWidth="1"/>
    <col min="14355" max="14355" width="9.140625" style="211" customWidth="1"/>
    <col min="14356" max="14356" width="8.5703125" style="211" customWidth="1"/>
    <col min="14357" max="14357" width="8.140625" style="211" customWidth="1"/>
    <col min="14358" max="14358" width="10" style="211" customWidth="1"/>
    <col min="14359" max="14359" width="8.42578125" style="211" customWidth="1"/>
    <col min="14360" max="14360" width="9.140625" style="211" customWidth="1"/>
    <col min="14361" max="14361" width="8.5703125" style="211" customWidth="1"/>
    <col min="14362" max="14362" width="9.85546875" style="211" customWidth="1"/>
    <col min="14363" max="14363" width="10" style="211" customWidth="1"/>
    <col min="14364" max="14364" width="8.42578125" style="211" customWidth="1"/>
    <col min="14365" max="14365" width="9.140625" style="211" customWidth="1"/>
    <col min="14366" max="14366" width="8.5703125" style="211" customWidth="1"/>
    <col min="14367" max="14367" width="10.140625" style="211" customWidth="1"/>
    <col min="14368" max="14368" width="10" style="211" customWidth="1"/>
    <col min="14369" max="14371" width="8.85546875" style="211"/>
    <col min="14372" max="14373" width="9.5703125" style="211" bestFit="1" customWidth="1"/>
    <col min="14374" max="14593" width="8.85546875" style="211"/>
    <col min="14594" max="14594" width="23.42578125" style="211" customWidth="1"/>
    <col min="14595" max="14595" width="8.42578125" style="211" customWidth="1"/>
    <col min="14596" max="14597" width="8.140625" style="211" customWidth="1"/>
    <col min="14598" max="14598" width="8.42578125" style="211" customWidth="1"/>
    <col min="14599" max="14599" width="10.140625" style="211" customWidth="1"/>
    <col min="14600" max="14600" width="8.42578125" style="211" customWidth="1"/>
    <col min="14601" max="14601" width="8.140625" style="211" customWidth="1"/>
    <col min="14602" max="14602" width="8.5703125" style="211" customWidth="1"/>
    <col min="14603" max="14603" width="8.140625" style="211" customWidth="1"/>
    <col min="14604" max="14604" width="10" style="211" customWidth="1"/>
    <col min="14605" max="14605" width="8.42578125" style="211" customWidth="1"/>
    <col min="14606" max="14606" width="9.140625" style="211" customWidth="1"/>
    <col min="14607" max="14607" width="8.5703125" style="211" customWidth="1"/>
    <col min="14608" max="14608" width="8.140625" style="211" customWidth="1"/>
    <col min="14609" max="14609" width="10" style="211" customWidth="1"/>
    <col min="14610" max="14610" width="8.42578125" style="211" customWidth="1"/>
    <col min="14611" max="14611" width="9.140625" style="211" customWidth="1"/>
    <col min="14612" max="14612" width="8.5703125" style="211" customWidth="1"/>
    <col min="14613" max="14613" width="8.140625" style="211" customWidth="1"/>
    <col min="14614" max="14614" width="10" style="211" customWidth="1"/>
    <col min="14615" max="14615" width="8.42578125" style="211" customWidth="1"/>
    <col min="14616" max="14616" width="9.140625" style="211" customWidth="1"/>
    <col min="14617" max="14617" width="8.5703125" style="211" customWidth="1"/>
    <col min="14618" max="14618" width="9.85546875" style="211" customWidth="1"/>
    <col min="14619" max="14619" width="10" style="211" customWidth="1"/>
    <col min="14620" max="14620" width="8.42578125" style="211" customWidth="1"/>
    <col min="14621" max="14621" width="9.140625" style="211" customWidth="1"/>
    <col min="14622" max="14622" width="8.5703125" style="211" customWidth="1"/>
    <col min="14623" max="14623" width="10.140625" style="211" customWidth="1"/>
    <col min="14624" max="14624" width="10" style="211" customWidth="1"/>
    <col min="14625" max="14627" width="8.85546875" style="211"/>
    <col min="14628" max="14629" width="9.5703125" style="211" bestFit="1" customWidth="1"/>
    <col min="14630" max="14849" width="8.85546875" style="211"/>
    <col min="14850" max="14850" width="23.42578125" style="211" customWidth="1"/>
    <col min="14851" max="14851" width="8.42578125" style="211" customWidth="1"/>
    <col min="14852" max="14853" width="8.140625" style="211" customWidth="1"/>
    <col min="14854" max="14854" width="8.42578125" style="211" customWidth="1"/>
    <col min="14855" max="14855" width="10.140625" style="211" customWidth="1"/>
    <col min="14856" max="14856" width="8.42578125" style="211" customWidth="1"/>
    <col min="14857" max="14857" width="8.140625" style="211" customWidth="1"/>
    <col min="14858" max="14858" width="8.5703125" style="211" customWidth="1"/>
    <col min="14859" max="14859" width="8.140625" style="211" customWidth="1"/>
    <col min="14860" max="14860" width="10" style="211" customWidth="1"/>
    <col min="14861" max="14861" width="8.42578125" style="211" customWidth="1"/>
    <col min="14862" max="14862" width="9.140625" style="211" customWidth="1"/>
    <col min="14863" max="14863" width="8.5703125" style="211" customWidth="1"/>
    <col min="14864" max="14864" width="8.140625" style="211" customWidth="1"/>
    <col min="14865" max="14865" width="10" style="211" customWidth="1"/>
    <col min="14866" max="14866" width="8.42578125" style="211" customWidth="1"/>
    <col min="14867" max="14867" width="9.140625" style="211" customWidth="1"/>
    <col min="14868" max="14868" width="8.5703125" style="211" customWidth="1"/>
    <col min="14869" max="14869" width="8.140625" style="211" customWidth="1"/>
    <col min="14870" max="14870" width="10" style="211" customWidth="1"/>
    <col min="14871" max="14871" width="8.42578125" style="211" customWidth="1"/>
    <col min="14872" max="14872" width="9.140625" style="211" customWidth="1"/>
    <col min="14873" max="14873" width="8.5703125" style="211" customWidth="1"/>
    <col min="14874" max="14874" width="9.85546875" style="211" customWidth="1"/>
    <col min="14875" max="14875" width="10" style="211" customWidth="1"/>
    <col min="14876" max="14876" width="8.42578125" style="211" customWidth="1"/>
    <col min="14877" max="14877" width="9.140625" style="211" customWidth="1"/>
    <col min="14878" max="14878" width="8.5703125" style="211" customWidth="1"/>
    <col min="14879" max="14879" width="10.140625" style="211" customWidth="1"/>
    <col min="14880" max="14880" width="10" style="211" customWidth="1"/>
    <col min="14881" max="14883" width="8.85546875" style="211"/>
    <col min="14884" max="14885" width="9.5703125" style="211" bestFit="1" customWidth="1"/>
    <col min="14886" max="15105" width="8.85546875" style="211"/>
    <col min="15106" max="15106" width="23.42578125" style="211" customWidth="1"/>
    <col min="15107" max="15107" width="8.42578125" style="211" customWidth="1"/>
    <col min="15108" max="15109" width="8.140625" style="211" customWidth="1"/>
    <col min="15110" max="15110" width="8.42578125" style="211" customWidth="1"/>
    <col min="15111" max="15111" width="10.140625" style="211" customWidth="1"/>
    <col min="15112" max="15112" width="8.42578125" style="211" customWidth="1"/>
    <col min="15113" max="15113" width="8.140625" style="211" customWidth="1"/>
    <col min="15114" max="15114" width="8.5703125" style="211" customWidth="1"/>
    <col min="15115" max="15115" width="8.140625" style="211" customWidth="1"/>
    <col min="15116" max="15116" width="10" style="211" customWidth="1"/>
    <col min="15117" max="15117" width="8.42578125" style="211" customWidth="1"/>
    <col min="15118" max="15118" width="9.140625" style="211" customWidth="1"/>
    <col min="15119" max="15119" width="8.5703125" style="211" customWidth="1"/>
    <col min="15120" max="15120" width="8.140625" style="211" customWidth="1"/>
    <col min="15121" max="15121" width="10" style="211" customWidth="1"/>
    <col min="15122" max="15122" width="8.42578125" style="211" customWidth="1"/>
    <col min="15123" max="15123" width="9.140625" style="211" customWidth="1"/>
    <col min="15124" max="15124" width="8.5703125" style="211" customWidth="1"/>
    <col min="15125" max="15125" width="8.140625" style="211" customWidth="1"/>
    <col min="15126" max="15126" width="10" style="211" customWidth="1"/>
    <col min="15127" max="15127" width="8.42578125" style="211" customWidth="1"/>
    <col min="15128" max="15128" width="9.140625" style="211" customWidth="1"/>
    <col min="15129" max="15129" width="8.5703125" style="211" customWidth="1"/>
    <col min="15130" max="15130" width="9.85546875" style="211" customWidth="1"/>
    <col min="15131" max="15131" width="10" style="211" customWidth="1"/>
    <col min="15132" max="15132" width="8.42578125" style="211" customWidth="1"/>
    <col min="15133" max="15133" width="9.140625" style="211" customWidth="1"/>
    <col min="15134" max="15134" width="8.5703125" style="211" customWidth="1"/>
    <col min="15135" max="15135" width="10.140625" style="211" customWidth="1"/>
    <col min="15136" max="15136" width="10" style="211" customWidth="1"/>
    <col min="15137" max="15139" width="8.85546875" style="211"/>
    <col min="15140" max="15141" width="9.5703125" style="211" bestFit="1" customWidth="1"/>
    <col min="15142" max="15361" width="8.85546875" style="211"/>
    <col min="15362" max="15362" width="23.42578125" style="211" customWidth="1"/>
    <col min="15363" max="15363" width="8.42578125" style="211" customWidth="1"/>
    <col min="15364" max="15365" width="8.140625" style="211" customWidth="1"/>
    <col min="15366" max="15366" width="8.42578125" style="211" customWidth="1"/>
    <col min="15367" max="15367" width="10.140625" style="211" customWidth="1"/>
    <col min="15368" max="15368" width="8.42578125" style="211" customWidth="1"/>
    <col min="15369" max="15369" width="8.140625" style="211" customWidth="1"/>
    <col min="15370" max="15370" width="8.5703125" style="211" customWidth="1"/>
    <col min="15371" max="15371" width="8.140625" style="211" customWidth="1"/>
    <col min="15372" max="15372" width="10" style="211" customWidth="1"/>
    <col min="15373" max="15373" width="8.42578125" style="211" customWidth="1"/>
    <col min="15374" max="15374" width="9.140625" style="211" customWidth="1"/>
    <col min="15375" max="15375" width="8.5703125" style="211" customWidth="1"/>
    <col min="15376" max="15376" width="8.140625" style="211" customWidth="1"/>
    <col min="15377" max="15377" width="10" style="211" customWidth="1"/>
    <col min="15378" max="15378" width="8.42578125" style="211" customWidth="1"/>
    <col min="15379" max="15379" width="9.140625" style="211" customWidth="1"/>
    <col min="15380" max="15380" width="8.5703125" style="211" customWidth="1"/>
    <col min="15381" max="15381" width="8.140625" style="211" customWidth="1"/>
    <col min="15382" max="15382" width="10" style="211" customWidth="1"/>
    <col min="15383" max="15383" width="8.42578125" style="211" customWidth="1"/>
    <col min="15384" max="15384" width="9.140625" style="211" customWidth="1"/>
    <col min="15385" max="15385" width="8.5703125" style="211" customWidth="1"/>
    <col min="15386" max="15386" width="9.85546875" style="211" customWidth="1"/>
    <col min="15387" max="15387" width="10" style="211" customWidth="1"/>
    <col min="15388" max="15388" width="8.42578125" style="211" customWidth="1"/>
    <col min="15389" max="15389" width="9.140625" style="211" customWidth="1"/>
    <col min="15390" max="15390" width="8.5703125" style="211" customWidth="1"/>
    <col min="15391" max="15391" width="10.140625" style="211" customWidth="1"/>
    <col min="15392" max="15392" width="10" style="211" customWidth="1"/>
    <col min="15393" max="15395" width="8.85546875" style="211"/>
    <col min="15396" max="15397" width="9.5703125" style="211" bestFit="1" customWidth="1"/>
    <col min="15398" max="15617" width="8.85546875" style="211"/>
    <col min="15618" max="15618" width="23.42578125" style="211" customWidth="1"/>
    <col min="15619" max="15619" width="8.42578125" style="211" customWidth="1"/>
    <col min="15620" max="15621" width="8.140625" style="211" customWidth="1"/>
    <col min="15622" max="15622" width="8.42578125" style="211" customWidth="1"/>
    <col min="15623" max="15623" width="10.140625" style="211" customWidth="1"/>
    <col min="15624" max="15624" width="8.42578125" style="211" customWidth="1"/>
    <col min="15625" max="15625" width="8.140625" style="211" customWidth="1"/>
    <col min="15626" max="15626" width="8.5703125" style="211" customWidth="1"/>
    <col min="15627" max="15627" width="8.140625" style="211" customWidth="1"/>
    <col min="15628" max="15628" width="10" style="211" customWidth="1"/>
    <col min="15629" max="15629" width="8.42578125" style="211" customWidth="1"/>
    <col min="15630" max="15630" width="9.140625" style="211" customWidth="1"/>
    <col min="15631" max="15631" width="8.5703125" style="211" customWidth="1"/>
    <col min="15632" max="15632" width="8.140625" style="211" customWidth="1"/>
    <col min="15633" max="15633" width="10" style="211" customWidth="1"/>
    <col min="15634" max="15634" width="8.42578125" style="211" customWidth="1"/>
    <col min="15635" max="15635" width="9.140625" style="211" customWidth="1"/>
    <col min="15636" max="15636" width="8.5703125" style="211" customWidth="1"/>
    <col min="15637" max="15637" width="8.140625" style="211" customWidth="1"/>
    <col min="15638" max="15638" width="10" style="211" customWidth="1"/>
    <col min="15639" max="15639" width="8.42578125" style="211" customWidth="1"/>
    <col min="15640" max="15640" width="9.140625" style="211" customWidth="1"/>
    <col min="15641" max="15641" width="8.5703125" style="211" customWidth="1"/>
    <col min="15642" max="15642" width="9.85546875" style="211" customWidth="1"/>
    <col min="15643" max="15643" width="10" style="211" customWidth="1"/>
    <col min="15644" max="15644" width="8.42578125" style="211" customWidth="1"/>
    <col min="15645" max="15645" width="9.140625" style="211" customWidth="1"/>
    <col min="15646" max="15646" width="8.5703125" style="211" customWidth="1"/>
    <col min="15647" max="15647" width="10.140625" style="211" customWidth="1"/>
    <col min="15648" max="15648" width="10" style="211" customWidth="1"/>
    <col min="15649" max="15651" width="8.85546875" style="211"/>
    <col min="15652" max="15653" width="9.5703125" style="211" bestFit="1" customWidth="1"/>
    <col min="15654" max="15873" width="8.85546875" style="211"/>
    <col min="15874" max="15874" width="23.42578125" style="211" customWidth="1"/>
    <col min="15875" max="15875" width="8.42578125" style="211" customWidth="1"/>
    <col min="15876" max="15877" width="8.140625" style="211" customWidth="1"/>
    <col min="15878" max="15878" width="8.42578125" style="211" customWidth="1"/>
    <col min="15879" max="15879" width="10.140625" style="211" customWidth="1"/>
    <col min="15880" max="15880" width="8.42578125" style="211" customWidth="1"/>
    <col min="15881" max="15881" width="8.140625" style="211" customWidth="1"/>
    <col min="15882" max="15882" width="8.5703125" style="211" customWidth="1"/>
    <col min="15883" max="15883" width="8.140625" style="211" customWidth="1"/>
    <col min="15884" max="15884" width="10" style="211" customWidth="1"/>
    <col min="15885" max="15885" width="8.42578125" style="211" customWidth="1"/>
    <col min="15886" max="15886" width="9.140625" style="211" customWidth="1"/>
    <col min="15887" max="15887" width="8.5703125" style="211" customWidth="1"/>
    <col min="15888" max="15888" width="8.140625" style="211" customWidth="1"/>
    <col min="15889" max="15889" width="10" style="211" customWidth="1"/>
    <col min="15890" max="15890" width="8.42578125" style="211" customWidth="1"/>
    <col min="15891" max="15891" width="9.140625" style="211" customWidth="1"/>
    <col min="15892" max="15892" width="8.5703125" style="211" customWidth="1"/>
    <col min="15893" max="15893" width="8.140625" style="211" customWidth="1"/>
    <col min="15894" max="15894" width="10" style="211" customWidth="1"/>
    <col min="15895" max="15895" width="8.42578125" style="211" customWidth="1"/>
    <col min="15896" max="15896" width="9.140625" style="211" customWidth="1"/>
    <col min="15897" max="15897" width="8.5703125" style="211" customWidth="1"/>
    <col min="15898" max="15898" width="9.85546875" style="211" customWidth="1"/>
    <col min="15899" max="15899" width="10" style="211" customWidth="1"/>
    <col min="15900" max="15900" width="8.42578125" style="211" customWidth="1"/>
    <col min="15901" max="15901" width="9.140625" style="211" customWidth="1"/>
    <col min="15902" max="15902" width="8.5703125" style="211" customWidth="1"/>
    <col min="15903" max="15903" width="10.140625" style="211" customWidth="1"/>
    <col min="15904" max="15904" width="10" style="211" customWidth="1"/>
    <col min="15905" max="15907" width="8.85546875" style="211"/>
    <col min="15908" max="15909" width="9.5703125" style="211" bestFit="1" customWidth="1"/>
    <col min="15910" max="16129" width="8.85546875" style="211"/>
    <col min="16130" max="16130" width="23.42578125" style="211" customWidth="1"/>
    <col min="16131" max="16131" width="8.42578125" style="211" customWidth="1"/>
    <col min="16132" max="16133" width="8.140625" style="211" customWidth="1"/>
    <col min="16134" max="16134" width="8.42578125" style="211" customWidth="1"/>
    <col min="16135" max="16135" width="10.140625" style="211" customWidth="1"/>
    <col min="16136" max="16136" width="8.42578125" style="211" customWidth="1"/>
    <col min="16137" max="16137" width="8.140625" style="211" customWidth="1"/>
    <col min="16138" max="16138" width="8.5703125" style="211" customWidth="1"/>
    <col min="16139" max="16139" width="8.140625" style="211" customWidth="1"/>
    <col min="16140" max="16140" width="10" style="211" customWidth="1"/>
    <col min="16141" max="16141" width="8.42578125" style="211" customWidth="1"/>
    <col min="16142" max="16142" width="9.140625" style="211" customWidth="1"/>
    <col min="16143" max="16143" width="8.5703125" style="211" customWidth="1"/>
    <col min="16144" max="16144" width="8.140625" style="211" customWidth="1"/>
    <col min="16145" max="16145" width="10" style="211" customWidth="1"/>
    <col min="16146" max="16146" width="8.42578125" style="211" customWidth="1"/>
    <col min="16147" max="16147" width="9.140625" style="211" customWidth="1"/>
    <col min="16148" max="16148" width="8.5703125" style="211" customWidth="1"/>
    <col min="16149" max="16149" width="8.140625" style="211" customWidth="1"/>
    <col min="16150" max="16150" width="10" style="211" customWidth="1"/>
    <col min="16151" max="16151" width="8.42578125" style="211" customWidth="1"/>
    <col min="16152" max="16152" width="9.140625" style="211" customWidth="1"/>
    <col min="16153" max="16153" width="8.5703125" style="211" customWidth="1"/>
    <col min="16154" max="16154" width="9.85546875" style="211" customWidth="1"/>
    <col min="16155" max="16155" width="10" style="211" customWidth="1"/>
    <col min="16156" max="16156" width="8.42578125" style="211" customWidth="1"/>
    <col min="16157" max="16157" width="9.140625" style="211" customWidth="1"/>
    <col min="16158" max="16158" width="8.5703125" style="211" customWidth="1"/>
    <col min="16159" max="16159" width="10.140625" style="211" customWidth="1"/>
    <col min="16160" max="16160" width="10" style="211" customWidth="1"/>
    <col min="16161" max="16163" width="8.85546875" style="211"/>
    <col min="16164" max="16165" width="9.5703125" style="211" bestFit="1" customWidth="1"/>
    <col min="16166" max="16384" width="8.85546875" style="211"/>
  </cols>
  <sheetData>
    <row r="1" spans="1:86">
      <c r="A1" s="208"/>
      <c r="B1" s="208" t="s">
        <v>211</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35"/>
      <c r="CE1" s="210"/>
      <c r="CF1" s="210"/>
      <c r="CG1" s="210"/>
      <c r="CH1" s="210"/>
    </row>
    <row r="2" spans="1:86">
      <c r="A2" s="212"/>
      <c r="B2" s="213"/>
      <c r="C2" s="213"/>
      <c r="D2" s="213"/>
      <c r="E2" s="213"/>
      <c r="F2" s="213"/>
      <c r="G2" s="214"/>
      <c r="H2" s="214"/>
      <c r="I2" s="214"/>
      <c r="J2" s="214"/>
      <c r="K2" s="214"/>
      <c r="L2" s="214"/>
      <c r="M2" s="214"/>
      <c r="N2" s="214"/>
      <c r="O2" s="214"/>
      <c r="P2" s="214"/>
      <c r="Q2" s="214" t="s">
        <v>212</v>
      </c>
      <c r="R2" s="214"/>
      <c r="S2" s="214"/>
      <c r="T2" s="214"/>
      <c r="U2" s="214"/>
      <c r="V2" s="214" t="s">
        <v>213</v>
      </c>
      <c r="W2" s="214"/>
      <c r="X2" s="214"/>
      <c r="Y2" s="214"/>
      <c r="Z2" s="214"/>
      <c r="AA2" s="210" t="s">
        <v>214</v>
      </c>
      <c r="AB2" s="214"/>
      <c r="AC2" s="214"/>
      <c r="AD2" s="214"/>
      <c r="AE2" s="214"/>
      <c r="AF2" s="210" t="s">
        <v>215</v>
      </c>
      <c r="AG2" s="214"/>
      <c r="AH2" s="214"/>
      <c r="AI2" s="214"/>
      <c r="AJ2" s="214"/>
      <c r="AK2" s="214" t="s">
        <v>216</v>
      </c>
      <c r="AL2" s="214"/>
      <c r="AM2" s="214"/>
      <c r="AN2" s="214"/>
      <c r="AO2" s="214"/>
      <c r="AP2" s="214" t="s">
        <v>217</v>
      </c>
      <c r="AQ2" s="214"/>
      <c r="AR2" s="214"/>
      <c r="AS2" s="214"/>
      <c r="AT2" s="214"/>
      <c r="AU2" s="214" t="s">
        <v>218</v>
      </c>
      <c r="AV2" s="214"/>
      <c r="AW2" s="214"/>
      <c r="AX2" s="214"/>
      <c r="AY2" s="214"/>
      <c r="AZ2" s="214" t="s">
        <v>219</v>
      </c>
      <c r="BA2" s="214"/>
      <c r="BB2" s="214"/>
      <c r="BC2" s="214"/>
      <c r="BD2" s="214"/>
      <c r="BE2" s="214" t="s">
        <v>220</v>
      </c>
      <c r="BF2" s="214"/>
      <c r="BG2" s="214"/>
      <c r="BH2" s="214"/>
      <c r="BI2" s="214"/>
      <c r="BJ2" s="214" t="s">
        <v>221</v>
      </c>
      <c r="BK2" s="214"/>
      <c r="BL2" s="214"/>
      <c r="BM2" s="214"/>
      <c r="BN2" s="214"/>
      <c r="BO2" s="214" t="s">
        <v>222</v>
      </c>
      <c r="BP2" s="214"/>
      <c r="BQ2" s="214"/>
      <c r="BR2" s="214"/>
      <c r="BS2" s="214"/>
      <c r="BT2" s="214" t="s">
        <v>223</v>
      </c>
      <c r="BU2" s="214"/>
      <c r="BV2" s="214"/>
      <c r="BW2" s="214"/>
      <c r="BX2" s="214"/>
      <c r="BY2" s="214" t="s">
        <v>224</v>
      </c>
      <c r="BZ2" s="214"/>
      <c r="CA2" s="214"/>
      <c r="CB2" s="214"/>
      <c r="CC2" s="214"/>
      <c r="CD2" s="434" t="s">
        <v>225</v>
      </c>
      <c r="CE2" s="214"/>
      <c r="CF2" s="214"/>
      <c r="CG2" s="214"/>
      <c r="CH2" s="214"/>
    </row>
    <row r="3" spans="1:86" s="204" customFormat="1" ht="11.25" customHeight="1">
      <c r="A3" s="222"/>
      <c r="B3" s="233" t="str">
        <f>'[3]Median Family Income-Quintiles'!B3</f>
        <v xml:space="preserve"> 1996-98*</v>
      </c>
      <c r="C3" s="233">
        <f>'[3]Median Family Income-Quintiles'!C3</f>
        <v>0</v>
      </c>
      <c r="D3" s="233">
        <f>'[3]Median Family Income-Quintiles'!D3</f>
        <v>0</v>
      </c>
      <c r="E3" s="233">
        <f>'[3]Median Family Income-Quintiles'!E3</f>
        <v>0</v>
      </c>
      <c r="F3" s="233">
        <f>'[3]Median Family Income-Quintiles'!F3</f>
        <v>0</v>
      </c>
      <c r="G3" s="234" t="str">
        <f>'[3]Median Family Income-Quintiles'!G3</f>
        <v>1999-2001*</v>
      </c>
      <c r="H3" s="233">
        <f>'[3]Median Family Income-Quintiles'!H3</f>
        <v>0</v>
      </c>
      <c r="I3" s="233">
        <f>'[3]Median Family Income-Quintiles'!I3</f>
        <v>0</v>
      </c>
      <c r="J3" s="233">
        <f>'[3]Median Family Income-Quintiles'!J3</f>
        <v>0</v>
      </c>
      <c r="K3" s="233">
        <f>'[3]Median Family Income-Quintiles'!K3</f>
        <v>0</v>
      </c>
      <c r="L3" s="234" t="str">
        <f>'[3]Median Family Income-Quintiles'!L3</f>
        <v>2001-2003*</v>
      </c>
      <c r="M3" s="233">
        <f>'[3]Median Family Income-Quintiles'!M3</f>
        <v>0</v>
      </c>
      <c r="N3" s="233">
        <f>'[3]Median Family Income-Quintiles'!N3</f>
        <v>0</v>
      </c>
      <c r="O3" s="233">
        <f>'[3]Median Family Income-Quintiles'!O3</f>
        <v>0</v>
      </c>
      <c r="P3" s="233">
        <f>'[3]Median Family Income-Quintiles'!P3</f>
        <v>0</v>
      </c>
      <c r="Q3" s="234" t="str">
        <f>'[3]Median Family Income-Quintiles'!Q3</f>
        <v>2003-2005*</v>
      </c>
      <c r="R3" s="233">
        <f>'[3]Median Family Income-Quintiles'!R3</f>
        <v>0</v>
      </c>
      <c r="S3" s="233">
        <f>'[3]Median Family Income-Quintiles'!S3</f>
        <v>0</v>
      </c>
      <c r="T3" s="233">
        <f>'[3]Median Family Income-Quintiles'!T3</f>
        <v>0</v>
      </c>
      <c r="U3" s="233">
        <f>'[3]Median Family Income-Quintiles'!U3</f>
        <v>0</v>
      </c>
      <c r="V3" s="233">
        <f>'[3]Median Family Income-Quintiles'!V3</f>
        <v>2007</v>
      </c>
      <c r="W3" s="233">
        <f>'[3]Median Family Income-Quintiles'!W3</f>
        <v>0</v>
      </c>
      <c r="X3" s="233">
        <f>'[3]Median Family Income-Quintiles'!X3</f>
        <v>0</v>
      </c>
      <c r="Y3" s="233">
        <f>'[3]Median Family Income-Quintiles'!Y3</f>
        <v>0</v>
      </c>
      <c r="Z3" s="233">
        <f>'[3]Median Family Income-Quintiles'!Z3</f>
        <v>0</v>
      </c>
      <c r="AA3" s="234">
        <f>'[3]Median Family Income-Quintiles'!AA3</f>
        <v>2008</v>
      </c>
      <c r="AB3" s="233">
        <f>'[3]Median Family Income-Quintiles'!AB3</f>
        <v>0</v>
      </c>
      <c r="AC3" s="233">
        <f>'[3]Median Family Income-Quintiles'!AC3</f>
        <v>0</v>
      </c>
      <c r="AD3" s="233">
        <f>'[3]Median Family Income-Quintiles'!AD3</f>
        <v>0</v>
      </c>
      <c r="AE3" s="233">
        <f>'[3]Median Family Income-Quintiles'!AE3</f>
        <v>0</v>
      </c>
      <c r="AF3" s="234">
        <f>'[3]Median Family Income-Quintiles'!AF3</f>
        <v>2009</v>
      </c>
      <c r="AG3" s="233">
        <f>'[3]Median Family Income-Quintiles'!AG3</f>
        <v>0</v>
      </c>
      <c r="AH3" s="233">
        <f>'[3]Median Family Income-Quintiles'!AH3</f>
        <v>0</v>
      </c>
      <c r="AI3" s="233">
        <f>'[3]Median Family Income-Quintiles'!AI3</f>
        <v>0</v>
      </c>
      <c r="AJ3" s="233">
        <f>'[3]Median Family Income-Quintiles'!AJ3</f>
        <v>0</v>
      </c>
      <c r="AK3" s="234">
        <f>'[3]Median Family Income-Quintiles'!AK3</f>
        <v>2010</v>
      </c>
      <c r="AL3" s="233">
        <f>'[3]Median Family Income-Quintiles'!AL3</f>
        <v>0</v>
      </c>
      <c r="AM3" s="233">
        <f>'[3]Median Family Income-Quintiles'!AM3</f>
        <v>0</v>
      </c>
      <c r="AN3" s="233">
        <f>'[3]Median Family Income-Quintiles'!AN3</f>
        <v>0</v>
      </c>
      <c r="AO3" s="233">
        <f>'[3]Median Family Income-Quintiles'!AO3</f>
        <v>0</v>
      </c>
      <c r="AP3" s="234">
        <f>'[3]Median Family Income-Quintiles'!AP3</f>
        <v>2011</v>
      </c>
      <c r="AQ3" s="233">
        <f>'[3]Median Family Income-Quintiles'!AQ3</f>
        <v>0</v>
      </c>
      <c r="AR3" s="233">
        <f>'[3]Median Family Income-Quintiles'!AR3</f>
        <v>0</v>
      </c>
      <c r="AS3" s="233">
        <f>'[3]Median Family Income-Quintiles'!AS3</f>
        <v>0</v>
      </c>
      <c r="AT3" s="258">
        <f>'[3]Median Family Income-Quintiles'!AT3</f>
        <v>0</v>
      </c>
      <c r="AU3" s="233">
        <f>'[3]Median Family Income-Quintiles'!AU3</f>
        <v>2012</v>
      </c>
      <c r="AV3" s="233">
        <f>'[3]Median Family Income-Quintiles'!AV3</f>
        <v>0</v>
      </c>
      <c r="AW3" s="233">
        <f>'[3]Median Family Income-Quintiles'!AW3</f>
        <v>0</v>
      </c>
      <c r="AX3" s="233">
        <f>'[3]Median Family Income-Quintiles'!AX3</f>
        <v>0</v>
      </c>
      <c r="AY3" s="258">
        <f>'[3]Median Family Income-Quintiles'!AY3</f>
        <v>0</v>
      </c>
      <c r="AZ3" s="233">
        <f>'[3]Median Family Income-Quintiles'!AZ3</f>
        <v>2013</v>
      </c>
      <c r="BA3" s="233">
        <f>'[3]Median Family Income-Quintiles'!BA3</f>
        <v>0</v>
      </c>
      <c r="BB3" s="233">
        <f>'[3]Median Family Income-Quintiles'!BB3</f>
        <v>0</v>
      </c>
      <c r="BC3" s="229"/>
      <c r="BD3" s="268"/>
      <c r="BE3" s="229">
        <v>2014</v>
      </c>
      <c r="BF3" s="229"/>
      <c r="BG3" s="229"/>
      <c r="BH3" s="229"/>
      <c r="BI3" s="268"/>
      <c r="BJ3" s="229">
        <v>2015</v>
      </c>
      <c r="BK3" s="229"/>
      <c r="BL3" s="229"/>
      <c r="BM3" s="229"/>
      <c r="BN3" s="268"/>
      <c r="BO3" s="229">
        <v>2016</v>
      </c>
      <c r="BP3" s="229"/>
      <c r="BQ3" s="229"/>
      <c r="BR3" s="229"/>
      <c r="BS3" s="229"/>
      <c r="BT3" s="229">
        <v>2017</v>
      </c>
      <c r="BU3" s="229"/>
      <c r="BV3" s="229"/>
      <c r="BW3" s="229"/>
      <c r="BX3" s="229"/>
      <c r="BY3" s="229">
        <v>2018</v>
      </c>
      <c r="BZ3" s="229"/>
      <c r="CA3" s="229"/>
      <c r="CB3" s="229"/>
      <c r="CC3" s="229"/>
      <c r="CD3" s="435">
        <v>2019</v>
      </c>
      <c r="CE3" s="229"/>
      <c r="CF3" s="229"/>
      <c r="CG3" s="229"/>
      <c r="CH3" s="229"/>
    </row>
    <row r="4" spans="1:86">
      <c r="A4" s="215"/>
      <c r="B4" s="505" t="str">
        <f>'[3]Median Family Income-Quintiles'!B4</f>
        <v xml:space="preserve">Low </v>
      </c>
      <c r="C4" s="216" t="str">
        <f>'[3]Median Family Income-Quintiles'!C4</f>
        <v>2nd</v>
      </c>
      <c r="D4" s="216" t="str">
        <f>'[3]Median Family Income-Quintiles'!D4</f>
        <v>3rd</v>
      </c>
      <c r="E4" s="216" t="str">
        <f>'[3]Median Family Income-Quintiles'!E4</f>
        <v>4th</v>
      </c>
      <c r="F4" s="216" t="str">
        <f>'[3]Median Family Income-Quintiles'!F4</f>
        <v>High</v>
      </c>
      <c r="G4" s="217" t="str">
        <f>'[3]Median Family Income-Quintiles'!G4</f>
        <v xml:space="preserve">Low </v>
      </c>
      <c r="H4" s="216" t="str">
        <f>'[3]Median Family Income-Quintiles'!H4</f>
        <v>2nd</v>
      </c>
      <c r="I4" s="216" t="str">
        <f>'[3]Median Family Income-Quintiles'!I4</f>
        <v>3rd</v>
      </c>
      <c r="J4" s="216" t="str">
        <f>'[3]Median Family Income-Quintiles'!J4</f>
        <v>4th</v>
      </c>
      <c r="K4" s="216" t="str">
        <f>'[3]Median Family Income-Quintiles'!K4</f>
        <v>High</v>
      </c>
      <c r="L4" s="217" t="str">
        <f>'[3]Median Family Income-Quintiles'!L4</f>
        <v xml:space="preserve">Low </v>
      </c>
      <c r="M4" s="216" t="str">
        <f>'[3]Median Family Income-Quintiles'!M4</f>
        <v>2nd</v>
      </c>
      <c r="N4" s="216" t="str">
        <f>'[3]Median Family Income-Quintiles'!N4</f>
        <v>3rd</v>
      </c>
      <c r="O4" s="216" t="str">
        <f>'[3]Median Family Income-Quintiles'!O4</f>
        <v>4th</v>
      </c>
      <c r="P4" s="216" t="str">
        <f>'[3]Median Family Income-Quintiles'!P4</f>
        <v>High</v>
      </c>
      <c r="Q4" s="217" t="str">
        <f>'[3]Median Family Income-Quintiles'!Q4</f>
        <v xml:space="preserve">Low </v>
      </c>
      <c r="R4" s="216" t="str">
        <f>'[3]Median Family Income-Quintiles'!R4</f>
        <v>2nd</v>
      </c>
      <c r="S4" s="216" t="str">
        <f>'[3]Median Family Income-Quintiles'!S4</f>
        <v>3rd</v>
      </c>
      <c r="T4" s="216" t="str">
        <f>'[3]Median Family Income-Quintiles'!T4</f>
        <v>4th</v>
      </c>
      <c r="U4" s="216" t="str">
        <f>'[3]Median Family Income-Quintiles'!U4</f>
        <v>High</v>
      </c>
      <c r="V4" s="217" t="str">
        <f>'[3]Median Family Income-Quintiles'!V4</f>
        <v xml:space="preserve">Low </v>
      </c>
      <c r="W4" s="216" t="str">
        <f>'[3]Median Family Income-Quintiles'!W4</f>
        <v>2nd</v>
      </c>
      <c r="X4" s="216" t="str">
        <f>'[3]Median Family Income-Quintiles'!X4</f>
        <v>3rd</v>
      </c>
      <c r="Y4" s="216" t="str">
        <f>'[3]Median Family Income-Quintiles'!Y4</f>
        <v>4th</v>
      </c>
      <c r="Z4" s="216" t="str">
        <f>'[3]Median Family Income-Quintiles'!Z4</f>
        <v>High</v>
      </c>
      <c r="AA4" s="217" t="str">
        <f>'[3]Median Family Income-Quintiles'!AA4</f>
        <v xml:space="preserve">Low </v>
      </c>
      <c r="AB4" s="216" t="str">
        <f>'[3]Median Family Income-Quintiles'!AB4</f>
        <v>2nd</v>
      </c>
      <c r="AC4" s="216" t="str">
        <f>'[3]Median Family Income-Quintiles'!AC4</f>
        <v>3rd</v>
      </c>
      <c r="AD4" s="216" t="str">
        <f>'[3]Median Family Income-Quintiles'!AD4</f>
        <v>4th</v>
      </c>
      <c r="AE4" s="216" t="str">
        <f>'[3]Median Family Income-Quintiles'!AE4</f>
        <v>High</v>
      </c>
      <c r="AF4" s="217" t="str">
        <f>'[3]Median Family Income-Quintiles'!AF4</f>
        <v xml:space="preserve">Low </v>
      </c>
      <c r="AG4" s="216" t="str">
        <f>'[3]Median Family Income-Quintiles'!AG4</f>
        <v>2nd</v>
      </c>
      <c r="AH4" s="216" t="str">
        <f>'[3]Median Family Income-Quintiles'!AH4</f>
        <v>3rd</v>
      </c>
      <c r="AI4" s="216" t="str">
        <f>'[3]Median Family Income-Quintiles'!AI4</f>
        <v>4th</v>
      </c>
      <c r="AJ4" s="216" t="str">
        <f>'[3]Median Family Income-Quintiles'!AJ4</f>
        <v>High</v>
      </c>
      <c r="AK4" s="217" t="str">
        <f>'[3]Median Family Income-Quintiles'!AK4</f>
        <v xml:space="preserve">Low </v>
      </c>
      <c r="AL4" s="216" t="str">
        <f>'[3]Median Family Income-Quintiles'!AL4</f>
        <v>2nd</v>
      </c>
      <c r="AM4" s="216" t="str">
        <f>'[3]Median Family Income-Quintiles'!AM4</f>
        <v>3rd</v>
      </c>
      <c r="AN4" s="216" t="str">
        <f>'[3]Median Family Income-Quintiles'!AN4</f>
        <v>4th</v>
      </c>
      <c r="AO4" s="216" t="str">
        <f>'[3]Median Family Income-Quintiles'!AO4</f>
        <v>High</v>
      </c>
      <c r="AP4" s="217" t="str">
        <f>'[3]Median Family Income-Quintiles'!AP4</f>
        <v xml:space="preserve">Low </v>
      </c>
      <c r="AQ4" s="216" t="str">
        <f>'[3]Median Family Income-Quintiles'!AQ4</f>
        <v>2nd</v>
      </c>
      <c r="AR4" s="216" t="str">
        <f>'[3]Median Family Income-Quintiles'!AR4</f>
        <v>3rd</v>
      </c>
      <c r="AS4" s="216" t="str">
        <f>'[3]Median Family Income-Quintiles'!AS4</f>
        <v>4th</v>
      </c>
      <c r="AT4" s="259" t="str">
        <f>'[3]Median Family Income-Quintiles'!AT4</f>
        <v>High</v>
      </c>
      <c r="AU4" s="216" t="str">
        <f>'[3]Median Family Income-Quintiles'!AU4</f>
        <v xml:space="preserve">Low </v>
      </c>
      <c r="AV4" s="216" t="str">
        <f>'[3]Median Family Income-Quintiles'!AV4</f>
        <v>2nd</v>
      </c>
      <c r="AW4" s="216" t="str">
        <f>'[3]Median Family Income-Quintiles'!AW4</f>
        <v>3rd</v>
      </c>
      <c r="AX4" s="216" t="str">
        <f>'[3]Median Family Income-Quintiles'!AX4</f>
        <v>4th</v>
      </c>
      <c r="AY4" s="265" t="str">
        <f>'[3]Median Family Income-Quintiles'!AY4</f>
        <v>High</v>
      </c>
      <c r="AZ4" s="216" t="str">
        <f>'[3]Median Family Income-Quintiles'!AZ4</f>
        <v xml:space="preserve">Low </v>
      </c>
      <c r="BA4" s="216" t="str">
        <f>'[3]Median Family Income-Quintiles'!BA4</f>
        <v>2nd</v>
      </c>
      <c r="BB4" s="216" t="str">
        <f>'[3]Median Family Income-Quintiles'!BB4</f>
        <v>3rd</v>
      </c>
      <c r="BC4" s="210" t="s">
        <v>226</v>
      </c>
      <c r="BD4" s="264" t="s">
        <v>227</v>
      </c>
      <c r="BE4" s="210" t="s">
        <v>228</v>
      </c>
      <c r="BF4" s="210" t="s">
        <v>229</v>
      </c>
      <c r="BG4" s="210" t="s">
        <v>230</v>
      </c>
      <c r="BH4" s="210" t="s">
        <v>226</v>
      </c>
      <c r="BI4" s="264" t="s">
        <v>227</v>
      </c>
      <c r="BJ4" s="210" t="s">
        <v>228</v>
      </c>
      <c r="BK4" s="210" t="s">
        <v>229</v>
      </c>
      <c r="BL4" s="210" t="s">
        <v>230</v>
      </c>
      <c r="BM4" s="210" t="s">
        <v>226</v>
      </c>
      <c r="BN4" s="264" t="s">
        <v>227</v>
      </c>
      <c r="BO4" s="210" t="s">
        <v>228</v>
      </c>
      <c r="BP4" s="210" t="s">
        <v>229</v>
      </c>
      <c r="BQ4" s="210" t="s">
        <v>230</v>
      </c>
      <c r="BR4" s="210" t="s">
        <v>226</v>
      </c>
      <c r="BS4" s="210" t="s">
        <v>227</v>
      </c>
      <c r="BT4" s="210" t="s">
        <v>228</v>
      </c>
      <c r="BU4" s="210" t="s">
        <v>229</v>
      </c>
      <c r="BV4" s="210" t="s">
        <v>230</v>
      </c>
      <c r="BW4" s="210" t="s">
        <v>226</v>
      </c>
      <c r="BX4" s="210" t="s">
        <v>227</v>
      </c>
      <c r="BY4" s="210" t="s">
        <v>228</v>
      </c>
      <c r="BZ4" s="210" t="s">
        <v>229</v>
      </c>
      <c r="CA4" s="210" t="s">
        <v>230</v>
      </c>
      <c r="CB4" s="210" t="s">
        <v>226</v>
      </c>
      <c r="CC4" s="210" t="s">
        <v>227</v>
      </c>
      <c r="CD4" s="235" t="s">
        <v>228</v>
      </c>
      <c r="CE4" s="210" t="s">
        <v>229</v>
      </c>
      <c r="CF4" s="210" t="s">
        <v>230</v>
      </c>
      <c r="CG4" s="210" t="s">
        <v>226</v>
      </c>
      <c r="CH4" s="210" t="s">
        <v>227</v>
      </c>
    </row>
    <row r="5" spans="1:86">
      <c r="A5" s="218" t="s">
        <v>97</v>
      </c>
      <c r="B5" s="106">
        <f>'[3]Median Family Income-Quintiles'!B5</f>
        <v>10005</v>
      </c>
      <c r="C5" s="106">
        <f>'[3]Median Family Income-Quintiles'!C5</f>
        <v>24000</v>
      </c>
      <c r="D5" s="106">
        <f>'[3]Median Family Income-Quintiles'!D5</f>
        <v>39466</v>
      </c>
      <c r="E5" s="106">
        <f>'[3]Median Family Income-Quintiles'!E5</f>
        <v>60000</v>
      </c>
      <c r="F5" s="106">
        <f>'[3]Median Family Income-Quintiles'!F5</f>
        <v>100649</v>
      </c>
      <c r="G5" s="107">
        <f>'[3]Median Family Income-Quintiles'!G5</f>
        <v>11400</v>
      </c>
      <c r="H5" s="106">
        <f>'[3]Median Family Income-Quintiles'!H5</f>
        <v>26010</v>
      </c>
      <c r="I5" s="106">
        <f>'[3]Median Family Income-Quintiles'!I5</f>
        <v>43000</v>
      </c>
      <c r="J5" s="106">
        <f>'[3]Median Family Income-Quintiles'!J5</f>
        <v>65248</v>
      </c>
      <c r="K5" s="106">
        <f>'[3]Median Family Income-Quintiles'!K5</f>
        <v>110400</v>
      </c>
      <c r="L5" s="107">
        <f>'[3]Median Family Income-Quintiles'!L5</f>
        <v>12072</v>
      </c>
      <c r="M5" s="106">
        <f>'[3]Median Family Income-Quintiles'!M5</f>
        <v>28242</v>
      </c>
      <c r="N5" s="106">
        <f>'[3]Median Family Income-Quintiles'!N5</f>
        <v>46586</v>
      </c>
      <c r="O5" s="106">
        <f>'[3]Median Family Income-Quintiles'!O5</f>
        <v>71808</v>
      </c>
      <c r="P5" s="106">
        <f>'[3]Median Family Income-Quintiles'!P5</f>
        <v>121165</v>
      </c>
      <c r="Q5" s="107">
        <f>'[3]Median Family Income-Quintiles'!Q5</f>
        <v>12168</v>
      </c>
      <c r="R5" s="106">
        <f>'[3]Median Family Income-Quintiles'!R5</f>
        <v>28620</v>
      </c>
      <c r="S5" s="106">
        <f>'[3]Median Family Income-Quintiles'!S5</f>
        <v>47900</v>
      </c>
      <c r="T5" s="106">
        <f>'[3]Median Family Income-Quintiles'!T5</f>
        <v>74126</v>
      </c>
      <c r="U5" s="106">
        <f>'[3]Median Family Income-Quintiles'!U5</f>
        <v>126492</v>
      </c>
      <c r="V5" s="107">
        <f>'[3]Median Family Income-Quintiles'!V5</f>
        <v>16860.205000000002</v>
      </c>
      <c r="W5" s="106">
        <f>'[3]Median Family Income-Quintiles'!W5</f>
        <v>37376.839999999997</v>
      </c>
      <c r="X5" s="106">
        <f>'[3]Median Family Income-Quintiles'!X5</f>
        <v>58502.879999999997</v>
      </c>
      <c r="Y5" s="106">
        <f>'[3]Median Family Income-Quintiles'!Y5</f>
        <v>85926.104999999996</v>
      </c>
      <c r="Z5" s="106">
        <f>'[3]Median Family Income-Quintiles'!Z5</f>
        <v>145261.83850000001</v>
      </c>
      <c r="AA5" s="107">
        <f>'[3]Median Family Income-Quintiles'!AA5</f>
        <v>18331.002</v>
      </c>
      <c r="AB5" s="106">
        <f>'[3]Median Family Income-Quintiles'!AB5</f>
        <v>40735.56</v>
      </c>
      <c r="AC5" s="106">
        <f>'[3]Median Family Income-Quintiles'!AC5</f>
        <v>63241.956899999997</v>
      </c>
      <c r="AD5" s="106">
        <f>'[3]Median Family Income-Quintiles'!AD5</f>
        <v>93284.432400000005</v>
      </c>
      <c r="AE5" s="106">
        <f>'[3]Median Family Income-Quintiles'!AE5</f>
        <v>158064.15669</v>
      </c>
      <c r="AF5" s="107">
        <f>'[3]Median Family Income-Quintiles'!AF5</f>
        <v>16991.16</v>
      </c>
      <c r="AG5" s="106">
        <f>'[3]Median Family Income-Quintiles'!AG5</f>
        <v>38879.771999999997</v>
      </c>
      <c r="AH5" s="106">
        <f>'[3]Median Family Income-Quintiles'!AH5</f>
        <v>60968.28</v>
      </c>
      <c r="AI5" s="106">
        <f>'[3]Median Family Income-Quintiles'!AI5</f>
        <v>90852.732000000004</v>
      </c>
      <c r="AJ5" s="106">
        <f>'[3]Median Family Income-Quintiles'!AJ5</f>
        <v>154869.42600000001</v>
      </c>
      <c r="AK5" s="107">
        <f>'[3]Median Family Income-Quintiles'!AK5</f>
        <v>16726.558400000002</v>
      </c>
      <c r="AL5" s="106">
        <f>'[3]Median Family Income-Quintiles'!AL5</f>
        <v>38017.65352</v>
      </c>
      <c r="AM5" s="106">
        <f>'[3]Median Family Income-Quintiles'!AM5</f>
        <v>60457.440000000002</v>
      </c>
      <c r="AN5" s="106">
        <f>'[3]Median Family Income-Quintiles'!AN5</f>
        <v>90686.16</v>
      </c>
      <c r="AO5" s="106">
        <f>'[3]Median Family Income-Quintiles'!AO5</f>
        <v>154166.47200000001</v>
      </c>
      <c r="AP5" s="107">
        <f>'[3]Median Family Income-Quintiles'!AP5</f>
        <v>16597.2631</v>
      </c>
      <c r="AQ5" s="106">
        <f>'[3]Median Family Income-Quintiles'!AQ5</f>
        <v>38489.3586</v>
      </c>
      <c r="AR5" s="106">
        <f>'[3]Median Family Income-Quintiles'!AR5</f>
        <v>61094.22</v>
      </c>
      <c r="AS5" s="106">
        <f>'[3]Median Family Income-Quintiles'!AS5</f>
        <v>92557.743300000002</v>
      </c>
      <c r="AT5" s="260">
        <f>'[3]Median Family Income-Quintiles'!AT5</f>
        <v>158844.97200000001</v>
      </c>
      <c r="AU5" s="106">
        <f>'[3]Median Family Income-Quintiles'!AU5</f>
        <v>16971.477599999998</v>
      </c>
      <c r="AV5" s="106">
        <f>'[3]Median Family Income-Quintiles'!AV5</f>
        <v>39297.052300000003</v>
      </c>
      <c r="AW5" s="106">
        <f>'[3]Median Family Income-Quintiles'!AW5</f>
        <v>62632.834000000003</v>
      </c>
      <c r="AX5" s="106">
        <f>'[3]Median Family Income-Quintiles'!AX5</f>
        <v>94454.354500000001</v>
      </c>
      <c r="AY5" s="260">
        <f>'[3]Median Family Income-Quintiles'!AY5</f>
        <v>161905.87589</v>
      </c>
      <c r="AZ5" s="106">
        <f>'[3]Median Family Income-Quintiles'!AZ5</f>
        <v>17128.332999999999</v>
      </c>
      <c r="BA5" s="106">
        <f>'[3]Median Family Income-Quintiles'!BA5</f>
        <v>40201.205099999999</v>
      </c>
      <c r="BB5" s="106">
        <f>'[3]Median Family Income-Quintiles'!BB5</f>
        <v>63979.361499999999</v>
      </c>
      <c r="BC5" s="106">
        <f>'[3]Median Family Income-Quintiles'!BC5</f>
        <v>96724.703999999998</v>
      </c>
      <c r="BD5" s="260">
        <f>'[3]Median Family Income-Quintiles'!BD5</f>
        <v>168260.68299999999</v>
      </c>
      <c r="BE5" s="106">
        <f>'[3]Median Family Income-Quintiles'!BE5</f>
        <v>18050.807499999999</v>
      </c>
      <c r="BF5" s="106">
        <f>'[3]Median Family Income-Quintiles'!BF5</f>
        <v>40841.212500000001</v>
      </c>
      <c r="BG5" s="106">
        <f>'[3]Median Family Income-Quintiles'!BG5</f>
        <v>65648.467499999999</v>
      </c>
      <c r="BH5" s="106">
        <f>'[3]Median Family Income-Quintiles'!BH5</f>
        <v>99834.074999999997</v>
      </c>
      <c r="BI5" s="260">
        <f>'[3]Median Family Income-Quintiles'!BI5</f>
        <v>172440.67499999999</v>
      </c>
      <c r="BJ5" s="106">
        <f>'[3]Median Family Income-Quintiles'!BJ5</f>
        <v>18923.889599999999</v>
      </c>
      <c r="BK5" s="106">
        <f>'[3]Median Family Income-Quintiles'!BK5</f>
        <v>42453.5936</v>
      </c>
      <c r="BL5" s="106">
        <f>'[3]Median Family Income-Quintiles'!BL5</f>
        <v>68085.952000000005</v>
      </c>
      <c r="BM5" s="106">
        <f>'[3]Median Family Income-Quintiles'!BM5</f>
        <v>102128.928</v>
      </c>
      <c r="BN5" s="106">
        <f>'[3]Median Family Income-Quintiles'!BN5</f>
        <v>179226.25599999999</v>
      </c>
      <c r="BO5" s="107">
        <f>'[3]Median Family Income-Quintiles'!BO5</f>
        <v>19950.242399999999</v>
      </c>
      <c r="BP5" s="106">
        <f>'[3]Median Family Income-Quintiles'!BP5</f>
        <v>44333.872000000003</v>
      </c>
      <c r="BQ5" s="106">
        <f>'[3]Median Family Income-Quintiles'!BQ5</f>
        <v>70631.918799999999</v>
      </c>
      <c r="BR5" s="106">
        <f>'[3]Median Family Income-Quintiles'!BR5</f>
        <v>105998.2576</v>
      </c>
      <c r="BS5" s="106">
        <f>'[3]Median Family Income-Quintiles'!BS5</f>
        <v>186403.78</v>
      </c>
      <c r="BT5" s="107">
        <f>'[3]Median Family Income-Quintiles'!BT5</f>
        <v>20527.136699999999</v>
      </c>
      <c r="BU5" s="106">
        <f>'[3]Median Family Income-Quintiles'!BU5</f>
        <v>46514.694000000003</v>
      </c>
      <c r="BV5" s="106">
        <f>'[3]Median Family Income-Quintiles'!BV5</f>
        <v>73816.797000000006</v>
      </c>
      <c r="BW5" s="106">
        <f>'[3]Median Family Income-Quintiles'!BW5</f>
        <v>110624.0766</v>
      </c>
      <c r="BX5" s="106">
        <f>'[3]Median Family Income-Quintiles'!BX5</f>
        <v>193137.09899999999</v>
      </c>
      <c r="BY5" s="107">
        <f>'[3]Median Family Income-Quintiles'!BY5</f>
        <v>21477.6564</v>
      </c>
      <c r="BZ5" s="106">
        <f>'[3]Median Family Income-Quintiles'!BZ5</f>
        <v>48426.036599999999</v>
      </c>
      <c r="CA5" s="106">
        <f>'[3]Median Family Income-Quintiles'!CA5</f>
        <v>76306.466039999999</v>
      </c>
      <c r="CB5" s="106">
        <f>'[3]Median Family Income-Quintiles'!CB5</f>
        <v>114479.961</v>
      </c>
      <c r="CC5" s="106">
        <f>'[3]Median Family Income-Quintiles'!CC5</f>
        <v>202619.4</v>
      </c>
      <c r="CD5" s="107">
        <f>'[3]Median Family Income-Quintiles'!CD5</f>
        <v>23233.334999999999</v>
      </c>
      <c r="CE5" s="106">
        <f>'[3]Median Family Income-Quintiles'!CE5</f>
        <v>51113.337</v>
      </c>
      <c r="CF5" s="106">
        <f>'[3]Median Family Income-Quintiles'!CF5</f>
        <v>80811.600000000006</v>
      </c>
      <c r="CG5" s="106">
        <f>'[3]Median Family Income-Quintiles'!CG5</f>
        <v>120813.342</v>
      </c>
      <c r="CH5" s="106">
        <f>'[3]Median Family Income-Quintiles'!CH5</f>
        <v>211120.30499999999</v>
      </c>
    </row>
    <row r="6" spans="1:86">
      <c r="A6" s="218" t="s">
        <v>231</v>
      </c>
      <c r="B6" s="106">
        <f>'[3]Median Family Income-Quintiles'!B6</f>
        <v>9300</v>
      </c>
      <c r="C6" s="106">
        <f>'[3]Median Family Income-Quintiles'!C6</f>
        <v>21978</v>
      </c>
      <c r="D6" s="106">
        <f>'[3]Median Family Income-Quintiles'!D6</f>
        <v>36650</v>
      </c>
      <c r="E6" s="106">
        <f>'[3]Median Family Income-Quintiles'!E6</f>
        <v>54865.5</v>
      </c>
      <c r="F6" s="106">
        <f>'[3]Median Family Income-Quintiles'!F6</f>
        <v>92392.5</v>
      </c>
      <c r="G6" s="107">
        <f>'[3]Median Family Income-Quintiles'!G6</f>
        <v>10671.5</v>
      </c>
      <c r="H6" s="106">
        <f>'[3]Median Family Income-Quintiles'!H6</f>
        <v>24167</v>
      </c>
      <c r="I6" s="106">
        <f>'[3]Median Family Income-Quintiles'!I6</f>
        <v>39610.5</v>
      </c>
      <c r="J6" s="106">
        <f>'[3]Median Family Income-Quintiles'!J6</f>
        <v>60500</v>
      </c>
      <c r="K6" s="106">
        <f>'[3]Median Family Income-Quintiles'!K6</f>
        <v>100910.5</v>
      </c>
      <c r="L6" s="107">
        <f>'[3]Median Family Income-Quintiles'!L6</f>
        <v>10706</v>
      </c>
      <c r="M6" s="106">
        <f>'[3]Median Family Income-Quintiles'!M6</f>
        <v>25000</v>
      </c>
      <c r="N6" s="106">
        <f>'[3]Median Family Income-Quintiles'!N6</f>
        <v>40912.5</v>
      </c>
      <c r="O6" s="106">
        <f>'[3]Median Family Income-Quintiles'!O6</f>
        <v>63250</v>
      </c>
      <c r="P6" s="106">
        <f>'[3]Median Family Income-Quintiles'!P6</f>
        <v>106815</v>
      </c>
      <c r="Q6" s="107">
        <f>'[3]Median Family Income-Quintiles'!Q6</f>
        <v>10420</v>
      </c>
      <c r="R6" s="106">
        <f>'[3]Median Family Income-Quintiles'!R6</f>
        <v>25000</v>
      </c>
      <c r="S6" s="106">
        <f>'[3]Median Family Income-Quintiles'!S6</f>
        <v>41651.5</v>
      </c>
      <c r="T6" s="106">
        <f>'[3]Median Family Income-Quintiles'!T6</f>
        <v>65200</v>
      </c>
      <c r="U6" s="106">
        <f>'[3]Median Family Income-Quintiles'!U6</f>
        <v>110888</v>
      </c>
      <c r="V6" s="107">
        <f>'[3]Median Family Income-Quintiles'!V6</f>
        <v>14321.0175</v>
      </c>
      <c r="W6" s="106">
        <f>'[3]Median Family Income-Quintiles'!W6</f>
        <v>31435.141250000001</v>
      </c>
      <c r="X6" s="106">
        <f>'[3]Median Family Income-Quintiles'!X6</f>
        <v>50275.912499999999</v>
      </c>
      <c r="Y6" s="106">
        <f>'[3]Median Family Income-Quintiles'!Y6</f>
        <v>73301.264750000002</v>
      </c>
      <c r="Z6" s="106">
        <f>'[3]Median Family Income-Quintiles'!Z6</f>
        <v>122896.675</v>
      </c>
      <c r="AA6" s="107">
        <f>'[3]Median Family Income-Quintiles'!AA6</f>
        <v>15841.040895</v>
      </c>
      <c r="AB6" s="106">
        <f>'[3]Median Family Income-Quintiles'!AB6</f>
        <v>35389.017749999999</v>
      </c>
      <c r="AC6" s="106">
        <f>'[3]Median Family Income-Quintiles'!AC6</f>
        <v>55247.60325</v>
      </c>
      <c r="AD6" s="106">
        <f>'[3]Median Family Income-Quintiles'!AD6</f>
        <v>81420.200549999994</v>
      </c>
      <c r="AE6" s="106">
        <f>'[3]Median Family Income-Quintiles'!AE6</f>
        <v>133816.31459999998</v>
      </c>
      <c r="AF6" s="107">
        <f>'[3]Median Family Income-Quintiles'!AF6</f>
        <v>14642.382000000001</v>
      </c>
      <c r="AG6" s="106">
        <f>'[3]Median Family Income-Quintiles'!AG6</f>
        <v>32997.832199999997</v>
      </c>
      <c r="AH6" s="106">
        <f>'[3]Median Family Income-Quintiles'!AH6</f>
        <v>53372.232000000004</v>
      </c>
      <c r="AI6" s="106">
        <f>'[3]Median Family Income-Quintiles'!AI6</f>
        <v>79108.842000000004</v>
      </c>
      <c r="AJ6" s="106">
        <f>'[3]Median Family Income-Quintiles'!AJ6</f>
        <v>130482.114</v>
      </c>
      <c r="AK6" s="107">
        <f>'[3]Median Family Income-Quintiles'!AK6</f>
        <v>14257.8796</v>
      </c>
      <c r="AL6" s="106">
        <f>'[3]Median Family Income-Quintiles'!AL6</f>
        <v>32596.636399999999</v>
      </c>
      <c r="AM6" s="106">
        <f>'[3]Median Family Income-Quintiles'!AM6</f>
        <v>52194.923199999997</v>
      </c>
      <c r="AN6" s="106">
        <f>'[3]Median Family Income-Quintiles'!AN6</f>
        <v>78242.003599999996</v>
      </c>
      <c r="AO6" s="106">
        <f>'[3]Median Family Income-Quintiles'!AO6</f>
        <v>133565.59931999998</v>
      </c>
      <c r="AP6" s="107">
        <f>'[3]Median Family Income-Quintiles'!AP6</f>
        <v>14509.87725</v>
      </c>
      <c r="AQ6" s="106">
        <f>'[3]Median Family Income-Quintiles'!AQ6</f>
        <v>33296.349900000001</v>
      </c>
      <c r="AR6" s="106">
        <f>'[3]Median Family Income-Quintiles'!AR6</f>
        <v>53314.889320000002</v>
      </c>
      <c r="AS6" s="106">
        <f>'[3]Median Family Income-Quintiles'!AS6</f>
        <v>80949.84150000001</v>
      </c>
      <c r="AT6" s="260">
        <f>'[3]Median Family Income-Quintiles'!AT6</f>
        <v>134050.90104999999</v>
      </c>
      <c r="AU6" s="106">
        <f>'[3]Median Family Income-Quintiles'!AU6</f>
        <v>15001.57395</v>
      </c>
      <c r="AV6" s="106">
        <f>'[3]Median Family Income-Quintiles'!AV6</f>
        <v>33993.465550000001</v>
      </c>
      <c r="AW6" s="106">
        <f>'[3]Median Family Income-Quintiles'!AW6</f>
        <v>54096.584849999999</v>
      </c>
      <c r="AX6" s="106">
        <f>'[3]Median Family Income-Quintiles'!AX6</f>
        <v>81978.298049999998</v>
      </c>
      <c r="AY6" s="260">
        <f>'[3]Median Family Income-Quintiles'!AY6</f>
        <v>138852.95215</v>
      </c>
      <c r="AZ6" s="106">
        <f>'[3]Median Family Income-Quintiles'!AZ6</f>
        <v>15113.235000000001</v>
      </c>
      <c r="BA6" s="106">
        <f>'[3]Median Family Income-Quintiles'!BA6</f>
        <v>34609.308149999997</v>
      </c>
      <c r="BB6" s="106">
        <f>'[3]Median Family Income-Quintiles'!BB6</f>
        <v>55415.195</v>
      </c>
      <c r="BC6" s="106">
        <f>'[3]Median Family Income-Quintiles'!BC6</f>
        <v>83425.057199999996</v>
      </c>
      <c r="BD6" s="260">
        <f>'[3]Median Family Income-Quintiles'!BD6</f>
        <v>144079.50699999998</v>
      </c>
      <c r="BE6" s="106">
        <f>'[3]Median Family Income-Quintiles'!BE6</f>
        <v>15479.32375</v>
      </c>
      <c r="BF6" s="106">
        <f>'[3]Median Family Income-Quintiles'!BF6</f>
        <v>35597.402499999997</v>
      </c>
      <c r="BG6" s="106">
        <f>'[3]Median Family Income-Quintiles'!BG6</f>
        <v>57288.624250000001</v>
      </c>
      <c r="BH6" s="106">
        <f>'[3]Median Family Income-Quintiles'!BH6</f>
        <v>85871.422449999998</v>
      </c>
      <c r="BI6" s="260">
        <f>'[3]Median Family Income-Quintiles'!BI6</f>
        <v>147734.26250000001</v>
      </c>
      <c r="BJ6" s="106">
        <f>'[3]Median Family Income-Quintiles'!BJ6</f>
        <v>16570.9192</v>
      </c>
      <c r="BK6" s="106">
        <f>'[3]Median Family Income-Quintiles'!BK6</f>
        <v>37247.020799999998</v>
      </c>
      <c r="BL6" s="106">
        <f>'[3]Median Family Income-Quintiles'!BL6</f>
        <v>59124.639200000005</v>
      </c>
      <c r="BM6" s="106">
        <f>'[3]Median Family Income-Quintiles'!BM6</f>
        <v>88211.358399999997</v>
      </c>
      <c r="BN6" s="106">
        <f>'[3]Median Family Income-Quintiles'!BN6</f>
        <v>152692.76</v>
      </c>
      <c r="BO6" s="107">
        <f>'[3]Median Family Income-Quintiles'!BO6</f>
        <v>17698.283220000001</v>
      </c>
      <c r="BP6" s="106">
        <f>'[3]Median Family Income-Quintiles'!BP6</f>
        <v>38993.655599999998</v>
      </c>
      <c r="BQ6" s="106">
        <f>'[3]Median Family Income-Quintiles'!BQ6</f>
        <v>61009.453399999999</v>
      </c>
      <c r="BR6" s="106">
        <f>'[3]Median Family Income-Quintiles'!BR6</f>
        <v>91136.334600000002</v>
      </c>
      <c r="BS6" s="106">
        <f>'[3]Median Family Income-Quintiles'!BS6</f>
        <v>157989.79840000003</v>
      </c>
      <c r="BT6" s="107">
        <f>'[3]Median Family Income-Quintiles'!BT6</f>
        <v>18302.5209</v>
      </c>
      <c r="BU6" s="106">
        <f>'[3]Median Family Income-Quintiles'!BU6</f>
        <v>40043.0844</v>
      </c>
      <c r="BV6" s="106">
        <f>'[3]Median Family Income-Quintiles'!BV6</f>
        <v>62602.71099</v>
      </c>
      <c r="BW6" s="106">
        <f>'[3]Median Family Income-Quintiles'!BW6</f>
        <v>94596.730949999997</v>
      </c>
      <c r="BX6" s="106">
        <f>'[3]Median Family Income-Quintiles'!BX6</f>
        <v>161689.12109999999</v>
      </c>
      <c r="BY6" s="107">
        <f>'[3]Median Family Income-Quintiles'!BY6</f>
        <v>19147.533299999999</v>
      </c>
      <c r="BZ6" s="106">
        <f>'[3]Median Family Income-Quintiles'!BZ6</f>
        <v>41182.393049999999</v>
      </c>
      <c r="CA6" s="106">
        <f>'[3]Median Family Income-Quintiles'!CA6</f>
        <v>65547.375899999999</v>
      </c>
      <c r="CB6" s="106">
        <f>'[3]Median Family Income-Quintiles'!CB6</f>
        <v>96365.786640000006</v>
      </c>
      <c r="CC6" s="106">
        <f>'[3]Median Family Income-Quintiles'!CC6</f>
        <v>165641.35950000002</v>
      </c>
      <c r="CD6" s="107">
        <f>'[3]Median Family Income-Quintiles'!CD6</f>
        <v>20253.40725</v>
      </c>
      <c r="CE6" s="106">
        <f>'[3]Median Family Income-Quintiles'!CE6</f>
        <v>44749.423499999997</v>
      </c>
      <c r="CF6" s="106">
        <f>'[3]Median Family Income-Quintiles'!CF6</f>
        <v>70154.570250000004</v>
      </c>
      <c r="CG6" s="106">
        <f>'[3]Median Family Income-Quintiles'!CG6</f>
        <v>102610.5291</v>
      </c>
      <c r="CH6" s="106">
        <f>'[3]Median Family Income-Quintiles'!CH6</f>
        <v>178972.44037500001</v>
      </c>
    </row>
    <row r="7" spans="1:86">
      <c r="A7" s="110" t="s">
        <v>232</v>
      </c>
      <c r="B7" s="108">
        <f>'[3]Median Family Income-Quintiles'!B7</f>
        <v>92.953523238380811</v>
      </c>
      <c r="C7" s="108">
        <f>'[3]Median Family Income-Quintiles'!C7</f>
        <v>91.574999999999989</v>
      </c>
      <c r="D7" s="108">
        <f>'[3]Median Family Income-Quintiles'!D7</f>
        <v>92.864744336897587</v>
      </c>
      <c r="E7" s="108">
        <f>'[3]Median Family Income-Quintiles'!E7</f>
        <v>91.44250000000001</v>
      </c>
      <c r="F7" s="108">
        <f>'[3]Median Family Income-Quintiles'!F7</f>
        <v>91.796739162833205</v>
      </c>
      <c r="G7" s="109">
        <f>'[3]Median Family Income-Quintiles'!G7</f>
        <v>93.609649122807014</v>
      </c>
      <c r="H7" s="108">
        <f>'[3]Median Family Income-Quintiles'!H7</f>
        <v>92.91426374471358</v>
      </c>
      <c r="I7" s="108">
        <f>'[3]Median Family Income-Quintiles'!I7</f>
        <v>92.117441860465121</v>
      </c>
      <c r="J7" s="108">
        <f>'[3]Median Family Income-Quintiles'!J7</f>
        <v>92.723148602256018</v>
      </c>
      <c r="K7" s="108">
        <f>'[3]Median Family Income-Quintiles'!K7</f>
        <v>91.404438405797109</v>
      </c>
      <c r="L7" s="109">
        <f>'[3]Median Family Income-Quintiles'!L7</f>
        <v>88.684559310801859</v>
      </c>
      <c r="M7" s="108">
        <f>'[3]Median Family Income-Quintiles'!M7</f>
        <v>88.520643013950846</v>
      </c>
      <c r="N7" s="108">
        <f>'[3]Median Family Income-Quintiles'!N7</f>
        <v>87.821448503842362</v>
      </c>
      <c r="O7" s="108">
        <f>'[3]Median Family Income-Quintiles'!O7</f>
        <v>88.082107843137265</v>
      </c>
      <c r="P7" s="108">
        <f>'[3]Median Family Income-Quintiles'!P7</f>
        <v>88.156645896092101</v>
      </c>
      <c r="Q7" s="109">
        <f>'[3]Median Family Income-Quintiles'!Q7</f>
        <v>85.634451019066404</v>
      </c>
      <c r="R7" s="108">
        <f>'[3]Median Family Income-Quintiles'!R7</f>
        <v>87.351502445842073</v>
      </c>
      <c r="S7" s="108">
        <f>'[3]Median Family Income-Quintiles'!S7</f>
        <v>86.955114822546975</v>
      </c>
      <c r="T7" s="108">
        <f>'[3]Median Family Income-Quintiles'!T7</f>
        <v>87.958341202816825</v>
      </c>
      <c r="U7" s="108">
        <f>'[3]Median Family Income-Quintiles'!U7</f>
        <v>87.664041994750647</v>
      </c>
      <c r="V7" s="109">
        <f>'[3]Median Family Income-Quintiles'!V7</f>
        <v>84.939759036144565</v>
      </c>
      <c r="W7" s="108">
        <f>'[3]Median Family Income-Quintiles'!W7</f>
        <v>84.103260869565219</v>
      </c>
      <c r="X7" s="108">
        <f>'[3]Median Family Income-Quintiles'!X7</f>
        <v>85.9375</v>
      </c>
      <c r="Y7" s="108">
        <f>'[3]Median Family Income-Quintiles'!Y7</f>
        <v>85.307328605200951</v>
      </c>
      <c r="Z7" s="108">
        <f>'[3]Median Family Income-Quintiles'!Z7</f>
        <v>84.603551950776108</v>
      </c>
      <c r="AA7" s="109">
        <f>'[3]Median Family Income-Quintiles'!AA7</f>
        <v>86.416666666666657</v>
      </c>
      <c r="AB7" s="108">
        <f>'[3]Median Family Income-Quintiles'!AB7</f>
        <v>86.875</v>
      </c>
      <c r="AC7" s="108">
        <f>'[3]Median Family Income-Quintiles'!AC7</f>
        <v>87.359098228663441</v>
      </c>
      <c r="AD7" s="108">
        <f>'[3]Median Family Income-Quintiles'!AD7</f>
        <v>87.281659388646275</v>
      </c>
      <c r="AE7" s="108">
        <f>'[3]Median Family Income-Quintiles'!AE7</f>
        <v>84.659493589330566</v>
      </c>
      <c r="AF7" s="109">
        <f>'[3]Median Family Income-Quintiles'!AF7</f>
        <v>86.176470588235304</v>
      </c>
      <c r="AG7" s="108">
        <f>'[3]Median Family Income-Quintiles'!AG7</f>
        <v>84.871465295629818</v>
      </c>
      <c r="AH7" s="108">
        <f>'[3]Median Family Income-Quintiles'!AH7</f>
        <v>87.54098360655739</v>
      </c>
      <c r="AI7" s="108">
        <f>'[3]Median Family Income-Quintiles'!AI7</f>
        <v>87.073707370737068</v>
      </c>
      <c r="AJ7" s="108">
        <f>'[3]Median Family Income-Quintiles'!AJ7</f>
        <v>84.252984833817351</v>
      </c>
      <c r="AK7" s="109">
        <f>'[3]Median Family Income-Quintiles'!AK7</f>
        <v>85.240963855421683</v>
      </c>
      <c r="AL7" s="108">
        <f>'[3]Median Family Income-Quintiles'!AL7</f>
        <v>85.740789822422471</v>
      </c>
      <c r="AM7" s="108">
        <f>'[3]Median Family Income-Quintiles'!AM7</f>
        <v>86.333333333333329</v>
      </c>
      <c r="AN7" s="108">
        <f>'[3]Median Family Income-Quintiles'!AN7</f>
        <v>86.277777777777771</v>
      </c>
      <c r="AO7" s="108">
        <f>'[3]Median Family Income-Quintiles'!AO7</f>
        <v>86.637254901960773</v>
      </c>
      <c r="AP7" s="109">
        <f>'[3]Median Family Income-Quintiles'!AP7</f>
        <v>87.423312883435571</v>
      </c>
      <c r="AQ7" s="108">
        <f>'[3]Median Family Income-Quintiles'!AQ7</f>
        <v>86.507936507936506</v>
      </c>
      <c r="AR7" s="108">
        <f>'[3]Median Family Income-Quintiles'!AR7</f>
        <v>87.266666666666666</v>
      </c>
      <c r="AS7" s="108">
        <f>'[3]Median Family Income-Quintiles'!AS7</f>
        <v>87.458745874587464</v>
      </c>
      <c r="AT7" s="261">
        <f>'[3]Median Family Income-Quintiles'!AT7</f>
        <v>84.391025641025635</v>
      </c>
      <c r="AU7" s="108">
        <f>'[3]Median Family Income-Quintiles'!AU7</f>
        <v>88.392857142857153</v>
      </c>
      <c r="AV7" s="108">
        <f>'[3]Median Family Income-Quintiles'!AV7</f>
        <v>86.503856041131101</v>
      </c>
      <c r="AW7" s="108">
        <f>'[3]Median Family Income-Quintiles'!AW7</f>
        <v>86.370967741935473</v>
      </c>
      <c r="AX7" s="108">
        <f>'[3]Median Family Income-Quintiles'!AX7</f>
        <v>86.791443850267385</v>
      </c>
      <c r="AY7" s="261">
        <f>'[3]Median Family Income-Quintiles'!AY7</f>
        <v>85.761527422474572</v>
      </c>
      <c r="AZ7" s="108">
        <f>'[3]Median Family Income-Quintiles'!AZ7</f>
        <v>88.235294117647072</v>
      </c>
      <c r="BA7" s="108">
        <f>'[3]Median Family Income-Quintiles'!BA7</f>
        <v>86.090225563909769</v>
      </c>
      <c r="BB7" s="108">
        <f>'[3]Median Family Income-Quintiles'!BB7</f>
        <v>86.614173228346459</v>
      </c>
      <c r="BC7" s="108">
        <f>'[3]Median Family Income-Quintiles'!BC7</f>
        <v>86.25</v>
      </c>
      <c r="BD7" s="261">
        <f>'[3]Median Family Income-Quintiles'!BD7</f>
        <v>85.628742514970057</v>
      </c>
      <c r="BE7" s="108">
        <f>'[3]Median Family Income-Quintiles'!BE7</f>
        <v>85.754189944134083</v>
      </c>
      <c r="BF7" s="108">
        <f>'[3]Median Family Income-Quintiles'!BF7</f>
        <v>87.160493827160479</v>
      </c>
      <c r="BG7" s="108">
        <f>'[3]Median Family Income-Quintiles'!BG7</f>
        <v>87.265745007680493</v>
      </c>
      <c r="BH7" s="108">
        <f>'[3]Median Family Income-Quintiles'!BH7</f>
        <v>86.014141414141406</v>
      </c>
      <c r="BI7" s="261">
        <f>'[3]Median Family Income-Quintiles'!BI7</f>
        <v>85.67251461988306</v>
      </c>
      <c r="BJ7" s="108">
        <f>'[3]Median Family Income-Quintiles'!BJ7</f>
        <v>87.56613756613757</v>
      </c>
      <c r="BK7" s="108">
        <f>'[3]Median Family Income-Quintiles'!BK7</f>
        <v>87.735849056603769</v>
      </c>
      <c r="BL7" s="108">
        <f>'[3]Median Family Income-Quintiles'!BL7</f>
        <v>86.838235294117652</v>
      </c>
      <c r="BM7" s="108">
        <f>'[3]Median Family Income-Quintiles'!BM7</f>
        <v>86.372549019607831</v>
      </c>
      <c r="BN7" s="108">
        <f>'[3]Median Family Income-Quintiles'!BN7</f>
        <v>85.19553072625699</v>
      </c>
      <c r="BO7" s="109">
        <f>'[3]Median Family Income-Quintiles'!BO7</f>
        <v>88.712121212121218</v>
      </c>
      <c r="BP7" s="108">
        <f>'[3]Median Family Income-Quintiles'!BP7</f>
        <v>87.954545454545439</v>
      </c>
      <c r="BQ7" s="108">
        <f>'[3]Median Family Income-Quintiles'!BQ7</f>
        <v>86.37660485021398</v>
      </c>
      <c r="BR7" s="108">
        <f>'[3]Median Family Income-Quintiles'!BR7</f>
        <v>85.979087452471489</v>
      </c>
      <c r="BS7" s="108">
        <f>'[3]Median Family Income-Quintiles'!BS7</f>
        <v>84.756756756756772</v>
      </c>
      <c r="BT7" s="109">
        <f>'[3]Median Family Income-Quintiles'!BT7</f>
        <v>89.162561576354676</v>
      </c>
      <c r="BU7" s="108">
        <f>'[3]Median Family Income-Quintiles'!BU7</f>
        <v>86.086956521739125</v>
      </c>
      <c r="BV7" s="108">
        <f>'[3]Median Family Income-Quintiles'!BV7</f>
        <v>84.808219178082183</v>
      </c>
      <c r="BW7" s="108">
        <f>'[3]Median Family Income-Quintiles'!BW7</f>
        <v>85.511882998171842</v>
      </c>
      <c r="BX7" s="108">
        <f>'[3]Median Family Income-Quintiles'!BX7</f>
        <v>83.717277486910987</v>
      </c>
      <c r="BY7" s="109">
        <f>'[3]Median Family Income-Quintiles'!BY7</f>
        <v>89.15094339622641</v>
      </c>
      <c r="BZ7" s="108">
        <f>'[3]Median Family Income-Quintiles'!BZ7</f>
        <v>85.041841004184093</v>
      </c>
      <c r="CA7" s="108">
        <f>'[3]Median Family Income-Quintiles'!CA7</f>
        <v>85.900159320233669</v>
      </c>
      <c r="CB7" s="108">
        <f>'[3]Median Family Income-Quintiles'!CB7</f>
        <v>84.176991150442475</v>
      </c>
      <c r="CC7" s="108">
        <f>'[3]Median Family Income-Quintiles'!CC7</f>
        <v>81.750000000000014</v>
      </c>
      <c r="CD7" s="109">
        <f>'[3]Median Family Income-Quintiles'!CD7</f>
        <v>87.173913043478265</v>
      </c>
      <c r="CE7" s="108">
        <f>'[3]Median Family Income-Quintiles'!CE7</f>
        <v>87.549407114624501</v>
      </c>
      <c r="CF7" s="108">
        <f>'[3]Median Family Income-Quintiles'!CF7</f>
        <v>86.8125</v>
      </c>
      <c r="CG7" s="108">
        <f>'[3]Median Family Income-Quintiles'!CG7</f>
        <v>84.933110367892965</v>
      </c>
      <c r="CH7" s="108">
        <f>'[3]Median Family Income-Quintiles'!CH7</f>
        <v>84.77272727272728</v>
      </c>
    </row>
    <row r="8" spans="1:86">
      <c r="A8" s="110" t="s">
        <v>23</v>
      </c>
      <c r="B8" s="110">
        <f>'[3]Median Family Income-Quintiles'!B8</f>
        <v>8394</v>
      </c>
      <c r="C8" s="106">
        <f>'[3]Median Family Income-Quintiles'!C8</f>
        <v>22256</v>
      </c>
      <c r="D8" s="106">
        <f>'[3]Median Family Income-Quintiles'!D8</f>
        <v>38000</v>
      </c>
      <c r="E8" s="106">
        <f>'[3]Median Family Income-Quintiles'!E8</f>
        <v>56044</v>
      </c>
      <c r="F8" s="110">
        <f>'[3]Median Family Income-Quintiles'!F8</f>
        <v>92900</v>
      </c>
      <c r="G8" s="111">
        <f>'[3]Median Family Income-Quintiles'!G8</f>
        <v>9546</v>
      </c>
      <c r="H8" s="106">
        <f>'[3]Median Family Income-Quintiles'!H8</f>
        <v>23510</v>
      </c>
      <c r="I8" s="106">
        <f>'[3]Median Family Income-Quintiles'!I8</f>
        <v>40404</v>
      </c>
      <c r="J8" s="106">
        <f>'[3]Median Family Income-Quintiles'!J8</f>
        <v>62000</v>
      </c>
      <c r="K8" s="110">
        <f>'[3]Median Family Income-Quintiles'!K8</f>
        <v>99050</v>
      </c>
      <c r="L8" s="111">
        <f>'[3]Median Family Income-Quintiles'!L8</f>
        <v>10500</v>
      </c>
      <c r="M8" s="106">
        <f>'[3]Median Family Income-Quintiles'!M8</f>
        <v>24540</v>
      </c>
      <c r="N8" s="106">
        <f>'[3]Median Family Income-Quintiles'!N8</f>
        <v>41000</v>
      </c>
      <c r="O8" s="106">
        <f>'[3]Median Family Income-Quintiles'!O8</f>
        <v>63500</v>
      </c>
      <c r="P8" s="110">
        <f>'[3]Median Family Income-Quintiles'!P8</f>
        <v>101600</v>
      </c>
      <c r="Q8" s="111">
        <f>'[3]Median Family Income-Quintiles'!Q8</f>
        <v>10000</v>
      </c>
      <c r="R8" s="106">
        <f>'[3]Median Family Income-Quintiles'!R8</f>
        <v>25000</v>
      </c>
      <c r="S8" s="106">
        <f>'[3]Median Family Income-Quintiles'!S8</f>
        <v>43680</v>
      </c>
      <c r="T8" s="106">
        <f>'[3]Median Family Income-Quintiles'!T8</f>
        <v>68554</v>
      </c>
      <c r="U8" s="110">
        <f>'[3]Median Family Income-Quintiles'!U8</f>
        <v>110866</v>
      </c>
      <c r="V8" s="111">
        <f>'[3]Median Family Income-Quintiles'!V8</f>
        <v>13203.775</v>
      </c>
      <c r="W8" s="106">
        <f>'[3]Median Family Income-Quintiles'!W8</f>
        <v>30470.25</v>
      </c>
      <c r="X8" s="106">
        <f>'[3]Median Family Income-Quintiles'!X8</f>
        <v>48752.4</v>
      </c>
      <c r="Y8" s="106">
        <f>'[3]Median Family Income-Quintiles'!Y8</f>
        <v>72519.195000000007</v>
      </c>
      <c r="Z8" s="110">
        <f>'[3]Median Family Income-Quintiles'!Z8</f>
        <v>120052.785</v>
      </c>
      <c r="AA8" s="111">
        <f>'[3]Median Family Income-Quintiles'!AA8</f>
        <v>15275.834999999999</v>
      </c>
      <c r="AB8" s="106">
        <f>'[3]Median Family Income-Quintiles'!AB8</f>
        <v>33606.837</v>
      </c>
      <c r="AC8" s="106">
        <f>'[3]Median Family Income-Quintiles'!AC8</f>
        <v>54483.811500000003</v>
      </c>
      <c r="AD8" s="106">
        <f>'[3]Median Family Income-Quintiles'!AD8</f>
        <v>80249.053199999995</v>
      </c>
      <c r="AE8" s="110">
        <f>'[3]Median Family Income-Quintiles'!AE8</f>
        <v>130964.8254</v>
      </c>
      <c r="AF8" s="111">
        <f>'[3]Median Family Income-Quintiles'!AF8</f>
        <v>13992.72</v>
      </c>
      <c r="AG8" s="106">
        <f>'[3]Median Family Income-Quintiles'!AG8</f>
        <v>31883.412</v>
      </c>
      <c r="AH8" s="106">
        <f>'[3]Median Family Income-Quintiles'!AH8</f>
        <v>50973.48</v>
      </c>
      <c r="AI8" s="106">
        <f>'[3]Median Family Income-Quintiles'!AI8</f>
        <v>77589.632400000002</v>
      </c>
      <c r="AJ8" s="110">
        <f>'[3]Median Family Income-Quintiles'!AJ8</f>
        <v>126933.96</v>
      </c>
      <c r="AK8" s="111">
        <f>'[3]Median Family Income-Quintiles'!AK8</f>
        <v>13099.111999999999</v>
      </c>
      <c r="AL8" s="110">
        <f>'[3]Median Family Income-Quintiles'!AL8</f>
        <v>31437.8688</v>
      </c>
      <c r="AM8" s="110">
        <f>'[3]Median Family Income-Quintiles'!AM8</f>
        <v>50381.2</v>
      </c>
      <c r="AN8" s="110">
        <f>'[3]Median Family Income-Quintiles'!AN8</f>
        <v>77889.335200000001</v>
      </c>
      <c r="AO8" s="110">
        <f>'[3]Median Family Income-Quintiles'!AO8</f>
        <v>133006.36799999999</v>
      </c>
      <c r="AP8" s="111">
        <f>'[3]Median Family Income-Quintiles'!AP8</f>
        <v>13746.199500000001</v>
      </c>
      <c r="AQ8" s="110">
        <f>'[3]Median Family Income-Quintiles'!AQ8</f>
        <v>30750.757399999999</v>
      </c>
      <c r="AR8" s="110">
        <f>'[3]Median Family Income-Quintiles'!AR8</f>
        <v>52235.558100000002</v>
      </c>
      <c r="AS8" s="110">
        <f>'[3]Median Family Income-Quintiles'!AS8</f>
        <v>79422.486000000004</v>
      </c>
      <c r="AT8" s="262">
        <f>'[3]Median Family Income-Quintiles'!AT8</f>
        <v>132370.81</v>
      </c>
      <c r="AU8" s="110">
        <f>'[3]Median Family Income-Quintiles'!AU8</f>
        <v>13779.223480000001</v>
      </c>
      <c r="AV8" s="110">
        <f>'[3]Median Family Income-Quintiles'!AV8</f>
        <v>33134.789599999996</v>
      </c>
      <c r="AW8" s="110">
        <f>'[3]Median Family Income-Quintiles'!AW8</f>
        <v>53439.950299999997</v>
      </c>
      <c r="AX8" s="110">
        <f>'[3]Median Family Income-Quintiles'!AX8</f>
        <v>81119.622099999993</v>
      </c>
      <c r="AY8" s="262">
        <f>'[3]Median Family Income-Quintiles'!AY8</f>
        <v>132842.2205</v>
      </c>
      <c r="AZ8" s="110">
        <f>'[3]Median Family Income-Quintiles'!AZ8</f>
        <v>13601.9115</v>
      </c>
      <c r="BA8" s="110">
        <f>'[3]Median Family Income-Quintiles'!BA8</f>
        <v>33249.116999999998</v>
      </c>
      <c r="BB8" s="110">
        <f>'[3]Median Family Income-Quintiles'!BB8</f>
        <v>54014.701889999997</v>
      </c>
      <c r="BC8" s="110">
        <f>'[3]Median Family Income-Quintiles'!BC8</f>
        <v>82215.998399999997</v>
      </c>
      <c r="BD8" s="262">
        <f>'[3]Median Family Income-Quintiles'!BD8</f>
        <v>138034.21299999999</v>
      </c>
      <c r="BE8" s="110">
        <f>'[3]Median Family Income-Quintiles'!BE8</f>
        <v>13855.7595</v>
      </c>
      <c r="BF8" s="110">
        <f>'[3]Median Family Income-Quintiles'!BF8</f>
        <v>33177.182500000003</v>
      </c>
      <c r="BG8" s="110">
        <f>'[3]Median Family Income-Quintiles'!BG8</f>
        <v>53446.525000000001</v>
      </c>
      <c r="BH8" s="110">
        <f>'[3]Median Family Income-Quintiles'!BH8</f>
        <v>82690.850000000006</v>
      </c>
      <c r="BI8" s="262">
        <f>'[3]Median Family Income-Quintiles'!BI8</f>
        <v>142187.92499999999</v>
      </c>
      <c r="BJ8" s="106">
        <f>'[3]Median Family Income-Quintiles'!BJ8</f>
        <v>15018.96</v>
      </c>
      <c r="BK8" s="106">
        <f>'[3]Median Family Income-Quintiles'!BK8</f>
        <v>35044.239999999998</v>
      </c>
      <c r="BL8" s="106">
        <f>'[3]Median Family Income-Quintiles'!BL8</f>
        <v>57072.048000000003</v>
      </c>
      <c r="BM8" s="106">
        <f>'[3]Median Family Income-Quintiles'!BM8</f>
        <v>86108.703999999998</v>
      </c>
      <c r="BN8" s="106">
        <f>'[3]Median Family Income-Quintiles'!BN8</f>
        <v>145243.35584</v>
      </c>
      <c r="BO8" s="111">
        <f>'[3]Median Family Income-Quintiles'!BO8</f>
        <v>16020.6492</v>
      </c>
      <c r="BP8" s="110">
        <f>'[3]Median Family Income-Quintiles'!BP8</f>
        <v>36776.962</v>
      </c>
      <c r="BQ8" s="110">
        <f>'[3]Median Family Income-Quintiles'!BQ8</f>
        <v>59850.727200000001</v>
      </c>
      <c r="BR8" s="110">
        <f>'[3]Median Family Income-Quintiles'!BR8</f>
        <v>89776.090800000005</v>
      </c>
      <c r="BS8" s="110">
        <f>'[3]Median Family Income-Quintiles'!BS8</f>
        <v>155168.552</v>
      </c>
      <c r="BT8" s="111">
        <f>'[3]Median Family Income-Quintiles'!BT8</f>
        <v>16603.723379999999</v>
      </c>
      <c r="BU8" s="110">
        <f>'[3]Median Family Income-Quintiles'!BU8</f>
        <v>38020.706400000003</v>
      </c>
      <c r="BV8" s="110">
        <f>'[3]Median Family Income-Quintiles'!BV8</f>
        <v>60671.34</v>
      </c>
      <c r="BW8" s="110">
        <f>'[3]Median Family Income-Quintiles'!BW8</f>
        <v>91007.01</v>
      </c>
      <c r="BX8" s="110">
        <f>'[3]Median Family Income-Quintiles'!BX8</f>
        <v>152386.18229999999</v>
      </c>
      <c r="BY8" s="111">
        <f>'[3]Median Family Income-Quintiles'!BY8</f>
        <v>17323.958699999999</v>
      </c>
      <c r="BZ8" s="110">
        <f>'[3]Median Family Income-Quintiles'!BZ8</f>
        <v>39510.783000000003</v>
      </c>
      <c r="CA8" s="110">
        <f>'[3]Median Family Income-Quintiles'!CA8</f>
        <v>63318.5625</v>
      </c>
      <c r="CB8" s="110">
        <f>'[3]Median Family Income-Quintiles'!CB8</f>
        <v>94015.401599999997</v>
      </c>
      <c r="CC8" s="110">
        <f>'[3]Median Family Income-Quintiles'!CC8</f>
        <v>157030.035</v>
      </c>
      <c r="CD8" s="111">
        <f>'[3]Median Family Income-Quintiles'!CD8</f>
        <v>18485.6535</v>
      </c>
      <c r="CE8" s="110">
        <f>'[3]Median Family Income-Quintiles'!CE8</f>
        <v>41011.887000000002</v>
      </c>
      <c r="CF8" s="110">
        <f>'[3]Median Family Income-Quintiles'!CF8</f>
        <v>65699.830799999996</v>
      </c>
      <c r="CG8" s="110">
        <f>'[3]Median Family Income-Quintiles'!CG8</f>
        <v>100206.38400000001</v>
      </c>
      <c r="CH8" s="110">
        <f>'[3]Median Family Income-Quintiles'!CH8</f>
        <v>166370.88149999999</v>
      </c>
    </row>
    <row r="9" spans="1:86">
      <c r="A9" s="110" t="s">
        <v>24</v>
      </c>
      <c r="B9" s="110">
        <f>'[3]Median Family Income-Quintiles'!B9</f>
        <v>8256</v>
      </c>
      <c r="C9" s="106">
        <f>'[3]Median Family Income-Quintiles'!C9</f>
        <v>19180</v>
      </c>
      <c r="D9" s="106">
        <f>'[3]Median Family Income-Quintiles'!D9</f>
        <v>30360</v>
      </c>
      <c r="E9" s="106">
        <f>'[3]Median Family Income-Quintiles'!E9</f>
        <v>44220</v>
      </c>
      <c r="F9" s="110">
        <f>'[3]Median Family Income-Quintiles'!F9</f>
        <v>73040</v>
      </c>
      <c r="G9" s="111">
        <f>'[3]Median Family Income-Quintiles'!G9</f>
        <v>9500</v>
      </c>
      <c r="H9" s="106">
        <f>'[3]Median Family Income-Quintiles'!H9</f>
        <v>22000</v>
      </c>
      <c r="I9" s="106">
        <f>'[3]Median Family Income-Quintiles'!I9</f>
        <v>33256</v>
      </c>
      <c r="J9" s="106">
        <f>'[3]Median Family Income-Quintiles'!J9</f>
        <v>50919</v>
      </c>
      <c r="K9" s="110">
        <f>'[3]Median Family Income-Quintiles'!K9</f>
        <v>85080</v>
      </c>
      <c r="L9" s="111">
        <f>'[3]Median Family Income-Quintiles'!L9</f>
        <v>9500</v>
      </c>
      <c r="M9" s="106">
        <f>'[3]Median Family Income-Quintiles'!M9</f>
        <v>21408</v>
      </c>
      <c r="N9" s="106">
        <f>'[3]Median Family Income-Quintiles'!N9</f>
        <v>35000</v>
      </c>
      <c r="O9" s="106">
        <f>'[3]Median Family Income-Quintiles'!O9</f>
        <v>54000</v>
      </c>
      <c r="P9" s="110">
        <f>'[3]Median Family Income-Quintiles'!P9</f>
        <v>90400</v>
      </c>
      <c r="Q9" s="111">
        <f>'[3]Median Family Income-Quintiles'!Q9</f>
        <v>9920</v>
      </c>
      <c r="R9" s="106">
        <f>'[3]Median Family Income-Quintiles'!R9</f>
        <v>22124</v>
      </c>
      <c r="S9" s="106">
        <f>'[3]Median Family Income-Quintiles'!S9</f>
        <v>36100</v>
      </c>
      <c r="T9" s="106">
        <f>'[3]Median Family Income-Quintiles'!T9</f>
        <v>56866</v>
      </c>
      <c r="U9" s="110">
        <f>'[3]Median Family Income-Quintiles'!U9</f>
        <v>97005</v>
      </c>
      <c r="V9" s="111">
        <f>'[3]Median Family Income-Quintiles'!V9</f>
        <v>14625.72</v>
      </c>
      <c r="W9" s="106">
        <f>'[3]Median Family Income-Quintiles'!W9</f>
        <v>29454.575000000001</v>
      </c>
      <c r="X9" s="106">
        <f>'[3]Median Family Income-Quintiles'!X9</f>
        <v>45502.239999999998</v>
      </c>
      <c r="Y9" s="106">
        <f>'[3]Median Family Income-Quintiles'!Y9</f>
        <v>66018.875</v>
      </c>
      <c r="Z9" s="110">
        <f>'[3]Median Family Income-Quintiles'!Z9</f>
        <v>112536.79</v>
      </c>
      <c r="AA9" s="111">
        <f>'[3]Median Family Income-Quintiles'!AA9</f>
        <v>14868.4794</v>
      </c>
      <c r="AB9" s="106">
        <f>'[3]Median Family Income-Quintiles'!AB9</f>
        <v>30551.67</v>
      </c>
      <c r="AC9" s="106">
        <f>'[3]Median Family Income-Quintiles'!AC9</f>
        <v>47660.605199999998</v>
      </c>
      <c r="AD9" s="106">
        <f>'[3]Median Family Income-Quintiles'!AD9</f>
        <v>71287.23</v>
      </c>
      <c r="AE9" s="110">
        <f>'[3]Median Family Income-Quintiles'!AE9</f>
        <v>120882.7743</v>
      </c>
      <c r="AF9" s="111">
        <f>'[3]Median Family Income-Quintiles'!AF9</f>
        <v>13193.136</v>
      </c>
      <c r="AG9" s="106">
        <f>'[3]Median Family Income-Quintiles'!AG9</f>
        <v>29984.400000000001</v>
      </c>
      <c r="AH9" s="106">
        <f>'[3]Median Family Income-Quintiles'!AH9</f>
        <v>47575.248</v>
      </c>
      <c r="AI9" s="106">
        <f>'[3]Median Family Income-Quintiles'!AI9</f>
        <v>69963.600000000006</v>
      </c>
      <c r="AJ9" s="110">
        <f>'[3]Median Family Income-Quintiles'!AJ9</f>
        <v>117638.796</v>
      </c>
      <c r="AK9" s="111">
        <f>'[3]Median Family Income-Quintiles'!AK9</f>
        <v>14106.736000000001</v>
      </c>
      <c r="AL9" s="110">
        <f>'[3]Median Family Income-Quintiles'!AL9</f>
        <v>30228.720000000001</v>
      </c>
      <c r="AM9" s="110">
        <f>'[3]Median Family Income-Quintiles'!AM9</f>
        <v>47257.565600000002</v>
      </c>
      <c r="AN9" s="110">
        <f>'[3]Median Family Income-Quintiles'!AN9</f>
        <v>71339.779200000004</v>
      </c>
      <c r="AO9" s="110">
        <f>'[3]Median Family Income-Quintiles'!AO9</f>
        <v>120914.88</v>
      </c>
      <c r="AP9" s="111">
        <f>'[3]Median Family Income-Quintiles'!AP9</f>
        <v>14255.317999999999</v>
      </c>
      <c r="AQ9" s="110">
        <f>'[3]Median Family Income-Quintiles'!AQ9</f>
        <v>30547.11</v>
      </c>
      <c r="AR9" s="110">
        <f>'[3]Median Family Income-Quintiles'!AR9</f>
        <v>48875.375999999997</v>
      </c>
      <c r="AS9" s="110">
        <f>'[3]Median Family Income-Quintiles'!AS9</f>
        <v>72294.827000000005</v>
      </c>
      <c r="AT9" s="262">
        <f>'[3]Median Family Income-Quintiles'!AT9</f>
        <v>123206.677</v>
      </c>
      <c r="AU9" s="110">
        <f>'[3]Median Family Income-Quintiles'!AU9</f>
        <v>15153.105</v>
      </c>
      <c r="AV9" s="110">
        <f>'[3]Median Family Income-Quintiles'!AV9</f>
        <v>31417.437699999999</v>
      </c>
      <c r="AW9" s="110">
        <f>'[3]Median Family Income-Quintiles'!AW9</f>
        <v>49601.163699999997</v>
      </c>
      <c r="AX9" s="110">
        <f>'[3]Median Family Income-Quintiles'!AX9</f>
        <v>73240.007500000007</v>
      </c>
      <c r="AY9" s="262">
        <f>'[3]Median Family Income-Quintiles'!AY9</f>
        <v>122235.04700000001</v>
      </c>
      <c r="AZ9" s="110">
        <f>'[3]Median Family Income-Quintiles'!AZ9</f>
        <v>14508.705599999999</v>
      </c>
      <c r="BA9" s="110">
        <f>'[3]Median Family Income-Quintiles'!BA9</f>
        <v>32241.567999999999</v>
      </c>
      <c r="BB9" s="110">
        <f>'[3]Median Family Income-Quintiles'!BB9</f>
        <v>50377.45</v>
      </c>
      <c r="BC9" s="110">
        <f>'[3]Median Family Income-Quintiles'!BC9</f>
        <v>75818.062250000003</v>
      </c>
      <c r="BD9" s="262">
        <f>'[3]Median Family Income-Quintiles'!BD9</f>
        <v>127958.723</v>
      </c>
      <c r="BE9" s="110">
        <f>'[3]Median Family Income-Quintiles'!BE9</f>
        <v>15832.272499999999</v>
      </c>
      <c r="BF9" s="110">
        <f>'[3]Median Family Income-Quintiles'!BF9</f>
        <v>33883.08</v>
      </c>
      <c r="BG9" s="110">
        <f>'[3]Median Family Income-Quintiles'!BG9</f>
        <v>51631.360000000001</v>
      </c>
      <c r="BH9" s="110">
        <f>'[3]Median Family Income-Quintiles'!BH9</f>
        <v>76640.3</v>
      </c>
      <c r="BI9" s="262">
        <f>'[3]Median Family Income-Quintiles'!BI9</f>
        <v>126053.125</v>
      </c>
      <c r="BJ9" s="106">
        <f>'[3]Median Family Income-Quintiles'!BJ9</f>
        <v>15018.96</v>
      </c>
      <c r="BK9" s="106">
        <f>'[3]Median Family Income-Quintiles'!BK9</f>
        <v>33342.091200000003</v>
      </c>
      <c r="BL9" s="106">
        <f>'[3]Median Family Income-Quintiles'!BL9</f>
        <v>52466.2336</v>
      </c>
      <c r="BM9" s="106">
        <f>'[3]Median Family Income-Quintiles'!BM9</f>
        <v>79199.982399999994</v>
      </c>
      <c r="BN9" s="106">
        <f>'[3]Median Family Income-Quintiles'!BN9</f>
        <v>134469.75520000001</v>
      </c>
      <c r="BO9" s="111">
        <f>'[3]Median Family Income-Quintiles'!BO9</f>
        <v>16322.9256</v>
      </c>
      <c r="BP9" s="110">
        <f>'[3]Median Family Income-Quintiles'!BP9</f>
        <v>35265.58</v>
      </c>
      <c r="BQ9" s="110">
        <f>'[3]Median Family Income-Quintiles'!BQ9</f>
        <v>55417.34</v>
      </c>
      <c r="BR9" s="110">
        <f>'[3]Median Family Income-Quintiles'!BR9</f>
        <v>83629.804000000004</v>
      </c>
      <c r="BS9" s="110">
        <f>'[3]Median Family Income-Quintiles'!BS9</f>
        <v>137031.96799999999</v>
      </c>
      <c r="BT9" s="111">
        <f>'[3]Median Family Income-Quintiles'!BT9</f>
        <v>17594.688600000001</v>
      </c>
      <c r="BU9" s="110">
        <f>'[3]Median Family Income-Quintiles'!BU9</f>
        <v>37413.993000000002</v>
      </c>
      <c r="BV9" s="110">
        <f>'[3]Median Family Income-Quintiles'!BV9</f>
        <v>57637.773000000001</v>
      </c>
      <c r="BW9" s="110">
        <f>'[3]Median Family Income-Quintiles'!BW9</f>
        <v>85951.065000000002</v>
      </c>
      <c r="BX9" s="110">
        <f>'[3]Median Family Income-Quintiles'!BX9</f>
        <v>147633.59400000001</v>
      </c>
      <c r="BY9" s="111">
        <f>'[3]Median Family Income-Quintiles'!BY9</f>
        <v>17222.649000000001</v>
      </c>
      <c r="BZ9" s="110">
        <f>'[3]Median Family Income-Quintiles'!BZ9</f>
        <v>36471.491999999998</v>
      </c>
      <c r="CA9" s="110">
        <f>'[3]Median Family Income-Quintiles'!CA9</f>
        <v>58253.077499999999</v>
      </c>
      <c r="CB9" s="110">
        <f>'[3]Median Family Income-Quintiles'!CB9</f>
        <v>88392.713250000001</v>
      </c>
      <c r="CC9" s="110">
        <f>'[3]Median Family Income-Quintiles'!CC9</f>
        <v>149431.8075</v>
      </c>
      <c r="CD9" s="111">
        <f>'[3]Median Family Income-Quintiles'!CD9</f>
        <v>18990.725999999999</v>
      </c>
      <c r="CE9" s="110">
        <f>'[3]Median Family Income-Quintiles'!CE9</f>
        <v>39395.654999999999</v>
      </c>
      <c r="CF9" s="110">
        <f>'[3]Median Family Income-Quintiles'!CF9</f>
        <v>62628.99</v>
      </c>
      <c r="CG9" s="110">
        <f>'[3]Median Family Income-Quintiles'!CG9</f>
        <v>90913.05</v>
      </c>
      <c r="CH9" s="110">
        <f>'[3]Median Family Income-Quintiles'!CH9</f>
        <v>154350.15599999999</v>
      </c>
    </row>
    <row r="10" spans="1:86">
      <c r="A10" s="110" t="s">
        <v>25</v>
      </c>
      <c r="B10" s="110">
        <f>'[3]Median Family Income-Quintiles'!B10</f>
        <v>12000</v>
      </c>
      <c r="C10" s="106">
        <f>'[3]Median Family Income-Quintiles'!C10</f>
        <v>27840</v>
      </c>
      <c r="D10" s="106">
        <f>'[3]Median Family Income-Quintiles'!D10</f>
        <v>45447.5</v>
      </c>
      <c r="E10" s="106">
        <f>'[3]Median Family Income-Quintiles'!E10</f>
        <v>67100</v>
      </c>
      <c r="F10" s="110">
        <f>'[3]Median Family Income-Quintiles'!F10</f>
        <v>110577</v>
      </c>
      <c r="G10" s="111">
        <f>'[3]Median Family Income-Quintiles'!G10</f>
        <v>12330</v>
      </c>
      <c r="H10" s="106">
        <f>'[3]Median Family Income-Quintiles'!H10</f>
        <v>30056</v>
      </c>
      <c r="I10" s="106">
        <f>'[3]Median Family Income-Quintiles'!I10</f>
        <v>47870</v>
      </c>
      <c r="J10" s="106">
        <f>'[3]Median Family Income-Quintiles'!J10</f>
        <v>69338</v>
      </c>
      <c r="K10" s="110">
        <f>'[3]Median Family Income-Quintiles'!K10</f>
        <v>108929</v>
      </c>
      <c r="L10" s="111">
        <f>'[3]Median Family Income-Quintiles'!L10</f>
        <v>15590</v>
      </c>
      <c r="M10" s="106">
        <f>'[3]Median Family Income-Quintiles'!M10</f>
        <v>34880</v>
      </c>
      <c r="N10" s="106">
        <f>'[3]Median Family Income-Quintiles'!N10</f>
        <v>54223</v>
      </c>
      <c r="O10" s="106">
        <f>'[3]Median Family Income-Quintiles'!O10</f>
        <v>78000</v>
      </c>
      <c r="P10" s="110">
        <f>'[3]Median Family Income-Quintiles'!P10</f>
        <v>120916</v>
      </c>
      <c r="Q10" s="111">
        <f>'[3]Median Family Income-Quintiles'!Q10</f>
        <v>15356</v>
      </c>
      <c r="R10" s="106">
        <f>'[3]Median Family Income-Quintiles'!R10</f>
        <v>33000</v>
      </c>
      <c r="S10" s="106">
        <f>'[3]Median Family Income-Quintiles'!S10</f>
        <v>52108</v>
      </c>
      <c r="T10" s="106">
        <f>'[3]Median Family Income-Quintiles'!T10</f>
        <v>76480</v>
      </c>
      <c r="U10" s="110">
        <f>'[3]Median Family Income-Quintiles'!U10</f>
        <v>120008</v>
      </c>
      <c r="V10" s="111">
        <f>'[3]Median Family Income-Quintiles'!V10</f>
        <v>20313.5</v>
      </c>
      <c r="W10" s="106">
        <f>'[3]Median Family Income-Quintiles'!W10</f>
        <v>41033.269999999997</v>
      </c>
      <c r="X10" s="106">
        <f>'[3]Median Family Income-Quintiles'!X10</f>
        <v>62667.147499999999</v>
      </c>
      <c r="Y10" s="106">
        <f>'[3]Median Family Income-Quintiles'!Y10</f>
        <v>89887.237500000003</v>
      </c>
      <c r="Z10" s="110">
        <f>'[3]Median Family Income-Quintiles'!Z10</f>
        <v>150319.9</v>
      </c>
      <c r="AA10" s="111">
        <f>'[3]Median Family Income-Quintiles'!AA10</f>
        <v>21386.169000000002</v>
      </c>
      <c r="AB10" s="106">
        <f>'[3]Median Family Income-Quintiles'!AB10</f>
        <v>43994.404799999997</v>
      </c>
      <c r="AC10" s="106">
        <f>'[3]Median Family Income-Quintiles'!AC10</f>
        <v>68028.385200000004</v>
      </c>
      <c r="AD10" s="106">
        <f>'[3]Median Family Income-Quintiles'!AD10</f>
        <v>99802.122000000003</v>
      </c>
      <c r="AE10" s="110">
        <f>'[3]Median Family Income-Quintiles'!AE10</f>
        <v>160905.462</v>
      </c>
      <c r="AF10" s="111">
        <f>'[3]Median Family Income-Quintiles'!AF10</f>
        <v>21988.560000000001</v>
      </c>
      <c r="AG10" s="106">
        <f>'[3]Median Family Income-Quintiles'!AG10</f>
        <v>44276.964</v>
      </c>
      <c r="AH10" s="106">
        <f>'[3]Median Family Income-Quintiles'!AH10</f>
        <v>67165.055999999997</v>
      </c>
      <c r="AI10" s="106">
        <f>'[3]Median Family Income-Quintiles'!AI10</f>
        <v>98748.623999999996</v>
      </c>
      <c r="AJ10" s="110">
        <f>'[3]Median Family Income-Quintiles'!AJ10</f>
        <v>152920.44</v>
      </c>
      <c r="AK10" s="111">
        <f>'[3]Median Family Income-Quintiles'!AK10</f>
        <v>21160.103999999999</v>
      </c>
      <c r="AL10" s="110">
        <f>'[3]Median Family Income-Quintiles'!AL10</f>
        <v>44315.303520000001</v>
      </c>
      <c r="AM10" s="110">
        <f>'[3]Median Family Income-Quintiles'!AM10</f>
        <v>70533.679999999993</v>
      </c>
      <c r="AN10" s="110">
        <f>'[3]Median Family Income-Quintiles'!AN10</f>
        <v>98747.152000000002</v>
      </c>
      <c r="AO10" s="110">
        <f>'[3]Median Family Income-Quintiles'!AO10</f>
        <v>156181.72</v>
      </c>
      <c r="AP10" s="111">
        <f>'[3]Median Family Income-Quintiles'!AP10</f>
        <v>20364.740000000002</v>
      </c>
      <c r="AQ10" s="110">
        <f>'[3]Median Family Income-Quintiles'!AQ10</f>
        <v>45820.665000000001</v>
      </c>
      <c r="AR10" s="110">
        <f>'[3]Median Family Income-Quintiles'!AR10</f>
        <v>69138.292300000001</v>
      </c>
      <c r="AS10" s="110">
        <f>'[3]Median Family Income-Quintiles'!AS10</f>
        <v>99787.225999999995</v>
      </c>
      <c r="AT10" s="262">
        <f>'[3]Median Family Income-Quintiles'!AT10</f>
        <v>162917.92000000001</v>
      </c>
      <c r="AU10" s="110">
        <f>'[3]Median Family Income-Quintiles'!AU10</f>
        <v>21416.3884</v>
      </c>
      <c r="AV10" s="110">
        <f>'[3]Median Family Income-Quintiles'!AV10</f>
        <v>45055.232199999999</v>
      </c>
      <c r="AW10" s="110">
        <f>'[3]Median Family Income-Quintiles'!AW10</f>
        <v>70714.490000000005</v>
      </c>
      <c r="AX10" s="110">
        <f>'[3]Median Family Income-Quintiles'!AX10</f>
        <v>101020.7</v>
      </c>
      <c r="AY10" s="262">
        <f>'[3]Median Family Income-Quintiles'!AY10</f>
        <v>163714.14642</v>
      </c>
      <c r="AZ10" s="110">
        <f>'[3]Median Family Income-Quintiles'!AZ10</f>
        <v>20352.489799999999</v>
      </c>
      <c r="BA10" s="110">
        <f>'[3]Median Family Income-Quintiles'!BA10</f>
        <v>44332.156000000003</v>
      </c>
      <c r="BB10" s="110">
        <f>'[3]Median Family Income-Quintiles'!BB10</f>
        <v>69017.106499999994</v>
      </c>
      <c r="BC10" s="110">
        <f>'[3]Median Family Income-Quintiles'!BC10</f>
        <v>101258.67449999999</v>
      </c>
      <c r="BD10" s="262">
        <f>'[3]Median Family Income-Quintiles'!BD10</f>
        <v>171283.33</v>
      </c>
      <c r="BE10" s="110">
        <f>'[3]Median Family Income-Quintiles'!BE10</f>
        <v>20471.0275</v>
      </c>
      <c r="BF10" s="110">
        <f>'[3]Median Family Income-Quintiles'!BF10</f>
        <v>46387.55</v>
      </c>
      <c r="BG10" s="110">
        <f>'[3]Median Family Income-Quintiles'!BG10</f>
        <v>72465.420499999993</v>
      </c>
      <c r="BH10" s="110">
        <f>'[3]Median Family Income-Quintiles'!BH10</f>
        <v>105884.625</v>
      </c>
      <c r="BI10" s="262">
        <f>'[3]Median Family Income-Quintiles'!BI10</f>
        <v>173953.3125</v>
      </c>
      <c r="BJ10" s="106">
        <f>'[3]Median Family Income-Quintiles'!BJ10</f>
        <v>20726.164799999999</v>
      </c>
      <c r="BK10" s="106">
        <f>'[3]Median Family Income-Quintiles'!BK10</f>
        <v>48561.303999999996</v>
      </c>
      <c r="BL10" s="106">
        <f>'[3]Median Family Income-Quintiles'!BL10</f>
        <v>75094.8</v>
      </c>
      <c r="BM10" s="106">
        <f>'[3]Median Family Income-Quintiles'!BM10</f>
        <v>106424.35056000001</v>
      </c>
      <c r="BN10" s="106">
        <f>'[3]Median Family Income-Quintiles'!BN10</f>
        <v>173218.67199999999</v>
      </c>
      <c r="BO10" s="111">
        <f>'[3]Median Family Income-Quintiles'!BO10</f>
        <v>22166.936000000002</v>
      </c>
      <c r="BP10" s="110">
        <f>'[3]Median Family Income-Quintiles'!BP10</f>
        <v>48565.741600000001</v>
      </c>
      <c r="BQ10" s="110">
        <f>'[3]Median Family Income-Quintiles'!BQ10</f>
        <v>78420.574040000007</v>
      </c>
      <c r="BR10" s="110">
        <f>'[3]Median Family Income-Quintiles'!BR10</f>
        <v>110834.68</v>
      </c>
      <c r="BS10" s="110">
        <f>'[3]Median Family Income-Quintiles'!BS10</f>
        <v>185396.19200000001</v>
      </c>
      <c r="BT10" s="111">
        <f>'[3]Median Family Income-Quintiles'!BT10</f>
        <v>22043.9202</v>
      </c>
      <c r="BU10" s="110">
        <f>'[3]Median Family Income-Quintiles'!BU10</f>
        <v>50296.540860000001</v>
      </c>
      <c r="BV10" s="110">
        <f>'[3]Median Family Income-Quintiles'!BV10</f>
        <v>78266.028600000005</v>
      </c>
      <c r="BW10" s="110">
        <f>'[3]Median Family Income-Quintiles'!BW10</f>
        <v>115376.6649</v>
      </c>
      <c r="BX10" s="110">
        <f>'[3]Median Family Income-Quintiles'!BX10</f>
        <v>199406.47080000001</v>
      </c>
      <c r="BY10" s="111">
        <f>'[3]Median Family Income-Quintiles'!BY10</f>
        <v>25327.424999999999</v>
      </c>
      <c r="BZ10" s="110">
        <f>'[3]Median Family Income-Quintiles'!BZ10</f>
        <v>53288.902199999997</v>
      </c>
      <c r="CA10" s="110">
        <f>'[3]Median Family Income-Quintiles'!CA10</f>
        <v>79832.043600000005</v>
      </c>
      <c r="CB10" s="110">
        <f>'[3]Median Family Income-Quintiles'!CB10</f>
        <v>111238.0506</v>
      </c>
      <c r="CC10" s="110">
        <f>'[3]Median Family Income-Quintiles'!CC10</f>
        <v>186815.08679999999</v>
      </c>
      <c r="CD10" s="111">
        <f>'[3]Median Family Income-Quintiles'!CD10</f>
        <v>27677.973000000002</v>
      </c>
      <c r="CE10" s="110">
        <f>'[3]Median Family Income-Quintiles'!CE10</f>
        <v>56972.178</v>
      </c>
      <c r="CF10" s="110">
        <f>'[3]Median Family Income-Quintiles'!CF10</f>
        <v>86670.441000000006</v>
      </c>
      <c r="CG10" s="110">
        <f>'[3]Median Family Income-Quintiles'!CG10</f>
        <v>126985.32795000001</v>
      </c>
      <c r="CH10" s="110">
        <f>'[3]Median Family Income-Quintiles'!CH10</f>
        <v>212130.45</v>
      </c>
    </row>
    <row r="11" spans="1:86">
      <c r="A11" s="110" t="s">
        <v>26</v>
      </c>
      <c r="B11" s="110">
        <f>'[3]Median Family Income-Quintiles'!B11</f>
        <v>9660</v>
      </c>
      <c r="C11" s="106">
        <f>'[3]Median Family Income-Quintiles'!C11</f>
        <v>21240</v>
      </c>
      <c r="D11" s="106">
        <f>'[3]Median Family Income-Quintiles'!D11</f>
        <v>34703</v>
      </c>
      <c r="E11" s="106">
        <f>'[3]Median Family Income-Quintiles'!E11</f>
        <v>53150</v>
      </c>
      <c r="F11" s="110">
        <f>'[3]Median Family Income-Quintiles'!F11</f>
        <v>91885</v>
      </c>
      <c r="G11" s="111">
        <f>'[3]Median Family Income-Quintiles'!G11</f>
        <v>11212</v>
      </c>
      <c r="H11" s="106">
        <f>'[3]Median Family Income-Quintiles'!H11</f>
        <v>24257</v>
      </c>
      <c r="I11" s="106">
        <f>'[3]Median Family Income-Quintiles'!I11</f>
        <v>38961</v>
      </c>
      <c r="J11" s="106">
        <f>'[3]Median Family Income-Quintiles'!J11</f>
        <v>60000</v>
      </c>
      <c r="K11" s="110">
        <f>'[3]Median Family Income-Quintiles'!K11</f>
        <v>101076</v>
      </c>
      <c r="L11" s="111">
        <f>'[3]Median Family Income-Quintiles'!L11</f>
        <v>11520</v>
      </c>
      <c r="M11" s="106">
        <f>'[3]Median Family Income-Quintiles'!M11</f>
        <v>25000</v>
      </c>
      <c r="N11" s="106">
        <f>'[3]Median Family Income-Quintiles'!N11</f>
        <v>40800</v>
      </c>
      <c r="O11" s="106">
        <f>'[3]Median Family Income-Quintiles'!O11</f>
        <v>64000</v>
      </c>
      <c r="P11" s="110">
        <f>'[3]Median Family Income-Quintiles'!P11</f>
        <v>110000</v>
      </c>
      <c r="Q11" s="111">
        <f>'[3]Median Family Income-Quintiles'!Q11</f>
        <v>12000</v>
      </c>
      <c r="R11" s="106">
        <f>'[3]Median Family Income-Quintiles'!R11</f>
        <v>25984</v>
      </c>
      <c r="S11" s="106">
        <f>'[3]Median Family Income-Quintiles'!S11</f>
        <v>42962</v>
      </c>
      <c r="T11" s="106">
        <f>'[3]Median Family Income-Quintiles'!T11</f>
        <v>67000</v>
      </c>
      <c r="U11" s="110">
        <f>'[3]Median Family Income-Quintiles'!U11</f>
        <v>119011</v>
      </c>
      <c r="V11" s="111">
        <f>'[3]Median Family Income-Quintiles'!V11</f>
        <v>17164.907500000001</v>
      </c>
      <c r="W11" s="106">
        <f>'[3]Median Family Income-Quintiles'!W11</f>
        <v>35548.625</v>
      </c>
      <c r="X11" s="106">
        <f>'[3]Median Family Income-Quintiles'!X11</f>
        <v>54541.747499999998</v>
      </c>
      <c r="Y11" s="106">
        <f>'[3]Median Family Income-Quintiles'!Y11</f>
        <v>80136.757500000007</v>
      </c>
      <c r="Z11" s="110">
        <f>'[3]Median Family Income-Quintiles'!Z11</f>
        <v>135084.77499999999</v>
      </c>
      <c r="AA11" s="111">
        <f>'[3]Median Family Income-Quintiles'!AA11</f>
        <v>18229.163100000002</v>
      </c>
      <c r="AB11" s="106">
        <f>'[3]Median Family Income-Quintiles'!AB11</f>
        <v>36865.681799999998</v>
      </c>
      <c r="AC11" s="106">
        <f>'[3]Median Family Income-Quintiles'!AC11</f>
        <v>57233.461799999997</v>
      </c>
      <c r="AD11" s="106">
        <f>'[3]Median Family Income-Quintiles'!AD11</f>
        <v>84526.286999999997</v>
      </c>
      <c r="AE11" s="110">
        <f>'[3]Median Family Income-Quintiles'!AE11</f>
        <v>146648.016</v>
      </c>
      <c r="AF11" s="111">
        <f>'[3]Median Family Income-Quintiles'!AF11</f>
        <v>16191.575999999999</v>
      </c>
      <c r="AG11" s="106">
        <f>'[3]Median Family Income-Quintiles'!AG11</f>
        <v>34981.800000000003</v>
      </c>
      <c r="AH11" s="106">
        <f>'[3]Median Family Income-Quintiles'!AH11</f>
        <v>53971.92</v>
      </c>
      <c r="AI11" s="106">
        <f>'[3]Median Family Income-Quintiles'!AI11</f>
        <v>79958.399999999994</v>
      </c>
      <c r="AJ11" s="110">
        <f>'[3]Median Family Income-Quintiles'!AJ11</f>
        <v>138228.084</v>
      </c>
      <c r="AK11" s="111">
        <f>'[3]Median Family Income-Quintiles'!AK11</f>
        <v>15315.8848</v>
      </c>
      <c r="AL11" s="110">
        <f>'[3]Median Family Income-Quintiles'!AL11</f>
        <v>34259.216</v>
      </c>
      <c r="AM11" s="110">
        <f>'[3]Median Family Income-Quintiles'!AM11</f>
        <v>53404.072</v>
      </c>
      <c r="AN11" s="110">
        <f>'[3]Median Family Income-Quintiles'!AN11</f>
        <v>80307.632800000007</v>
      </c>
      <c r="AO11" s="110">
        <f>'[3]Median Family Income-Quintiles'!AO11</f>
        <v>138044.48800000001</v>
      </c>
      <c r="AP11" s="111">
        <f>'[3]Median Family Income-Quintiles'!AP11</f>
        <v>15579.026099999999</v>
      </c>
      <c r="AQ11" s="110">
        <f>'[3]Median Family Income-Quintiles'!AQ11</f>
        <v>33805.468399999998</v>
      </c>
      <c r="AR11" s="110">
        <f>'[3]Median Family Income-Quintiles'!AR11</f>
        <v>53966.561000000002</v>
      </c>
      <c r="AS11" s="110">
        <f>'[3]Median Family Income-Quintiles'!AS11</f>
        <v>81458.960000000006</v>
      </c>
      <c r="AT11" s="262">
        <f>'[3]Median Family Income-Quintiles'!AT11</f>
        <v>143265.94589999999</v>
      </c>
      <c r="AU11" s="110">
        <f>'[3]Median Family Income-Quintiles'!AU11</f>
        <v>15658.208500000001</v>
      </c>
      <c r="AV11" s="110">
        <f>'[3]Median Family Income-Quintiles'!AV11</f>
        <v>34852.141499999998</v>
      </c>
      <c r="AW11" s="110">
        <f>'[3]Median Family Income-Quintiles'!AW11</f>
        <v>54652.198700000001</v>
      </c>
      <c r="AX11" s="110">
        <f>'[3]Median Family Income-Quintiles'!AX11</f>
        <v>82836.974000000002</v>
      </c>
      <c r="AY11" s="262">
        <f>'[3]Median Family Income-Quintiles'!AY11</f>
        <v>145469.80799999999</v>
      </c>
      <c r="AZ11" s="110">
        <f>'[3]Median Family Income-Quintiles'!AZ11</f>
        <v>16120.784</v>
      </c>
      <c r="BA11" s="110">
        <f>'[3]Median Family Income-Quintiles'!BA11</f>
        <v>35264.214999999997</v>
      </c>
      <c r="BB11" s="110">
        <f>'[3]Median Family Income-Quintiles'!BB11</f>
        <v>55415.195</v>
      </c>
      <c r="BC11" s="110">
        <f>'[3]Median Family Income-Quintiles'!BC11</f>
        <v>84231.096399999995</v>
      </c>
      <c r="BD11" s="262">
        <f>'[3]Median Family Income-Quintiles'!BD11</f>
        <v>149117.25200000001</v>
      </c>
      <c r="BE11" s="110">
        <f>'[3]Median Family Income-Quintiles'!BE11</f>
        <v>16739.855</v>
      </c>
      <c r="BF11" s="110">
        <f>'[3]Median Family Income-Quintiles'!BF11</f>
        <v>36303.300000000003</v>
      </c>
      <c r="BG11" s="110">
        <f>'[3]Median Family Income-Quintiles'!BG11</f>
        <v>57107.107750000003</v>
      </c>
      <c r="BH11" s="110">
        <f>'[3]Median Family Income-Quintiles'!BH11</f>
        <v>86220.337499999994</v>
      </c>
      <c r="BI11" s="262">
        <f>'[3]Median Family Income-Quintiles'!BI11</f>
        <v>151969.64749999999</v>
      </c>
      <c r="BJ11" s="106">
        <f>'[3]Median Family Income-Quintiles'!BJ11</f>
        <v>17622.2464</v>
      </c>
      <c r="BK11" s="106">
        <f>'[3]Median Family Income-Quintiles'!BK11</f>
        <v>37247.020799999998</v>
      </c>
      <c r="BL11" s="106">
        <f>'[3]Median Family Income-Quintiles'!BL11</f>
        <v>59274.828800000003</v>
      </c>
      <c r="BM11" s="106">
        <f>'[3]Median Family Income-Quintiles'!BM11</f>
        <v>89713.254400000005</v>
      </c>
      <c r="BN11" s="106">
        <f>'[3]Median Family Income-Quintiles'!BN11</f>
        <v>158199.712</v>
      </c>
      <c r="BO11" s="111">
        <f>'[3]Median Family Income-Quintiles'!BO11</f>
        <v>18338.101600000002</v>
      </c>
      <c r="BP11" s="110">
        <f>'[3]Median Family Income-Quintiles'!BP11</f>
        <v>39295.932000000001</v>
      </c>
      <c r="BQ11" s="110">
        <f>'[3]Median Family Income-Quintiles'!BQ11</f>
        <v>60858.315199999997</v>
      </c>
      <c r="BR11" s="110">
        <f>'[3]Median Family Income-Quintiles'!BR11</f>
        <v>91690.508000000002</v>
      </c>
      <c r="BS11" s="110">
        <f>'[3]Median Family Income-Quintiles'!BS11</f>
        <v>162685.15848000001</v>
      </c>
      <c r="BT11" s="111">
        <f>'[3]Median Family Income-Quintiles'!BT11</f>
        <v>19414.828799999999</v>
      </c>
      <c r="BU11" s="110">
        <f>'[3]Median Family Income-Quintiles'!BU11</f>
        <v>40447.56</v>
      </c>
      <c r="BV11" s="110">
        <f>'[3]Median Family Income-Quintiles'!BV11</f>
        <v>63704.906999999999</v>
      </c>
      <c r="BW11" s="110">
        <f>'[3]Median Family Income-Quintiles'!BW11</f>
        <v>96062.955000000002</v>
      </c>
      <c r="BX11" s="110">
        <f>'[3]Median Family Income-Quintiles'!BX11</f>
        <v>170890.94099999999</v>
      </c>
      <c r="BY11" s="111">
        <f>'[3]Median Family Income-Quintiles'!BY11</f>
        <v>20261.939999999999</v>
      </c>
      <c r="BZ11" s="110">
        <f>'[3]Median Family Income-Quintiles'!BZ11</f>
        <v>43461.861299999997</v>
      </c>
      <c r="CA11" s="110">
        <f>'[3]Median Family Income-Quintiles'!CA11</f>
        <v>67269.640799999994</v>
      </c>
      <c r="CB11" s="110">
        <f>'[3]Median Family Income-Quintiles'!CB11</f>
        <v>101309.7</v>
      </c>
      <c r="CC11" s="110">
        <f>'[3]Median Family Income-Quintiles'!CC11</f>
        <v>178406.3817</v>
      </c>
      <c r="CD11" s="111">
        <f>'[3]Median Family Income-Quintiles'!CD11</f>
        <v>21718.1175</v>
      </c>
      <c r="CE11" s="110">
        <f>'[3]Median Family Income-Quintiles'!CE11</f>
        <v>45860.582999999999</v>
      </c>
      <c r="CF11" s="110">
        <f>'[3]Median Family Income-Quintiles'!CF11</f>
        <v>71013.193499999994</v>
      </c>
      <c r="CG11" s="110">
        <f>'[3]Median Family Income-Quintiles'!CG11</f>
        <v>106065.22500000001</v>
      </c>
      <c r="CH11" s="110">
        <f>'[3]Median Family Income-Quintiles'!CH11</f>
        <v>189503.20199999999</v>
      </c>
    </row>
    <row r="12" spans="1:86">
      <c r="A12" s="110" t="s">
        <v>27</v>
      </c>
      <c r="B12" s="110">
        <f>'[3]Median Family Income-Quintiles'!B12</f>
        <v>10300</v>
      </c>
      <c r="C12" s="106">
        <f>'[3]Median Family Income-Quintiles'!C12</f>
        <v>24920</v>
      </c>
      <c r="D12" s="106">
        <f>'[3]Median Family Income-Quintiles'!D12</f>
        <v>39857</v>
      </c>
      <c r="E12" s="106">
        <f>'[3]Median Family Income-Quintiles'!E12</f>
        <v>59622</v>
      </c>
      <c r="F12" s="110">
        <f>'[3]Median Family Income-Quintiles'!F12</f>
        <v>98128</v>
      </c>
      <c r="G12" s="111">
        <f>'[3]Median Family Income-Quintiles'!G12</f>
        <v>12000</v>
      </c>
      <c r="H12" s="106">
        <f>'[3]Median Family Income-Quintiles'!H12</f>
        <v>26000</v>
      </c>
      <c r="I12" s="106">
        <f>'[3]Median Family Income-Quintiles'!I12</f>
        <v>42020</v>
      </c>
      <c r="J12" s="106">
        <f>'[3]Median Family Income-Quintiles'!J12</f>
        <v>62274</v>
      </c>
      <c r="K12" s="110">
        <f>'[3]Median Family Income-Quintiles'!K12</f>
        <v>102550</v>
      </c>
      <c r="L12" s="111">
        <f>'[3]Median Family Income-Quintiles'!L12</f>
        <v>12000</v>
      </c>
      <c r="M12" s="106">
        <f>'[3]Median Family Income-Quintiles'!M12</f>
        <v>28401</v>
      </c>
      <c r="N12" s="106">
        <f>'[3]Median Family Income-Quintiles'!N12</f>
        <v>45030</v>
      </c>
      <c r="O12" s="106">
        <f>'[3]Median Family Income-Quintiles'!O12</f>
        <v>66000</v>
      </c>
      <c r="P12" s="110">
        <f>'[3]Median Family Income-Quintiles'!P12</f>
        <v>107330</v>
      </c>
      <c r="Q12" s="111">
        <f>'[3]Median Family Income-Quintiles'!Q12</f>
        <v>13387</v>
      </c>
      <c r="R12" s="106">
        <f>'[3]Median Family Income-Quintiles'!R12</f>
        <v>29004</v>
      </c>
      <c r="S12" s="106">
        <f>'[3]Median Family Income-Quintiles'!S12</f>
        <v>45504</v>
      </c>
      <c r="T12" s="106">
        <f>'[3]Median Family Income-Quintiles'!T12</f>
        <v>69066</v>
      </c>
      <c r="U12" s="110">
        <f>'[3]Median Family Income-Quintiles'!U12</f>
        <v>112484</v>
      </c>
      <c r="V12" s="111">
        <f>'[3]Median Family Income-Quintiles'!V12</f>
        <v>15235.125</v>
      </c>
      <c r="W12" s="106">
        <f>'[3]Median Family Income-Quintiles'!W12</f>
        <v>35447.057500000003</v>
      </c>
      <c r="X12" s="106">
        <f>'[3]Median Family Income-Quintiles'!X12</f>
        <v>55862.125</v>
      </c>
      <c r="Y12" s="106">
        <f>'[3]Median Family Income-Quintiles'!Y12</f>
        <v>82168.107499999998</v>
      </c>
      <c r="Z12" s="110">
        <f>'[3]Median Family Income-Quintiles'!Z12</f>
        <v>139147.47500000001</v>
      </c>
      <c r="AA12" s="111">
        <f>'[3]Median Family Income-Quintiles'!AA12</f>
        <v>16803.4185</v>
      </c>
      <c r="AB12" s="106">
        <f>'[3]Median Family Income-Quintiles'!AB12</f>
        <v>38393.265299999999</v>
      </c>
      <c r="AC12" s="106">
        <f>'[3]Median Family Income-Quintiles'!AC12</f>
        <v>60349.73214</v>
      </c>
      <c r="AD12" s="106">
        <f>'[3]Median Family Income-Quintiles'!AD12</f>
        <v>89720.070900000006</v>
      </c>
      <c r="AE12" s="110">
        <f>'[3]Median Family Income-Quintiles'!AE12</f>
        <v>152758.35</v>
      </c>
      <c r="AF12" s="111">
        <f>'[3]Median Family Income-Quintiles'!AF12</f>
        <v>14992.2</v>
      </c>
      <c r="AG12" s="106">
        <f>'[3]Median Family Income-Quintiles'!AG12</f>
        <v>34981.800000000003</v>
      </c>
      <c r="AH12" s="106">
        <f>'[3]Median Family Income-Quintiles'!AH12</f>
        <v>56670.516000000003</v>
      </c>
      <c r="AI12" s="106">
        <f>'[3]Median Family Income-Quintiles'!AI12</f>
        <v>84955.8</v>
      </c>
      <c r="AJ12" s="110">
        <f>'[3]Median Family Income-Quintiles'!AJ12</f>
        <v>145524.288</v>
      </c>
      <c r="AK12" s="111">
        <f>'[3]Median Family Income-Quintiles'!AK12</f>
        <v>14600.47176</v>
      </c>
      <c r="AL12" s="110">
        <f>'[3]Median Family Income-Quintiles'!AL12</f>
        <v>33453.116800000003</v>
      </c>
      <c r="AM12" s="110">
        <f>'[3]Median Family Income-Quintiles'!AM12</f>
        <v>55318.5576</v>
      </c>
      <c r="AN12" s="110">
        <f>'[3]Median Family Income-Quintiles'!AN12</f>
        <v>82826.692800000004</v>
      </c>
      <c r="AO12" s="110">
        <f>'[3]Median Family Income-Quintiles'!AO12</f>
        <v>144090.23199999999</v>
      </c>
      <c r="AP12" s="111">
        <f>'[3]Median Family Income-Quintiles'!AP12</f>
        <v>14255.317999999999</v>
      </c>
      <c r="AQ12" s="110">
        <f>'[3]Median Family Income-Quintiles'!AQ12</f>
        <v>33601.821000000004</v>
      </c>
      <c r="AR12" s="110">
        <f>'[3]Median Family Income-Quintiles'!AR12</f>
        <v>54984.798000000003</v>
      </c>
      <c r="AS12" s="110">
        <f>'[3]Median Family Income-Quintiles'!AS12</f>
        <v>84513.671000000002</v>
      </c>
      <c r="AT12" s="262">
        <f>'[3]Median Family Income-Quintiles'!AT12</f>
        <v>146626.128</v>
      </c>
      <c r="AU12" s="110">
        <f>'[3]Median Family Income-Quintiles'!AU12</f>
        <v>14142.897999999999</v>
      </c>
      <c r="AV12" s="110">
        <f>'[3]Median Family Income-Quintiles'!AV12</f>
        <v>34347.038</v>
      </c>
      <c r="AW12" s="110">
        <f>'[3]Median Family Income-Quintiles'!AW12</f>
        <v>56571.591999999997</v>
      </c>
      <c r="AX12" s="110">
        <f>'[3]Median Family Income-Quintiles'!AX12</f>
        <v>85867.595000000001</v>
      </c>
      <c r="AY12" s="262">
        <f>'[3]Median Family Income-Quintiles'!AY12</f>
        <v>151733.0914</v>
      </c>
      <c r="AZ12" s="110">
        <f>'[3]Median Family Income-Quintiles'!AZ12</f>
        <v>15113.235000000001</v>
      </c>
      <c r="BA12" s="110">
        <f>'[3]Median Family Income-Quintiles'!BA12</f>
        <v>34961.950299999997</v>
      </c>
      <c r="BB12" s="110">
        <f>'[3]Median Family Income-Quintiles'!BB12</f>
        <v>57430.292999999998</v>
      </c>
      <c r="BC12" s="110">
        <f>'[3]Median Family Income-Quintiles'!BC12</f>
        <v>87656.763000000006</v>
      </c>
      <c r="BD12" s="262">
        <f>'[3]Median Family Income-Quintiles'!BD12</f>
        <v>154154.997</v>
      </c>
      <c r="BE12" s="110">
        <f>'[3]Median Family Income-Quintiles'!BE12</f>
        <v>15126.375</v>
      </c>
      <c r="BF12" s="110">
        <f>'[3]Median Family Income-Quintiles'!BF12</f>
        <v>36202.457499999997</v>
      </c>
      <c r="BG12" s="110">
        <f>'[3]Median Family Income-Quintiles'!BG12</f>
        <v>58488.65</v>
      </c>
      <c r="BH12" s="110">
        <f>'[3]Median Family Income-Quintiles'!BH12</f>
        <v>90153.195000000007</v>
      </c>
      <c r="BI12" s="262">
        <f>'[3]Median Family Income-Quintiles'!BI12</f>
        <v>159331.15</v>
      </c>
      <c r="BJ12" s="106">
        <f>'[3]Median Family Income-Quintiles'!BJ12</f>
        <v>16020.224</v>
      </c>
      <c r="BK12" s="106">
        <f>'[3]Median Family Income-Quintiles'!BK12</f>
        <v>38048.031999999999</v>
      </c>
      <c r="BL12" s="106">
        <f>'[3]Median Family Income-Quintiles'!BL12</f>
        <v>61077.103999999999</v>
      </c>
      <c r="BM12" s="106">
        <f>'[3]Median Family Income-Quintiles'!BM12</f>
        <v>93668.247199999998</v>
      </c>
      <c r="BN12" s="106">
        <f>'[3]Median Family Income-Quintiles'!BN12</f>
        <v>163306.15839999999</v>
      </c>
      <c r="BO12" s="111">
        <f>'[3]Median Family Income-Quintiles'!BO12</f>
        <v>17763.776440000001</v>
      </c>
      <c r="BP12" s="110">
        <f>'[3]Median Family Income-Quintiles'!BP12</f>
        <v>40303.519999999997</v>
      </c>
      <c r="BQ12" s="110">
        <f>'[3]Median Family Income-Quintiles'!BQ12</f>
        <v>65493.22</v>
      </c>
      <c r="BR12" s="110">
        <f>'[3]Median Family Income-Quintiles'!BR12</f>
        <v>97736.035999999993</v>
      </c>
      <c r="BS12" s="110">
        <f>'[3]Median Family Income-Quintiles'!BS12</f>
        <v>171692.9952</v>
      </c>
      <c r="BT12" s="111">
        <f>'[3]Median Family Income-Quintiles'!BT12</f>
        <v>18706.996500000001</v>
      </c>
      <c r="BU12" s="110">
        <f>'[3]Median Family Income-Quintiles'!BU12</f>
        <v>42116.021849999997</v>
      </c>
      <c r="BV12" s="110">
        <f>'[3]Median Family Income-Quintiles'!BV12</f>
        <v>68154.138600000006</v>
      </c>
      <c r="BW12" s="110">
        <f>'[3]Median Family Income-Quintiles'!BW12</f>
        <v>101523.3756</v>
      </c>
      <c r="BX12" s="110">
        <f>'[3]Median Family Income-Quintiles'!BX12</f>
        <v>178171.5018</v>
      </c>
      <c r="BY12" s="111">
        <f>'[3]Median Family Income-Quintiles'!BY12</f>
        <v>20059.320599999999</v>
      </c>
      <c r="BZ12" s="110">
        <f>'[3]Median Family Income-Quintiles'!BZ12</f>
        <v>44171.029199999997</v>
      </c>
      <c r="CA12" s="110">
        <f>'[3]Median Family Income-Quintiles'!CA12</f>
        <v>70916.789999999994</v>
      </c>
      <c r="CB12" s="110">
        <f>'[3]Median Family Income-Quintiles'!CB12</f>
        <v>107388.28200000001</v>
      </c>
      <c r="CC12" s="110">
        <f>'[3]Median Family Income-Quintiles'!CC12</f>
        <v>192488.43</v>
      </c>
      <c r="CD12" s="111">
        <f>'[3]Median Family Income-Quintiles'!CD12</f>
        <v>21415.074000000001</v>
      </c>
      <c r="CE12" s="110">
        <f>'[3]Median Family Income-Quintiles'!CE12</f>
        <v>47537.423699999999</v>
      </c>
      <c r="CF12" s="110">
        <f>'[3]Median Family Income-Quintiles'!CF12</f>
        <v>74649.715500000006</v>
      </c>
      <c r="CG12" s="110">
        <f>'[3]Median Family Income-Quintiles'!CG12</f>
        <v>112126.095</v>
      </c>
      <c r="CH12" s="110">
        <f>'[3]Median Family Income-Quintiles'!CH12</f>
        <v>201018.85500000001</v>
      </c>
    </row>
    <row r="13" spans="1:86">
      <c r="A13" s="110" t="s">
        <v>28</v>
      </c>
      <c r="B13" s="110">
        <f>'[3]Median Family Income-Quintiles'!B13</f>
        <v>9000</v>
      </c>
      <c r="C13" s="106">
        <f>'[3]Median Family Income-Quintiles'!C13</f>
        <v>22444</v>
      </c>
      <c r="D13" s="106">
        <f>'[3]Median Family Income-Quintiles'!D13</f>
        <v>39100</v>
      </c>
      <c r="E13" s="106">
        <f>'[3]Median Family Income-Quintiles'!E13</f>
        <v>55926</v>
      </c>
      <c r="F13" s="110">
        <f>'[3]Median Family Income-Quintiles'!F13</f>
        <v>93506</v>
      </c>
      <c r="G13" s="111">
        <f>'[3]Median Family Income-Quintiles'!G13</f>
        <v>10400</v>
      </c>
      <c r="H13" s="106">
        <f>'[3]Median Family Income-Quintiles'!H13</f>
        <v>24500</v>
      </c>
      <c r="I13" s="106">
        <f>'[3]Median Family Income-Quintiles'!I13</f>
        <v>40633</v>
      </c>
      <c r="J13" s="106">
        <f>'[3]Median Family Income-Quintiles'!J13</f>
        <v>63535</v>
      </c>
      <c r="K13" s="110">
        <f>'[3]Median Family Income-Quintiles'!K13</f>
        <v>107592</v>
      </c>
      <c r="L13" s="111">
        <f>'[3]Median Family Income-Quintiles'!L13</f>
        <v>11268</v>
      </c>
      <c r="M13" s="106">
        <f>'[3]Median Family Income-Quintiles'!M13</f>
        <v>25000</v>
      </c>
      <c r="N13" s="106">
        <f>'[3]Median Family Income-Quintiles'!N13</f>
        <v>40825</v>
      </c>
      <c r="O13" s="106">
        <f>'[3]Median Family Income-Quintiles'!O13</f>
        <v>62328</v>
      </c>
      <c r="P13" s="110">
        <f>'[3]Median Family Income-Quintiles'!P13</f>
        <v>110000</v>
      </c>
      <c r="Q13" s="111">
        <f>'[3]Median Family Income-Quintiles'!Q13</f>
        <v>10000</v>
      </c>
      <c r="R13" s="106">
        <f>'[3]Median Family Income-Quintiles'!R13</f>
        <v>24005</v>
      </c>
      <c r="S13" s="106">
        <f>'[3]Median Family Income-Quintiles'!S13</f>
        <v>39770</v>
      </c>
      <c r="T13" s="106">
        <f>'[3]Median Family Income-Quintiles'!T13</f>
        <v>61528</v>
      </c>
      <c r="U13" s="110">
        <f>'[3]Median Family Income-Quintiles'!U13</f>
        <v>104412</v>
      </c>
      <c r="V13" s="111">
        <f>'[3]Median Family Income-Quintiles'!V13</f>
        <v>13508.477500000001</v>
      </c>
      <c r="W13" s="106">
        <f>'[3]Median Family Income-Quintiles'!W13</f>
        <v>30714.011999999999</v>
      </c>
      <c r="X13" s="106">
        <f>'[3]Median Family Income-Quintiles'!X13</f>
        <v>48752.4</v>
      </c>
      <c r="Y13" s="106">
        <f>'[3]Median Family Income-Quintiles'!Y13</f>
        <v>71503.520000000004</v>
      </c>
      <c r="Z13" s="110">
        <f>'[3]Median Family Income-Quintiles'!Z13</f>
        <v>120763.75750000001</v>
      </c>
      <c r="AA13" s="111">
        <f>'[3]Median Family Income-Quintiles'!AA13</f>
        <v>13239.057000000001</v>
      </c>
      <c r="AB13" s="106">
        <f>'[3]Median Family Income-Quintiles'!AB13</f>
        <v>32588.448</v>
      </c>
      <c r="AC13" s="106">
        <f>'[3]Median Family Income-Quintiles'!AC13</f>
        <v>51428.644500000002</v>
      </c>
      <c r="AD13" s="106">
        <f>'[3]Median Family Income-Quintiles'!AD13</f>
        <v>76786.530599999998</v>
      </c>
      <c r="AE13" s="110">
        <f>'[3]Median Family Income-Quintiles'!AE13</f>
        <v>124243.458</v>
      </c>
      <c r="AF13" s="111">
        <f>'[3]Median Family Income-Quintiles'!AF13</f>
        <v>12993.24</v>
      </c>
      <c r="AG13" s="106">
        <f>'[3]Median Family Income-Quintiles'!AG13</f>
        <v>30983.88</v>
      </c>
      <c r="AH13" s="106">
        <f>'[3]Median Family Income-Quintiles'!AH13</f>
        <v>49974</v>
      </c>
      <c r="AI13" s="106">
        <f>'[3]Median Family Income-Quintiles'!AI13</f>
        <v>74561.207999999999</v>
      </c>
      <c r="AJ13" s="110">
        <f>'[3]Median Family Income-Quintiles'!AJ13</f>
        <v>122136.45600000001</v>
      </c>
      <c r="AK13" s="111">
        <f>'[3]Median Family Income-Quintiles'!AK13</f>
        <v>13300.6368</v>
      </c>
      <c r="AL13" s="110">
        <f>'[3]Median Family Income-Quintiles'!AL13</f>
        <v>31034.819200000002</v>
      </c>
      <c r="AM13" s="110">
        <f>'[3]Median Family Income-Quintiles'!AM13</f>
        <v>50481.962399999997</v>
      </c>
      <c r="AN13" s="110">
        <f>'[3]Median Family Income-Quintiles'!AN13</f>
        <v>75622.181200000006</v>
      </c>
      <c r="AO13" s="110">
        <f>'[3]Median Family Income-Quintiles'!AO13</f>
        <v>122930.128</v>
      </c>
      <c r="AP13" s="111">
        <f>'[3]Median Family Income-Quintiles'!AP13</f>
        <v>13440.7284</v>
      </c>
      <c r="AQ13" s="110">
        <f>'[3]Median Family Income-Quintiles'!AQ13</f>
        <v>32339.207119999999</v>
      </c>
      <c r="AR13" s="110">
        <f>'[3]Median Family Income-Quintiles'!AR13</f>
        <v>51930.087</v>
      </c>
      <c r="AS13" s="110">
        <f>'[3]Median Family Income-Quintiles'!AS13</f>
        <v>77386.012000000002</v>
      </c>
      <c r="AT13" s="262">
        <f>'[3]Median Family Income-Quintiles'!AT13</f>
        <v>127279.625</v>
      </c>
      <c r="AU13" s="110">
        <f>'[3]Median Family Income-Quintiles'!AU13</f>
        <v>13233.7117</v>
      </c>
      <c r="AV13" s="110">
        <f>'[3]Median Family Income-Quintiles'!AV13</f>
        <v>32326.624</v>
      </c>
      <c r="AW13" s="110">
        <f>'[3]Median Family Income-Quintiles'!AW13</f>
        <v>52631.784699999997</v>
      </c>
      <c r="AX13" s="110">
        <f>'[3]Median Family Income-Quintiles'!AX13</f>
        <v>78392.063200000004</v>
      </c>
      <c r="AY13" s="262">
        <f>'[3]Median Family Income-Quintiles'!AY13</f>
        <v>127791.18550000001</v>
      </c>
      <c r="AZ13" s="110">
        <f>'[3]Median Family Income-Quintiles'!AZ13</f>
        <v>14105.686</v>
      </c>
      <c r="BA13" s="110">
        <f>'[3]Median Family Income-Quintiles'!BA13</f>
        <v>34055.156199999998</v>
      </c>
      <c r="BB13" s="110">
        <f>'[3]Median Family Income-Quintiles'!BB13</f>
        <v>54810.6656</v>
      </c>
      <c r="BC13" s="110">
        <f>'[3]Median Family Income-Quintiles'!BC13</f>
        <v>81409.959199999998</v>
      </c>
      <c r="BD13" s="262">
        <f>'[3]Median Family Income-Quintiles'!BD13</f>
        <v>133701.75229999999</v>
      </c>
      <c r="BE13" s="110">
        <f>'[3]Median Family Income-Quintiles'!BE13</f>
        <v>14450.730250000001</v>
      </c>
      <c r="BF13" s="110">
        <f>'[3]Median Family Income-Quintiles'!BF13</f>
        <v>34286.449999999997</v>
      </c>
      <c r="BG13" s="110">
        <f>'[3]Median Family Income-Quintiles'!BG13</f>
        <v>54959.162499999999</v>
      </c>
      <c r="BH13" s="110">
        <f>'[3]Median Family Income-Quintiles'!BH13</f>
        <v>83497.59</v>
      </c>
      <c r="BI13" s="262">
        <f>'[3]Median Family Income-Quintiles'!BI13</f>
        <v>136238.2175</v>
      </c>
      <c r="BJ13" s="106">
        <f>'[3]Median Family Income-Quintiles'!BJ13</f>
        <v>14818.707200000001</v>
      </c>
      <c r="BK13" s="106">
        <f>'[3]Median Family Income-Quintiles'!BK13</f>
        <v>35044.239999999998</v>
      </c>
      <c r="BL13" s="106">
        <f>'[3]Median Family Income-Quintiles'!BL13</f>
        <v>55269.772799999999</v>
      </c>
      <c r="BM13" s="106">
        <f>'[3]Median Family Income-Quintiles'!BM13</f>
        <v>84206.3024</v>
      </c>
      <c r="BN13" s="106">
        <f>'[3]Median Family Income-Quintiles'!BN13</f>
        <v>140176.95999999999</v>
      </c>
      <c r="BO13" s="111">
        <f>'[3]Median Family Income-Quintiles'!BO13</f>
        <v>15093.668240000001</v>
      </c>
      <c r="BP13" s="110">
        <f>'[3]Median Family Income-Quintiles'!BP13</f>
        <v>36273.167999999998</v>
      </c>
      <c r="BQ13" s="110">
        <f>'[3]Median Family Income-Quintiles'!BQ13</f>
        <v>58440.103999999999</v>
      </c>
      <c r="BR13" s="110">
        <f>'[3]Median Family Income-Quintiles'!BR13</f>
        <v>88063.191200000001</v>
      </c>
      <c r="BS13" s="110">
        <f>'[3]Median Family Income-Quintiles'!BS13</f>
        <v>146906.33040000001</v>
      </c>
      <c r="BT13" s="111">
        <f>'[3]Median Family Income-Quintiles'!BT13</f>
        <v>15875.667299999999</v>
      </c>
      <c r="BU13" s="110">
        <f>'[3]Median Family Income-Quintiles'!BU13</f>
        <v>37515.111900000004</v>
      </c>
      <c r="BV13" s="110">
        <f>'[3]Median Family Income-Quintiles'!BV13</f>
        <v>60671.34</v>
      </c>
      <c r="BW13" s="110">
        <f>'[3]Median Family Income-Quintiles'!BW13</f>
        <v>91927.191990000007</v>
      </c>
      <c r="BX13" s="110">
        <f>'[3]Median Family Income-Quintiles'!BX13</f>
        <v>151678.35</v>
      </c>
      <c r="BY13" s="111">
        <f>'[3]Median Family Income-Quintiles'!BY13</f>
        <v>16918.7199</v>
      </c>
      <c r="BZ13" s="110">
        <f>'[3]Median Family Income-Quintiles'!BZ13</f>
        <v>39308.1636</v>
      </c>
      <c r="CA13" s="110">
        <f>'[3]Median Family Income-Quintiles'!CA13</f>
        <v>62102.846100000002</v>
      </c>
      <c r="CB13" s="110">
        <f>'[3]Median Family Income-Quintiles'!CB13</f>
        <v>93407.543399999995</v>
      </c>
      <c r="CC13" s="110">
        <f>'[3]Median Family Income-Quintiles'!CC13</f>
        <v>157840.51259999999</v>
      </c>
      <c r="CD13" s="111">
        <f>'[3]Median Family Income-Quintiles'!CD13</f>
        <v>18081.595499999999</v>
      </c>
      <c r="CE13" s="110">
        <f>'[3]Median Family Income-Quintiles'!CE13</f>
        <v>42022.031999999999</v>
      </c>
      <c r="CF13" s="110">
        <f>'[3]Median Family Income-Quintiles'!CF13</f>
        <v>66669.570000000007</v>
      </c>
      <c r="CG13" s="110">
        <f>'[3]Median Family Income-Quintiles'!CG13</f>
        <v>97984.065000000002</v>
      </c>
      <c r="CH13" s="110">
        <f>'[3]Median Family Income-Quintiles'!CH13</f>
        <v>162633.345</v>
      </c>
    </row>
    <row r="14" spans="1:86">
      <c r="A14" s="110" t="s">
        <v>29</v>
      </c>
      <c r="B14" s="110">
        <f>'[3]Median Family Income-Quintiles'!B14</f>
        <v>7725</v>
      </c>
      <c r="C14" s="106">
        <f>'[3]Median Family Income-Quintiles'!C14</f>
        <v>19710</v>
      </c>
      <c r="D14" s="106">
        <f>'[3]Median Family Income-Quintiles'!D14</f>
        <v>34165</v>
      </c>
      <c r="E14" s="106">
        <f>'[3]Median Family Income-Quintiles'!E14</f>
        <v>53805</v>
      </c>
      <c r="F14" s="110">
        <f>'[3]Median Family Income-Quintiles'!F14</f>
        <v>90830</v>
      </c>
      <c r="G14" s="111">
        <f>'[3]Median Family Income-Quintiles'!G14</f>
        <v>7950</v>
      </c>
      <c r="H14" s="106">
        <f>'[3]Median Family Income-Quintiles'!H14</f>
        <v>21000</v>
      </c>
      <c r="I14" s="106">
        <f>'[3]Median Family Income-Quintiles'!I14</f>
        <v>35000</v>
      </c>
      <c r="J14" s="106">
        <f>'[3]Median Family Income-Quintiles'!J14</f>
        <v>55734</v>
      </c>
      <c r="K14" s="110">
        <f>'[3]Median Family Income-Quintiles'!K14</f>
        <v>94479</v>
      </c>
      <c r="L14" s="111">
        <f>'[3]Median Family Income-Quintiles'!L14</f>
        <v>9180</v>
      </c>
      <c r="M14" s="106">
        <f>'[3]Median Family Income-Quintiles'!M14</f>
        <v>22044</v>
      </c>
      <c r="N14" s="106">
        <f>'[3]Median Family Income-Quintiles'!N14</f>
        <v>37300</v>
      </c>
      <c r="O14" s="106">
        <f>'[3]Median Family Income-Quintiles'!O14</f>
        <v>60050</v>
      </c>
      <c r="P14" s="110">
        <f>'[3]Median Family Income-Quintiles'!P14</f>
        <v>101200</v>
      </c>
      <c r="Q14" s="111">
        <f>'[3]Median Family Income-Quintiles'!Q14</f>
        <v>9668</v>
      </c>
      <c r="R14" s="106">
        <f>'[3]Median Family Income-Quintiles'!R14</f>
        <v>24000</v>
      </c>
      <c r="S14" s="106">
        <f>'[3]Median Family Income-Quintiles'!S14</f>
        <v>38976</v>
      </c>
      <c r="T14" s="106">
        <f>'[3]Median Family Income-Quintiles'!T14</f>
        <v>60460</v>
      </c>
      <c r="U14" s="110">
        <f>'[3]Median Family Income-Quintiles'!U14</f>
        <v>104300</v>
      </c>
      <c r="V14" s="111">
        <f>'[3]Median Family Income-Quintiles'!V14</f>
        <v>12228.727000000001</v>
      </c>
      <c r="W14" s="106">
        <f>'[3]Median Family Income-Quintiles'!W14</f>
        <v>29860.845000000001</v>
      </c>
      <c r="X14" s="106">
        <f>'[3]Median Family Income-Quintiles'!X14</f>
        <v>48569.578500000003</v>
      </c>
      <c r="Y14" s="106">
        <f>'[3]Median Family Income-Quintiles'!Y14</f>
        <v>72702.016499999998</v>
      </c>
      <c r="Z14" s="110">
        <f>'[3]Median Family Income-Quintiles'!Z14</f>
        <v>121881</v>
      </c>
      <c r="AA14" s="111">
        <f>'[3]Median Family Income-Quintiles'!AA14</f>
        <v>14461.123799999999</v>
      </c>
      <c r="AB14" s="106">
        <f>'[3]Median Family Income-Quintiles'!AB14</f>
        <v>32741.20635</v>
      </c>
      <c r="AC14" s="106">
        <f>'[3]Median Family Income-Quintiles'!AC14</f>
        <v>53363.583599999998</v>
      </c>
      <c r="AD14" s="106">
        <f>'[3]Median Family Income-Quintiles'!AD14</f>
        <v>81471.12</v>
      </c>
      <c r="AE14" s="110">
        <f>'[3]Median Family Income-Quintiles'!AE14</f>
        <v>134631.0258</v>
      </c>
      <c r="AF14" s="111">
        <f>'[3]Median Family Income-Quintiles'!AF14</f>
        <v>14092.668</v>
      </c>
      <c r="AG14" s="106">
        <f>'[3]Median Family Income-Quintiles'!AG14</f>
        <v>32483.1</v>
      </c>
      <c r="AH14" s="106">
        <f>'[3]Median Family Income-Quintiles'!AH14</f>
        <v>53971.92</v>
      </c>
      <c r="AI14" s="106">
        <f>'[3]Median Family Income-Quintiles'!AI14</f>
        <v>81957.36</v>
      </c>
      <c r="AJ14" s="110">
        <f>'[3]Median Family Income-Quintiles'!AJ14</f>
        <v>135129.696</v>
      </c>
      <c r="AK14" s="111">
        <f>'[3]Median Family Income-Quintiles'!AK14</f>
        <v>13602.924000000001</v>
      </c>
      <c r="AL14" s="110">
        <f>'[3]Median Family Income-Quintiles'!AL14</f>
        <v>31236.344000000001</v>
      </c>
      <c r="AM14" s="110">
        <f>'[3]Median Family Income-Quintiles'!AM14</f>
        <v>52396.447999999997</v>
      </c>
      <c r="AN14" s="110">
        <f>'[3]Median Family Income-Quintiles'!AN14</f>
        <v>80912.207200000004</v>
      </c>
      <c r="AO14" s="110">
        <f>'[3]Median Family Income-Quintiles'!AO14</f>
        <v>136029.24</v>
      </c>
      <c r="AP14" s="111">
        <f>'[3]Median Family Income-Quintiles'!AP14</f>
        <v>12422.491400000001</v>
      </c>
      <c r="AQ14" s="110">
        <f>'[3]Median Family Income-Quintiles'!AQ14</f>
        <v>31463.523300000001</v>
      </c>
      <c r="AR14" s="110">
        <f>'[3]Median Family Income-Quintiles'!AR14</f>
        <v>53477.807240000002</v>
      </c>
      <c r="AS14" s="110">
        <f>'[3]Median Family Income-Quintiles'!AS14</f>
        <v>83495.433999999994</v>
      </c>
      <c r="AT14" s="262">
        <f>'[3]Median Family Income-Quintiles'!AT14</f>
        <v>135425.52100000001</v>
      </c>
      <c r="AU14" s="110">
        <f>'[3]Median Family Income-Quintiles'!AU14</f>
        <v>13334.732400000001</v>
      </c>
      <c r="AV14" s="110">
        <f>'[3]Median Family Income-Quintiles'!AV14</f>
        <v>32306.419860000002</v>
      </c>
      <c r="AW14" s="110">
        <f>'[3]Median Family Income-Quintiles'!AW14</f>
        <v>53540.970999999998</v>
      </c>
      <c r="AX14" s="110">
        <f>'[3]Median Family Income-Quintiles'!AX14</f>
        <v>83948.201700000005</v>
      </c>
      <c r="AY14" s="262">
        <f>'[3]Median Family Income-Quintiles'!AY14</f>
        <v>141428.98000000001</v>
      </c>
      <c r="AZ14" s="110">
        <f>'[3]Median Family Income-Quintiles'!AZ14</f>
        <v>13098.137000000001</v>
      </c>
      <c r="BA14" s="110">
        <f>'[3]Median Family Income-Quintiles'!BA14</f>
        <v>33148.362099999998</v>
      </c>
      <c r="BB14" s="110">
        <f>'[3]Median Family Income-Quintiles'!BB14</f>
        <v>55415.195</v>
      </c>
      <c r="BC14" s="110">
        <f>'[3]Median Family Income-Quintiles'!BC14</f>
        <v>87354.498300000007</v>
      </c>
      <c r="BD14" s="262">
        <f>'[3]Median Family Income-Quintiles'!BD14</f>
        <v>150124.80100000001</v>
      </c>
      <c r="BE14" s="110">
        <f>'[3]Median Family Income-Quintiles'!BE14</f>
        <v>14117.95</v>
      </c>
      <c r="BF14" s="110">
        <f>'[3]Median Family Income-Quintiles'!BF14</f>
        <v>33782.237500000003</v>
      </c>
      <c r="BG14" s="110">
        <f>'[3]Median Family Income-Quintiles'!BG14</f>
        <v>57480.224999999999</v>
      </c>
      <c r="BH14" s="110">
        <f>'[3]Median Family Income-Quintiles'!BH14</f>
        <v>90758.25</v>
      </c>
      <c r="BI14" s="262">
        <f>'[3]Median Family Income-Quintiles'!BI14</f>
        <v>150255.32500000001</v>
      </c>
      <c r="BJ14" s="106">
        <f>'[3]Median Family Income-Quintiles'!BJ14</f>
        <v>14117.822399999999</v>
      </c>
      <c r="BK14" s="106">
        <f>'[3]Median Family Income-Quintiles'!BK14</f>
        <v>34543.608</v>
      </c>
      <c r="BL14" s="106">
        <f>'[3]Median Family Income-Quintiles'!BL14</f>
        <v>58073.311999999998</v>
      </c>
      <c r="BM14" s="106">
        <f>'[3]Median Family Income-Quintiles'!BM14</f>
        <v>89813.380799999999</v>
      </c>
      <c r="BN14" s="106">
        <f>'[3]Median Family Income-Quintiles'!BN14</f>
        <v>155696.552</v>
      </c>
      <c r="BO14" s="111">
        <f>'[3]Median Family Income-Quintiles'!BO14</f>
        <v>14307.749599999999</v>
      </c>
      <c r="BP14" s="110">
        <f>'[3]Median Family Income-Quintiles'!BP14</f>
        <v>34257.991999999998</v>
      </c>
      <c r="BQ14" s="110">
        <f>'[3]Median Family Income-Quintiles'!BQ14</f>
        <v>58238.5864</v>
      </c>
      <c r="BR14" s="110">
        <f>'[3]Median Family Income-Quintiles'!BR14</f>
        <v>90884.437600000005</v>
      </c>
      <c r="BS14" s="110">
        <f>'[3]Median Family Income-Quintiles'!BS14</f>
        <v>159803.45680000001</v>
      </c>
      <c r="BT14" s="111">
        <f>'[3]Median Family Income-Quintiles'!BT14</f>
        <v>14662.2405</v>
      </c>
      <c r="BU14" s="110">
        <f>'[3]Median Family Income-Quintiles'!BU14</f>
        <v>35391.614999999998</v>
      </c>
      <c r="BV14" s="110">
        <f>'[3]Median Family Income-Quintiles'!BV14</f>
        <v>60671.34</v>
      </c>
      <c r="BW14" s="110">
        <f>'[3]Median Family Income-Quintiles'!BW14</f>
        <v>95456.241599999994</v>
      </c>
      <c r="BX14" s="110">
        <f>'[3]Median Family Income-Quintiles'!BX14</f>
        <v>161588.00219999999</v>
      </c>
      <c r="BY14" s="111">
        <f>'[3]Median Family Income-Quintiles'!BY14</f>
        <v>16209.552</v>
      </c>
      <c r="BZ14" s="110">
        <f>'[3]Median Family Income-Quintiles'!BZ14</f>
        <v>36268.872600000002</v>
      </c>
      <c r="CA14" s="110">
        <f>'[3]Median Family Income-Quintiles'!CA14</f>
        <v>61697.607300000003</v>
      </c>
      <c r="CB14" s="110">
        <f>'[3]Median Family Income-Quintiles'!CB14</f>
        <v>96497.489249999999</v>
      </c>
      <c r="CC14" s="110">
        <f>'[3]Median Family Income-Quintiles'!CC14</f>
        <v>167161.005</v>
      </c>
      <c r="CD14" s="111">
        <f>'[3]Median Family Income-Quintiles'!CD14</f>
        <v>15758.262000000001</v>
      </c>
      <c r="CE14" s="110">
        <f>'[3]Median Family Income-Quintiles'!CE14</f>
        <v>38688.553500000002</v>
      </c>
      <c r="CF14" s="110">
        <f>'[3]Median Family Income-Quintiles'!CF14</f>
        <v>65659.425000000003</v>
      </c>
      <c r="CG14" s="110">
        <f>'[3]Median Family Income-Quintiles'!CG14</f>
        <v>101014.5</v>
      </c>
      <c r="CH14" s="110">
        <f>'[3]Median Family Income-Quintiles'!CH14</f>
        <v>171724.65</v>
      </c>
    </row>
    <row r="15" spans="1:86">
      <c r="A15" s="110" t="s">
        <v>30</v>
      </c>
      <c r="B15" s="110">
        <f>'[3]Median Family Income-Quintiles'!B15</f>
        <v>13200</v>
      </c>
      <c r="C15" s="106">
        <f>'[3]Median Family Income-Quintiles'!C15</f>
        <v>32500</v>
      </c>
      <c r="D15" s="106">
        <f>'[3]Median Family Income-Quintiles'!D15</f>
        <v>50278</v>
      </c>
      <c r="E15" s="106">
        <f>'[3]Median Family Income-Quintiles'!E15</f>
        <v>74074</v>
      </c>
      <c r="F15" s="110">
        <f>'[3]Median Family Income-Quintiles'!F15</f>
        <v>119200</v>
      </c>
      <c r="G15" s="111">
        <f>'[3]Median Family Income-Quintiles'!G15</f>
        <v>15000</v>
      </c>
      <c r="H15" s="106">
        <f>'[3]Median Family Income-Quintiles'!H15</f>
        <v>35000</v>
      </c>
      <c r="I15" s="106">
        <f>'[3]Median Family Income-Quintiles'!I15</f>
        <v>57851</v>
      </c>
      <c r="J15" s="106">
        <f>'[3]Median Family Income-Quintiles'!J15</f>
        <v>83240</v>
      </c>
      <c r="K15" s="110">
        <f>'[3]Median Family Income-Quintiles'!K15</f>
        <v>141615</v>
      </c>
      <c r="L15" s="111">
        <f>'[3]Median Family Income-Quintiles'!L15</f>
        <v>15956</v>
      </c>
      <c r="M15" s="106">
        <f>'[3]Median Family Income-Quintiles'!M15</f>
        <v>37637</v>
      </c>
      <c r="N15" s="106">
        <f>'[3]Median Family Income-Quintiles'!N15</f>
        <v>62265</v>
      </c>
      <c r="O15" s="106">
        <f>'[3]Median Family Income-Quintiles'!O15</f>
        <v>93536</v>
      </c>
      <c r="P15" s="110">
        <f>'[3]Median Family Income-Quintiles'!P15</f>
        <v>156739</v>
      </c>
      <c r="Q15" s="111">
        <f>'[3]Median Family Income-Quintiles'!Q15</f>
        <v>15000</v>
      </c>
      <c r="R15" s="106">
        <f>'[3]Median Family Income-Quintiles'!R15</f>
        <v>37256</v>
      </c>
      <c r="S15" s="106">
        <f>'[3]Median Family Income-Quintiles'!S15</f>
        <v>60862</v>
      </c>
      <c r="T15" s="106">
        <f>'[3]Median Family Income-Quintiles'!T15</f>
        <v>94000</v>
      </c>
      <c r="U15" s="110">
        <f>'[3]Median Family Income-Quintiles'!U15</f>
        <v>161046</v>
      </c>
      <c r="V15" s="111">
        <f>'[3]Median Family Income-Quintiles'!V15</f>
        <v>24640.2755</v>
      </c>
      <c r="W15" s="106">
        <f>'[3]Median Family Income-Quintiles'!W15</f>
        <v>50783.75</v>
      </c>
      <c r="X15" s="106">
        <f>'[3]Median Family Income-Quintiles'!X15</f>
        <v>77699.137499999997</v>
      </c>
      <c r="Y15" s="106">
        <f>'[3]Median Family Income-Quintiles'!Y15</f>
        <v>110708.575</v>
      </c>
      <c r="Z15" s="110">
        <f>'[3]Median Family Income-Quintiles'!Z15</f>
        <v>181297.98749999999</v>
      </c>
      <c r="AA15" s="111">
        <f>'[3]Median Family Income-Quintiles'!AA15</f>
        <v>25561.563900000001</v>
      </c>
      <c r="AB15" s="106">
        <f>'[3]Median Family Income-Quintiles'!AB15</f>
        <v>55604.039400000001</v>
      </c>
      <c r="AC15" s="106">
        <f>'[3]Median Family Income-Quintiles'!AC15</f>
        <v>84526.286999999997</v>
      </c>
      <c r="AD15" s="106">
        <f>'[3]Median Family Income-Quintiles'!AD15</f>
        <v>121697.4855</v>
      </c>
      <c r="AE15" s="110">
        <f>'[3]Median Family Income-Quintiles'!AE15</f>
        <v>196549.07699999999</v>
      </c>
      <c r="AF15" s="111">
        <f>'[3]Median Family Income-Quintiles'!AF15</f>
        <v>24987</v>
      </c>
      <c r="AG15" s="106">
        <f>'[3]Median Family Income-Quintiles'!AG15</f>
        <v>54671.555999999997</v>
      </c>
      <c r="AH15" s="106">
        <f>'[3]Median Family Income-Quintiles'!AH15</f>
        <v>84256.164000000004</v>
      </c>
      <c r="AI15" s="106">
        <f>'[3]Median Family Income-Quintiles'!AI15</f>
        <v>120937.08</v>
      </c>
      <c r="AJ15" s="110">
        <f>'[3]Median Family Income-Quintiles'!AJ15</f>
        <v>198896.52</v>
      </c>
      <c r="AK15" s="111">
        <f>'[3]Median Family Income-Quintiles'!AK15</f>
        <v>23981.4512</v>
      </c>
      <c r="AL15" s="110">
        <f>'[3]Median Family Income-Quintiles'!AL15</f>
        <v>53404.072</v>
      </c>
      <c r="AM15" s="110">
        <f>'[3]Median Family Income-Quintiles'!AM15</f>
        <v>82625.168000000005</v>
      </c>
      <c r="AN15" s="110">
        <f>'[3]Median Family Income-Quintiles'!AN15</f>
        <v>120914.88</v>
      </c>
      <c r="AO15" s="110">
        <f>'[3]Median Family Income-Quintiles'!AO15</f>
        <v>199509.552</v>
      </c>
      <c r="AP15" s="111">
        <f>'[3]Median Family Income-Quintiles'!AP15</f>
        <v>23521.274700000002</v>
      </c>
      <c r="AQ15" s="110">
        <f>'[3]Median Family Income-Quintiles'!AQ15</f>
        <v>53050.147700000001</v>
      </c>
      <c r="AR15" s="110">
        <f>'[3]Median Family Income-Quintiles'!AR15</f>
        <v>84004.552500000005</v>
      </c>
      <c r="AS15" s="110">
        <f>'[3]Median Family Income-Quintiles'!AS15</f>
        <v>124530.3851</v>
      </c>
      <c r="AT15" s="262">
        <f>'[3]Median Family Income-Quintiles'!AT15</f>
        <v>205683.87400000001</v>
      </c>
      <c r="AU15" s="110">
        <f>'[3]Median Family Income-Quintiles'!AU15</f>
        <v>24447.009399999999</v>
      </c>
      <c r="AV15" s="110">
        <f>'[3]Median Family Income-Quintiles'!AV15</f>
        <v>55056.281499999997</v>
      </c>
      <c r="AW15" s="110">
        <f>'[3]Median Family Income-Quintiles'!AW15</f>
        <v>86069.636400000003</v>
      </c>
      <c r="AX15" s="110">
        <f>'[3]Median Family Income-Quintiles'!AX15</f>
        <v>127286.08199999999</v>
      </c>
      <c r="AY15" s="262">
        <f>'[3]Median Family Income-Quintiles'!AY15</f>
        <v>207344.98675000001</v>
      </c>
      <c r="AZ15" s="110">
        <f>'[3]Median Family Income-Quintiles'!AZ15</f>
        <v>25188.724999999999</v>
      </c>
      <c r="BA15" s="110">
        <f>'[3]Median Family Income-Quintiles'!BA15</f>
        <v>55415.195</v>
      </c>
      <c r="BB15" s="110">
        <f>'[3]Median Family Income-Quintiles'!BB15</f>
        <v>86649.214000000007</v>
      </c>
      <c r="BC15" s="110">
        <f>'[3]Median Family Income-Quintiles'!BC15</f>
        <v>127958.723</v>
      </c>
      <c r="BD15" s="262">
        <f>'[3]Median Family Income-Quintiles'!BD15</f>
        <v>214809.44680000001</v>
      </c>
      <c r="BE15" s="110">
        <f>'[3]Median Family Income-Quintiles'!BE15</f>
        <v>25210.625</v>
      </c>
      <c r="BF15" s="110">
        <f>'[3]Median Family Income-Quintiles'!BF15</f>
        <v>55866.745000000003</v>
      </c>
      <c r="BG15" s="110">
        <f>'[3]Median Family Income-Quintiles'!BG15</f>
        <v>90153.195000000007</v>
      </c>
      <c r="BH15" s="110">
        <f>'[3]Median Family Income-Quintiles'!BH15</f>
        <v>131095.25</v>
      </c>
      <c r="BI15" s="262">
        <f>'[3]Median Family Income-Quintiles'!BI15</f>
        <v>214834.86199999999</v>
      </c>
      <c r="BJ15" s="106">
        <f>'[3]Median Family Income-Quintiles'!BJ15</f>
        <v>26032.864000000001</v>
      </c>
      <c r="BK15" s="106">
        <f>'[3]Median Family Income-Quintiles'!BK15</f>
        <v>59074.576000000001</v>
      </c>
      <c r="BL15" s="106">
        <f>'[3]Median Family Income-Quintiles'!BL15</f>
        <v>91916.035199999998</v>
      </c>
      <c r="BM15" s="106">
        <f>'[3]Median Family Income-Quintiles'!BM15</f>
        <v>134469.75520000001</v>
      </c>
      <c r="BN15" s="106">
        <f>'[3]Median Family Income-Quintiles'!BN15</f>
        <v>220978.96479999999</v>
      </c>
      <c r="BO15" s="111">
        <f>'[3]Median Family Income-Quintiles'!BO15</f>
        <v>27809.428800000002</v>
      </c>
      <c r="BP15" s="110">
        <f>'[3]Median Family Income-Quintiles'!BP15</f>
        <v>60858.315199999997</v>
      </c>
      <c r="BQ15" s="110">
        <f>'[3]Median Family Income-Quintiles'!BQ15</f>
        <v>95720.86</v>
      </c>
      <c r="BR15" s="110">
        <f>'[3]Median Family Income-Quintiles'!BR15</f>
        <v>139047.144</v>
      </c>
      <c r="BS15" s="110">
        <f>'[3]Median Family Income-Quintiles'!BS15</f>
        <v>229649.45696000001</v>
      </c>
      <c r="BT15" s="111">
        <f>'[3]Median Family Income-Quintiles'!BT15</f>
        <v>28212.1731</v>
      </c>
      <c r="BU15" s="110">
        <f>'[3]Median Family Income-Quintiles'!BU15</f>
        <v>62299.354290000003</v>
      </c>
      <c r="BV15" s="110">
        <f>'[3]Median Family Income-Quintiles'!BV15</f>
        <v>98793.165299999993</v>
      </c>
      <c r="BW15" s="110">
        <f>'[3]Median Family Income-Quintiles'!BW15</f>
        <v>144600.027</v>
      </c>
      <c r="BX15" s="110">
        <f>'[3]Median Family Income-Quintiles'!BX15</f>
        <v>240966.33869999999</v>
      </c>
      <c r="BY15" s="111">
        <f>'[3]Median Family Income-Quintiles'!BY15</f>
        <v>30392.91</v>
      </c>
      <c r="BZ15" s="110">
        <f>'[3]Median Family Income-Quintiles'!BZ15</f>
        <v>65466.328139999998</v>
      </c>
      <c r="CA15" s="110">
        <f>'[3]Median Family Income-Quintiles'!CA15</f>
        <v>101309.7</v>
      </c>
      <c r="CB15" s="110">
        <f>'[3]Median Family Income-Quintiles'!CB15</f>
        <v>149533.11720000001</v>
      </c>
      <c r="CC15" s="110">
        <f>'[3]Median Family Income-Quintiles'!CC15</f>
        <v>250619.93586</v>
      </c>
      <c r="CD15" s="111">
        <f>'[3]Median Family Income-Quintiles'!CD15</f>
        <v>30304.35</v>
      </c>
      <c r="CE15" s="110">
        <f>'[3]Median Family Income-Quintiles'!CE15</f>
        <v>68689.86</v>
      </c>
      <c r="CF15" s="110">
        <f>'[3]Median Family Income-Quintiles'!CF15</f>
        <v>105459.13800000001</v>
      </c>
      <c r="CG15" s="110">
        <f>'[3]Median Family Income-Quintiles'!CG15</f>
        <v>154047.11249999999</v>
      </c>
      <c r="CH15" s="110">
        <f>'[3]Median Family Income-Quintiles'!CH15</f>
        <v>261526.5405</v>
      </c>
    </row>
    <row r="16" spans="1:86">
      <c r="A16" s="110" t="s">
        <v>31</v>
      </c>
      <c r="B16" s="110">
        <f>'[3]Median Family Income-Quintiles'!B16</f>
        <v>7777</v>
      </c>
      <c r="C16" s="106">
        <f>'[3]Median Family Income-Quintiles'!C16</f>
        <v>18720</v>
      </c>
      <c r="D16" s="106">
        <f>'[3]Median Family Income-Quintiles'!D16</f>
        <v>31095</v>
      </c>
      <c r="E16" s="106">
        <f>'[3]Median Family Income-Quintiles'!E16</f>
        <v>47400</v>
      </c>
      <c r="F16" s="110">
        <f>'[3]Median Family Income-Quintiles'!F16</f>
        <v>80000</v>
      </c>
      <c r="G16" s="111">
        <f>'[3]Median Family Income-Quintiles'!G16</f>
        <v>9132</v>
      </c>
      <c r="H16" s="106">
        <f>'[3]Median Family Income-Quintiles'!H16</f>
        <v>20334</v>
      </c>
      <c r="I16" s="106">
        <f>'[3]Median Family Income-Quintiles'!I16</f>
        <v>34242</v>
      </c>
      <c r="J16" s="106">
        <f>'[3]Median Family Income-Quintiles'!J16</f>
        <v>52912</v>
      </c>
      <c r="K16" s="110">
        <f>'[3]Median Family Income-Quintiles'!K16</f>
        <v>89215</v>
      </c>
      <c r="L16" s="111">
        <f>'[3]Median Family Income-Quintiles'!L16</f>
        <v>9048</v>
      </c>
      <c r="M16" s="106">
        <f>'[3]Median Family Income-Quintiles'!M16</f>
        <v>21408</v>
      </c>
      <c r="N16" s="106">
        <f>'[3]Median Family Income-Quintiles'!N16</f>
        <v>37200</v>
      </c>
      <c r="O16" s="106">
        <f>'[3]Median Family Income-Quintiles'!O16</f>
        <v>57700</v>
      </c>
      <c r="P16" s="110">
        <f>'[3]Median Family Income-Quintiles'!P16</f>
        <v>96509</v>
      </c>
      <c r="Q16" s="111">
        <f>'[3]Median Family Income-Quintiles'!Q16</f>
        <v>9684</v>
      </c>
      <c r="R16" s="106">
        <f>'[3]Median Family Income-Quintiles'!R16</f>
        <v>22200</v>
      </c>
      <c r="S16" s="106">
        <f>'[3]Median Family Income-Quintiles'!S16</f>
        <v>37750</v>
      </c>
      <c r="T16" s="106">
        <f>'[3]Median Family Income-Quintiles'!T16</f>
        <v>61880</v>
      </c>
      <c r="U16" s="110">
        <f>'[3]Median Family Income-Quintiles'!U16</f>
        <v>105000</v>
      </c>
      <c r="V16" s="111">
        <f>'[3]Median Family Income-Quintiles'!V16</f>
        <v>11172.424999999999</v>
      </c>
      <c r="W16" s="106">
        <f>'[3]Median Family Income-Quintiles'!W16</f>
        <v>25188.74</v>
      </c>
      <c r="X16" s="106">
        <f>'[3]Median Family Income-Quintiles'!X16</f>
        <v>42536.468999999997</v>
      </c>
      <c r="Y16" s="106">
        <f>'[3]Median Family Income-Quintiles'!Y16</f>
        <v>64596.93</v>
      </c>
      <c r="Z16" s="110">
        <f>'[3]Median Family Income-Quintiles'!Z16</f>
        <v>112882.1195</v>
      </c>
      <c r="AA16" s="111">
        <f>'[3]Median Family Income-Quintiles'!AA16</f>
        <v>12220.668</v>
      </c>
      <c r="AB16" s="106">
        <f>'[3]Median Family Income-Quintiles'!AB16</f>
        <v>28514.892</v>
      </c>
      <c r="AC16" s="106">
        <f>'[3]Median Family Income-Quintiles'!AC16</f>
        <v>46845.894</v>
      </c>
      <c r="AD16" s="106">
        <f>'[3]Median Family Income-Quintiles'!AD16</f>
        <v>71592.746700000003</v>
      </c>
      <c r="AE16" s="110">
        <f>'[3]Median Family Income-Quintiles'!AE16</f>
        <v>119151.51300000001</v>
      </c>
      <c r="AF16" s="111">
        <f>'[3]Median Family Income-Quintiles'!AF16</f>
        <v>11693.915999999999</v>
      </c>
      <c r="AG16" s="106">
        <f>'[3]Median Family Income-Quintiles'!AG16</f>
        <v>27305.793600000001</v>
      </c>
      <c r="AH16" s="106">
        <f>'[3]Median Family Income-Quintiles'!AH16</f>
        <v>45876.131999999998</v>
      </c>
      <c r="AI16" s="106">
        <f>'[3]Median Family Income-Quintiles'!AI16</f>
        <v>69963.600000000006</v>
      </c>
      <c r="AJ16" s="110">
        <f>'[3]Median Family Income-Quintiles'!AJ16</f>
        <v>114940.2</v>
      </c>
      <c r="AK16" s="111">
        <f>'[3]Median Family Income-Quintiles'!AK16</f>
        <v>12091.487999999999</v>
      </c>
      <c r="AL16" s="110">
        <f>'[3]Median Family Income-Quintiles'!AL16</f>
        <v>27205.848000000002</v>
      </c>
      <c r="AM16" s="110">
        <f>'[3]Median Family Income-Quintiles'!AM16</f>
        <v>45343.08</v>
      </c>
      <c r="AN16" s="110">
        <f>'[3]Median Family Income-Quintiles'!AN16</f>
        <v>69929.105599999995</v>
      </c>
      <c r="AO16" s="110">
        <f>'[3]Median Family Income-Quintiles'!AO16</f>
        <v>114063.0368</v>
      </c>
      <c r="AP16" s="111">
        <f>'[3]Median Family Income-Quintiles'!AP16</f>
        <v>12218.843999999999</v>
      </c>
      <c r="AQ16" s="110">
        <f>'[3]Median Family Income-Quintiles'!AQ16</f>
        <v>27899.693800000001</v>
      </c>
      <c r="AR16" s="110">
        <f>'[3]Median Family Income-Quintiles'!AR16</f>
        <v>45820.665000000001</v>
      </c>
      <c r="AS16" s="110">
        <f>'[3]Median Family Income-Quintiles'!AS16</f>
        <v>70156.529299999995</v>
      </c>
      <c r="AT16" s="262">
        <f>'[3]Median Family Income-Quintiles'!AT16</f>
        <v>122086.61629999999</v>
      </c>
      <c r="AU16" s="110">
        <f>'[3]Median Family Income-Quintiles'!AU16</f>
        <v>11415.339099999999</v>
      </c>
      <c r="AV16" s="110">
        <f>'[3]Median Family Income-Quintiles'!AV16</f>
        <v>28285.795999999998</v>
      </c>
      <c r="AW16" s="110">
        <f>'[3]Median Family Income-Quintiles'!AW16</f>
        <v>45863.397799999999</v>
      </c>
      <c r="AX16" s="110">
        <f>'[3]Median Family Income-Quintiles'!AX16</f>
        <v>70714.490000000005</v>
      </c>
      <c r="AY16" s="262">
        <f>'[3]Median Family Income-Quintiles'!AY16</f>
        <v>122134.0263</v>
      </c>
      <c r="AZ16" s="110">
        <f>'[3]Median Family Income-Quintiles'!AZ16</f>
        <v>11083.039000000001</v>
      </c>
      <c r="BA16" s="110">
        <f>'[3]Median Family Income-Quintiles'!BA16</f>
        <v>27506.0877</v>
      </c>
      <c r="BB16" s="110">
        <f>'[3]Median Family Income-Quintiles'!BB16</f>
        <v>47455.5579</v>
      </c>
      <c r="BC16" s="110">
        <f>'[3]Median Family Income-Quintiles'!BC16</f>
        <v>72644.282900000006</v>
      </c>
      <c r="BD16" s="262">
        <f>'[3]Median Family Income-Quintiles'!BD16</f>
        <v>121762.29665</v>
      </c>
      <c r="BE16" s="110">
        <f>'[3]Median Family Income-Quintiles'!BE16</f>
        <v>12302.785</v>
      </c>
      <c r="BF16" s="110">
        <f>'[3]Median Family Income-Quintiles'!BF16</f>
        <v>29748.537499999999</v>
      </c>
      <c r="BG16" s="110">
        <f>'[3]Median Family Income-Quintiles'!BG16</f>
        <v>49412.824999999997</v>
      </c>
      <c r="BH16" s="110">
        <f>'[3]Median Family Income-Quintiles'!BH16</f>
        <v>75631.875</v>
      </c>
      <c r="BI16" s="262">
        <f>'[3]Median Family Income-Quintiles'!BI16</f>
        <v>125044.7</v>
      </c>
      <c r="BJ16" s="106">
        <f>'[3]Median Family Income-Quintiles'!BJ16</f>
        <v>12215.4208</v>
      </c>
      <c r="BK16" s="106">
        <f>'[3]Median Family Income-Quintiles'!BK16</f>
        <v>30037.919999999998</v>
      </c>
      <c r="BL16" s="106">
        <f>'[3]Median Family Income-Quintiles'!BL16</f>
        <v>49362.315199999997</v>
      </c>
      <c r="BM16" s="106">
        <f>'[3]Median Family Income-Quintiles'!BM16</f>
        <v>76096.063999999998</v>
      </c>
      <c r="BN16" s="106">
        <f>'[3]Median Family Income-Quintiles'!BN16</f>
        <v>123155.47199999999</v>
      </c>
      <c r="BO16" s="111">
        <f>'[3]Median Family Income-Quintiles'!BO16</f>
        <v>13199.4028</v>
      </c>
      <c r="BP16" s="110">
        <f>'[3]Median Family Income-Quintiles'!BP16</f>
        <v>32545.092400000001</v>
      </c>
      <c r="BQ16" s="110">
        <f>'[3]Median Family Income-Quintiles'!BQ16</f>
        <v>53402.163999999997</v>
      </c>
      <c r="BR16" s="110">
        <f>'[3]Median Family Income-Quintiles'!BR16</f>
        <v>82722.974799999996</v>
      </c>
      <c r="BS16" s="110">
        <f>'[3]Median Family Income-Quintiles'!BS16</f>
        <v>137031.96799999999</v>
      </c>
      <c r="BT16" s="111">
        <f>'[3]Median Family Income-Quintiles'!BT16</f>
        <v>14156.646000000001</v>
      </c>
      <c r="BU16" s="110">
        <f>'[3]Median Family Income-Quintiles'!BU16</f>
        <v>34380.425999999999</v>
      </c>
      <c r="BV16" s="110">
        <f>'[3]Median Family Income-Quintiles'!BV16</f>
        <v>55817.632799999999</v>
      </c>
      <c r="BW16" s="110">
        <f>'[3]Median Family Income-Quintiles'!BW16</f>
        <v>82917.498000000007</v>
      </c>
      <c r="BX16" s="110">
        <f>'[3]Median Family Income-Quintiles'!BX16</f>
        <v>138330.65520000001</v>
      </c>
      <c r="BY16" s="111">
        <f>'[3]Median Family Income-Quintiles'!BY16</f>
        <v>14588.596799999999</v>
      </c>
      <c r="BZ16" s="110">
        <f>'[3]Median Family Income-Quintiles'!BZ16</f>
        <v>34850.536800000002</v>
      </c>
      <c r="CA16" s="110">
        <f>'[3]Median Family Income-Quintiles'!CA16</f>
        <v>56733.432000000001</v>
      </c>
      <c r="CB16" s="110">
        <f>'[3]Median Family Income-Quintiles'!CB16</f>
        <v>84087.051000000007</v>
      </c>
      <c r="CC16" s="110">
        <f>'[3]Median Family Income-Quintiles'!CC16</f>
        <v>145075.49040000001</v>
      </c>
      <c r="CD16" s="111">
        <f>'[3]Median Family Income-Quintiles'!CD16</f>
        <v>15960.290999999999</v>
      </c>
      <c r="CE16" s="110">
        <f>'[3]Median Family Income-Quintiles'!CE16</f>
        <v>36365.22</v>
      </c>
      <c r="CF16" s="110">
        <f>'[3]Median Family Income-Quintiles'!CF16</f>
        <v>58558.105649999998</v>
      </c>
      <c r="CG16" s="110">
        <f>'[3]Median Family Income-Quintiles'!CG16</f>
        <v>86367.397500000006</v>
      </c>
      <c r="CH16" s="110">
        <f>'[3]Median Family Income-Quintiles'!CH16</f>
        <v>149097.402</v>
      </c>
    </row>
    <row r="17" spans="1:86">
      <c r="A17" s="110" t="s">
        <v>32</v>
      </c>
      <c r="B17" s="110">
        <f>'[3]Median Family Income-Quintiles'!B17</f>
        <v>10248</v>
      </c>
      <c r="C17" s="106">
        <f>'[3]Median Family Income-Quintiles'!C17</f>
        <v>23603</v>
      </c>
      <c r="D17" s="106">
        <f>'[3]Median Family Income-Quintiles'!D17</f>
        <v>39278.5</v>
      </c>
      <c r="E17" s="106">
        <f>'[3]Median Family Income-Quintiles'!E17</f>
        <v>58606</v>
      </c>
      <c r="F17" s="110">
        <f>'[3]Median Family Income-Quintiles'!F17</f>
        <v>97888</v>
      </c>
      <c r="G17" s="111">
        <f>'[3]Median Family Income-Quintiles'!G17</f>
        <v>10943</v>
      </c>
      <c r="H17" s="106">
        <f>'[3]Median Family Income-Quintiles'!H17</f>
        <v>24632</v>
      </c>
      <c r="I17" s="106">
        <f>'[3]Median Family Income-Quintiles'!I17</f>
        <v>40949</v>
      </c>
      <c r="J17" s="106">
        <f>'[3]Median Family Income-Quintiles'!J17</f>
        <v>62200</v>
      </c>
      <c r="K17" s="110">
        <f>'[3]Median Family Income-Quintiles'!K17</f>
        <v>105896</v>
      </c>
      <c r="L17" s="111">
        <f>'[3]Median Family Income-Quintiles'!L17</f>
        <v>10812</v>
      </c>
      <c r="M17" s="106">
        <f>'[3]Median Family Income-Quintiles'!M17</f>
        <v>25110</v>
      </c>
      <c r="N17" s="106">
        <f>'[3]Median Family Income-Quintiles'!N17</f>
        <v>41548</v>
      </c>
      <c r="O17" s="106">
        <f>'[3]Median Family Income-Quintiles'!O17</f>
        <v>63000</v>
      </c>
      <c r="P17" s="110">
        <f>'[3]Median Family Income-Quintiles'!P17</f>
        <v>105500</v>
      </c>
      <c r="Q17" s="111">
        <f>'[3]Median Family Income-Quintiles'!Q17</f>
        <v>10441</v>
      </c>
      <c r="R17" s="106">
        <f>'[3]Median Family Income-Quintiles'!R17</f>
        <v>24986</v>
      </c>
      <c r="S17" s="106">
        <f>'[3]Median Family Income-Quintiles'!S17</f>
        <v>42000</v>
      </c>
      <c r="T17" s="106">
        <f>'[3]Median Family Income-Quintiles'!T17</f>
        <v>65400</v>
      </c>
      <c r="U17" s="110">
        <f>'[3]Median Family Income-Quintiles'!U17</f>
        <v>115000</v>
      </c>
      <c r="V17" s="111">
        <f>'[3]Median Family Income-Quintiles'!V17</f>
        <v>15438.26</v>
      </c>
      <c r="W17" s="106">
        <f>'[3]Median Family Income-Quintiles'!W17</f>
        <v>33517.275000000001</v>
      </c>
      <c r="X17" s="106">
        <f>'[3]Median Family Income-Quintiles'!X17</f>
        <v>52307.262499999997</v>
      </c>
      <c r="Y17" s="106">
        <f>'[3]Median Family Income-Quintiles'!Y17</f>
        <v>76175.625</v>
      </c>
      <c r="Z17" s="110">
        <f>'[3]Median Family Income-Quintiles'!Z17</f>
        <v>126959.375</v>
      </c>
      <c r="AA17" s="111">
        <f>'[3]Median Family Income-Quintiles'!AA17</f>
        <v>16701.579600000001</v>
      </c>
      <c r="AB17" s="106">
        <f>'[3]Median Family Income-Quintiles'!AB17</f>
        <v>36539.797319999998</v>
      </c>
      <c r="AC17" s="106">
        <f>'[3]Median Family Income-Quintiles'!AC17</f>
        <v>56418.750599999999</v>
      </c>
      <c r="AD17" s="106">
        <f>'[3]Median Family Income-Quintiles'!AD17</f>
        <v>83507.898000000001</v>
      </c>
      <c r="AE17" s="110">
        <f>'[3]Median Family Income-Quintiles'!AE17</f>
        <v>141556.071</v>
      </c>
      <c r="AF17" s="111">
        <f>'[3]Median Family Income-Quintiles'!AF17</f>
        <v>15391.992</v>
      </c>
      <c r="AG17" s="106">
        <f>'[3]Median Family Income-Quintiles'!AG17</f>
        <v>33982.32</v>
      </c>
      <c r="AH17" s="106">
        <f>'[3]Median Family Income-Quintiles'!AH17</f>
        <v>54271.764000000003</v>
      </c>
      <c r="AI17" s="106">
        <f>'[3]Median Family Income-Quintiles'!AI17</f>
        <v>79958.399999999994</v>
      </c>
      <c r="AJ17" s="110">
        <f>'[3]Median Family Income-Quintiles'!AJ17</f>
        <v>134030.26800000001</v>
      </c>
      <c r="AK17" s="111">
        <f>'[3]Median Family Income-Quintiles'!AK17</f>
        <v>14409.0232</v>
      </c>
      <c r="AL17" s="110">
        <f>'[3]Median Family Income-Quintiles'!AL17</f>
        <v>32949.304799999998</v>
      </c>
      <c r="AM17" s="110">
        <f>'[3]Median Family Income-Quintiles'!AM17</f>
        <v>52900.26</v>
      </c>
      <c r="AN17" s="110">
        <f>'[3]Median Family Income-Quintiles'!AN17</f>
        <v>78594.672000000006</v>
      </c>
      <c r="AO17" s="110">
        <f>'[3]Median Family Income-Quintiles'!AO17</f>
        <v>134124.83064</v>
      </c>
      <c r="AP17" s="111">
        <f>'[3]Median Family Income-Quintiles'!AP17</f>
        <v>15171.731299999999</v>
      </c>
      <c r="AQ17" s="110">
        <f>'[3]Median Family Income-Quintiles'!AQ17</f>
        <v>33703.644699999997</v>
      </c>
      <c r="AR17" s="110">
        <f>'[3]Median Family Income-Quintiles'!AR17</f>
        <v>54068.384700000002</v>
      </c>
      <c r="AS17" s="110">
        <f>'[3]Median Family Income-Quintiles'!AS17</f>
        <v>81560.7837</v>
      </c>
      <c r="AT17" s="262">
        <f>'[3]Median Family Income-Quintiles'!AT17</f>
        <v>140516.70600000001</v>
      </c>
      <c r="AU17" s="110">
        <f>'[3]Median Family Income-Quintiles'!AU17</f>
        <v>15153.105</v>
      </c>
      <c r="AV17" s="110">
        <f>'[3]Median Family Income-Quintiles'!AV17</f>
        <v>34549.079400000002</v>
      </c>
      <c r="AW17" s="110">
        <f>'[3]Median Family Income-Quintiles'!AW17</f>
        <v>55460.364300000001</v>
      </c>
      <c r="AX17" s="110">
        <f>'[3]Median Family Income-Quintiles'!AX17</f>
        <v>82836.974000000002</v>
      </c>
      <c r="AY17" s="262">
        <f>'[3]Median Family Income-Quintiles'!AY17</f>
        <v>141327.95929999999</v>
      </c>
      <c r="AZ17" s="110">
        <f>'[3]Median Family Income-Quintiles'!AZ17</f>
        <v>15617.0095</v>
      </c>
      <c r="BA17" s="110">
        <f>'[3]Median Family Income-Quintiles'!BA17</f>
        <v>35264.214999999997</v>
      </c>
      <c r="BB17" s="110">
        <f>'[3]Median Family Income-Quintiles'!BB17</f>
        <v>55918.969499999999</v>
      </c>
      <c r="BC17" s="110">
        <f>'[3]Median Family Income-Quintiles'!BC17</f>
        <v>84634.115999999995</v>
      </c>
      <c r="BD17" s="262">
        <f>'[3]Median Family Income-Quintiles'!BD17</f>
        <v>148109.70300000001</v>
      </c>
      <c r="BE17" s="110">
        <f>'[3]Median Family Income-Quintiles'!BE17</f>
        <v>16033.9575</v>
      </c>
      <c r="BF17" s="110">
        <f>'[3]Median Family Income-Quintiles'!BF17</f>
        <v>35899.93</v>
      </c>
      <c r="BG17" s="110">
        <f>'[3]Median Family Income-Quintiles'!BG17</f>
        <v>57470.140749999999</v>
      </c>
      <c r="BH17" s="110">
        <f>'[3]Median Family Income-Quintiles'!BH17</f>
        <v>85724.1924</v>
      </c>
      <c r="BI17" s="262">
        <f>'[3]Median Family Income-Quintiles'!BI17</f>
        <v>149246.9</v>
      </c>
      <c r="BJ17" s="106">
        <f>'[3]Median Family Income-Quintiles'!BJ17</f>
        <v>17021.488000000001</v>
      </c>
      <c r="BK17" s="106">
        <f>'[3]Median Family Income-Quintiles'!BK17</f>
        <v>37247.020799999998</v>
      </c>
      <c r="BL17" s="106">
        <f>'[3]Median Family Income-Quintiles'!BL17</f>
        <v>60075.839999999997</v>
      </c>
      <c r="BM17" s="106">
        <f>'[3]Median Family Income-Quintiles'!BM17</f>
        <v>90113.76</v>
      </c>
      <c r="BN17" s="106">
        <f>'[3]Median Family Income-Quintiles'!BN17</f>
        <v>155195.92000000001</v>
      </c>
      <c r="BO17" s="111">
        <f>'[3]Median Family Income-Quintiles'!BO17</f>
        <v>17632.79</v>
      </c>
      <c r="BP17" s="110">
        <f>'[3]Median Family Income-Quintiles'!BP17</f>
        <v>39799.726000000002</v>
      </c>
      <c r="BQ17" s="110">
        <f>'[3]Median Family Income-Quintiles'!BQ17</f>
        <v>62470.455999999998</v>
      </c>
      <c r="BR17" s="110">
        <f>'[3]Median Family Income-Quintiles'!BR17</f>
        <v>92698.096000000005</v>
      </c>
      <c r="BS17" s="110">
        <f>'[3]Median Family Income-Quintiles'!BS17</f>
        <v>161214.07999999999</v>
      </c>
      <c r="BT17" s="111">
        <f>'[3]Median Family Income-Quintiles'!BT17</f>
        <v>19010.353200000001</v>
      </c>
      <c r="BU17" s="110">
        <f>'[3]Median Family Income-Quintiles'!BU17</f>
        <v>41458.749000000003</v>
      </c>
      <c r="BV17" s="110">
        <f>'[3]Median Family Income-Quintiles'!BV17</f>
        <v>65747.508780000004</v>
      </c>
      <c r="BW17" s="110">
        <f>'[3]Median Family Income-Quintiles'!BW17</f>
        <v>98995.403099999996</v>
      </c>
      <c r="BX17" s="110">
        <f>'[3]Median Family Income-Quintiles'!BX17</f>
        <v>171892.01811</v>
      </c>
      <c r="BY17" s="111">
        <f>'[3]Median Family Income-Quintiles'!BY17</f>
        <v>20261.939999999999</v>
      </c>
      <c r="BZ17" s="110">
        <f>'[3]Median Family Income-Quintiles'!BZ17</f>
        <v>42550.074000000001</v>
      </c>
      <c r="CA17" s="110">
        <f>'[3]Median Family Income-Quintiles'!CA17</f>
        <v>67877.498999999996</v>
      </c>
      <c r="CB17" s="110">
        <f>'[3]Median Family Income-Quintiles'!CB17</f>
        <v>101309.7</v>
      </c>
      <c r="CC17" s="110">
        <f>'[3]Median Family Income-Quintiles'!CC17</f>
        <v>177291.97500000001</v>
      </c>
      <c r="CD17" s="111">
        <f>'[3]Median Family Income-Quintiles'!CD17</f>
        <v>21182.74065</v>
      </c>
      <c r="CE17" s="110">
        <f>'[3]Median Family Income-Quintiles'!CE17</f>
        <v>45456.525000000001</v>
      </c>
      <c r="CF17" s="110">
        <f>'[3]Median Family Income-Quintiles'!CF17</f>
        <v>72023.338499999998</v>
      </c>
      <c r="CG17" s="110">
        <f>'[3]Median Family Income-Quintiles'!CG17</f>
        <v>105560.1525</v>
      </c>
      <c r="CH17" s="110">
        <f>'[3]Median Family Income-Quintiles'!CH17</f>
        <v>185866.68</v>
      </c>
    </row>
    <row r="18" spans="1:86">
      <c r="A18" s="110" t="s">
        <v>33</v>
      </c>
      <c r="B18" s="110">
        <f>'[3]Median Family Income-Quintiles'!B18</f>
        <v>9000</v>
      </c>
      <c r="C18" s="106">
        <f>'[3]Median Family Income-Quintiles'!C18</f>
        <v>21588</v>
      </c>
      <c r="D18" s="106">
        <f>'[3]Median Family Income-Quintiles'!D18</f>
        <v>35000</v>
      </c>
      <c r="E18" s="106">
        <f>'[3]Median Family Income-Quintiles'!E18</f>
        <v>50390</v>
      </c>
      <c r="F18" s="110">
        <f>'[3]Median Family Income-Quintiles'!F18</f>
        <v>85000</v>
      </c>
      <c r="G18" s="111">
        <f>'[3]Median Family Income-Quintiles'!G18</f>
        <v>10194</v>
      </c>
      <c r="H18" s="106">
        <f>'[3]Median Family Income-Quintiles'!H18</f>
        <v>24033</v>
      </c>
      <c r="I18" s="106">
        <f>'[3]Median Family Income-Quintiles'!I18</f>
        <v>37396</v>
      </c>
      <c r="J18" s="106">
        <f>'[3]Median Family Income-Quintiles'!J18</f>
        <v>56382</v>
      </c>
      <c r="K18" s="110">
        <f>'[3]Median Family Income-Quintiles'!K18</f>
        <v>96550</v>
      </c>
      <c r="L18" s="111">
        <f>'[3]Median Family Income-Quintiles'!L18</f>
        <v>10500</v>
      </c>
      <c r="M18" s="106">
        <f>'[3]Median Family Income-Quintiles'!M18</f>
        <v>24766</v>
      </c>
      <c r="N18" s="106">
        <f>'[3]Median Family Income-Quintiles'!N18</f>
        <v>39010</v>
      </c>
      <c r="O18" s="106">
        <f>'[3]Median Family Income-Quintiles'!O18</f>
        <v>60000</v>
      </c>
      <c r="P18" s="110">
        <f>'[3]Median Family Income-Quintiles'!P18</f>
        <v>101936</v>
      </c>
      <c r="Q18" s="111">
        <f>'[3]Median Family Income-Quintiles'!Q18</f>
        <v>11828</v>
      </c>
      <c r="R18" s="106">
        <f>'[3]Median Family Income-Quintiles'!R18</f>
        <v>26400</v>
      </c>
      <c r="S18" s="106">
        <f>'[3]Median Family Income-Quintiles'!S18</f>
        <v>40490</v>
      </c>
      <c r="T18" s="106">
        <f>'[3]Median Family Income-Quintiles'!T18</f>
        <v>60630</v>
      </c>
      <c r="U18" s="110">
        <f>'[3]Median Family Income-Quintiles'!U18</f>
        <v>105615</v>
      </c>
      <c r="V18" s="111">
        <f>'[3]Median Family Income-Quintiles'!V18</f>
        <v>13508.477500000001</v>
      </c>
      <c r="W18" s="106">
        <f>'[3]Median Family Income-Quintiles'!W18</f>
        <v>30470.25</v>
      </c>
      <c r="X18" s="106">
        <f>'[3]Median Family Income-Quintiles'!X18</f>
        <v>48041.427499999998</v>
      </c>
      <c r="Y18" s="106">
        <f>'[3]Median Family Income-Quintiles'!Y18</f>
        <v>70528.471999999994</v>
      </c>
      <c r="Z18" s="110">
        <f>'[3]Median Family Income-Quintiles'!Z18</f>
        <v>117056.54375</v>
      </c>
      <c r="AA18" s="111">
        <f>'[3]Median Family Income-Quintiles'!AA18</f>
        <v>15897.05229</v>
      </c>
      <c r="AB18" s="106">
        <f>'[3]Median Family Income-Quintiles'!AB18</f>
        <v>34625.226000000002</v>
      </c>
      <c r="AC18" s="106">
        <f>'[3]Median Family Income-Quintiles'!AC18</f>
        <v>53669.100299999998</v>
      </c>
      <c r="AD18" s="106">
        <f>'[3]Median Family Income-Quintiles'!AD18</f>
        <v>77601.241800000003</v>
      </c>
      <c r="AE18" s="110">
        <f>'[3]Median Family Income-Quintiles'!AE18</f>
        <v>126310.78767000001</v>
      </c>
      <c r="AF18" s="111">
        <f>'[3]Median Family Income-Quintiles'!AF18</f>
        <v>15292.044</v>
      </c>
      <c r="AG18" s="106">
        <f>'[3]Median Family Income-Quintiles'!AG18</f>
        <v>33012.824399999998</v>
      </c>
      <c r="AH18" s="106">
        <f>'[3]Median Family Income-Quintiles'!AH18</f>
        <v>51972.959999999999</v>
      </c>
      <c r="AI18" s="106">
        <f>'[3]Median Family Income-Quintiles'!AI18</f>
        <v>75960.479999999996</v>
      </c>
      <c r="AJ18" s="110">
        <f>'[3]Median Family Income-Quintiles'!AJ18</f>
        <v>123935.52</v>
      </c>
      <c r="AK18" s="111">
        <f>'[3]Median Family Income-Quintiles'!AK18</f>
        <v>15114.36</v>
      </c>
      <c r="AL18" s="110">
        <f>'[3]Median Family Income-Quintiles'!AL18</f>
        <v>33251.591999999997</v>
      </c>
      <c r="AM18" s="110">
        <f>'[3]Median Family Income-Quintiles'!AM18</f>
        <v>51993.398399999998</v>
      </c>
      <c r="AN18" s="110">
        <f>'[3]Median Family Income-Quintiles'!AN18</f>
        <v>75571.8</v>
      </c>
      <c r="AO18" s="110">
        <f>'[3]Median Family Income-Quintiles'!AO18</f>
        <v>124038.5144</v>
      </c>
      <c r="AP18" s="111">
        <f>'[3]Median Family Income-Quintiles'!AP18</f>
        <v>15171.731299999999</v>
      </c>
      <c r="AQ18" s="110">
        <f>'[3]Median Family Income-Quintiles'!AQ18</f>
        <v>33601.821000000004</v>
      </c>
      <c r="AR18" s="110">
        <f>'[3]Median Family Income-Quintiles'!AR18</f>
        <v>53151.971400000002</v>
      </c>
      <c r="AS18" s="110">
        <f>'[3]Median Family Income-Quintiles'!AS18</f>
        <v>80440.722999999998</v>
      </c>
      <c r="AT18" s="262">
        <f>'[3]Median Family Income-Quintiles'!AT18</f>
        <v>130334.336</v>
      </c>
      <c r="AU18" s="110">
        <f>'[3]Median Family Income-Quintiles'!AU18</f>
        <v>16163.312</v>
      </c>
      <c r="AV18" s="110">
        <f>'[3]Median Family Income-Quintiles'!AV18</f>
        <v>34852.141499999998</v>
      </c>
      <c r="AW18" s="110">
        <f>'[3]Median Family Income-Quintiles'!AW18</f>
        <v>54753.219400000002</v>
      </c>
      <c r="AX18" s="110">
        <f>'[3]Median Family Income-Quintiles'!AX18</f>
        <v>80816.56</v>
      </c>
      <c r="AY18" s="262">
        <f>'[3]Median Family Income-Quintiles'!AY18</f>
        <v>133448.34469999999</v>
      </c>
      <c r="AZ18" s="110">
        <f>'[3]Median Family Income-Quintiles'!AZ18</f>
        <v>16120.784</v>
      </c>
      <c r="BA18" s="110">
        <f>'[3]Median Family Income-Quintiles'!BA18</f>
        <v>35667.234600000003</v>
      </c>
      <c r="BB18" s="110">
        <f>'[3]Median Family Income-Quintiles'!BB18</f>
        <v>55918.969499999999</v>
      </c>
      <c r="BC18" s="110">
        <f>'[3]Median Family Income-Quintiles'!BC18</f>
        <v>82619.017999999996</v>
      </c>
      <c r="BD18" s="262">
        <f>'[3]Median Family Income-Quintiles'!BD18</f>
        <v>139041.76199999999</v>
      </c>
      <c r="BE18" s="110">
        <f>'[3]Median Family Income-Quintiles'!BE18</f>
        <v>16941.54</v>
      </c>
      <c r="BF18" s="110">
        <f>'[3]Median Family Income-Quintiles'!BF18</f>
        <v>38320.15</v>
      </c>
      <c r="BG18" s="110">
        <f>'[3]Median Family Income-Quintiles'!BG18</f>
        <v>58488.65</v>
      </c>
      <c r="BH18" s="110">
        <f>'[3]Median Family Income-Quintiles'!BH18</f>
        <v>86018.652499999997</v>
      </c>
      <c r="BI18" s="262">
        <f>'[3]Median Family Income-Quintiles'!BI18</f>
        <v>146221.625</v>
      </c>
      <c r="BJ18" s="106">
        <f>'[3]Median Family Income-Quintiles'!BJ18</f>
        <v>17202.716784</v>
      </c>
      <c r="BK18" s="106">
        <f>'[3]Median Family Income-Quintiles'!BK18</f>
        <v>38142.150815999652</v>
      </c>
      <c r="BL18" s="106">
        <f>'[3]Median Family Income-Quintiles'!BL18</f>
        <v>60075.839999999997</v>
      </c>
      <c r="BM18" s="106">
        <f>'[3]Median Family Income-Quintiles'!BM18</f>
        <v>86609.335999999996</v>
      </c>
      <c r="BN18" s="106">
        <f>'[3]Median Family Income-Quintiles'!BN18</f>
        <v>150189.6</v>
      </c>
      <c r="BO18" s="111">
        <f>'[3]Median Family Income-Quintiles'!BO18</f>
        <v>18136.583999999999</v>
      </c>
      <c r="BP18" s="110">
        <f>'[3]Median Family Income-Quintiles'!BP18</f>
        <v>38691.379200000003</v>
      </c>
      <c r="BQ18" s="110">
        <f>'[3]Median Family Income-Quintiles'!BQ18</f>
        <v>61160.5916</v>
      </c>
      <c r="BR18" s="110">
        <f>'[3]Median Family Income-Quintiles'!BR18</f>
        <v>90682.92</v>
      </c>
      <c r="BS18" s="110">
        <f>'[3]Median Family Income-Quintiles'!BS18</f>
        <v>152145.788</v>
      </c>
      <c r="BT18" s="111">
        <f>'[3]Median Family Income-Quintiles'!BT18</f>
        <v>18100.283100000001</v>
      </c>
      <c r="BU18" s="110">
        <f>'[3]Median Family Income-Quintiles'!BU18</f>
        <v>39436.370999999999</v>
      </c>
      <c r="BV18" s="110">
        <f>'[3]Median Family Income-Quintiles'!BV18</f>
        <v>60823.018349999998</v>
      </c>
      <c r="BW18" s="110">
        <f>'[3]Median Family Income-Quintiles'!BW18</f>
        <v>91007.01</v>
      </c>
      <c r="BX18" s="110">
        <f>'[3]Median Family Income-Quintiles'!BX18</f>
        <v>150464.92319999999</v>
      </c>
      <c r="BY18" s="111">
        <f>'[3]Median Family Income-Quintiles'!BY18</f>
        <v>18640.984799999998</v>
      </c>
      <c r="BZ18" s="110">
        <f>'[3]Median Family Income-Quintiles'!BZ18</f>
        <v>41233.047899999998</v>
      </c>
      <c r="CA18" s="110">
        <f>'[3]Median Family Income-Quintiles'!CA18</f>
        <v>63825.110999999997</v>
      </c>
      <c r="CB18" s="110">
        <f>'[3]Median Family Income-Quintiles'!CB18</f>
        <v>95129.808300000004</v>
      </c>
      <c r="CC18" s="110">
        <f>'[3]Median Family Income-Quintiles'!CC18</f>
        <v>160677.18419999999</v>
      </c>
      <c r="CD18" s="111">
        <f>'[3]Median Family Income-Quintiles'!CD18</f>
        <v>20071.581150000002</v>
      </c>
      <c r="CE18" s="110">
        <f>'[3]Median Family Income-Quintiles'!CE18</f>
        <v>43436.235000000001</v>
      </c>
      <c r="CF18" s="110">
        <f>'[3]Median Family Income-Quintiles'!CF18</f>
        <v>68689.86</v>
      </c>
      <c r="CG18" s="110">
        <f>'[3]Median Family Income-Quintiles'!CG18</f>
        <v>100509.42750000001</v>
      </c>
      <c r="CH18" s="110">
        <f>'[3]Median Family Income-Quintiles'!CH18</f>
        <v>165663.78</v>
      </c>
    </row>
    <row r="19" spans="1:86">
      <c r="A19" s="110" t="s">
        <v>34</v>
      </c>
      <c r="B19" s="110">
        <f>'[3]Median Family Income-Quintiles'!B19</f>
        <v>10568</v>
      </c>
      <c r="C19" s="106">
        <f>'[3]Median Family Income-Quintiles'!C19</f>
        <v>24802</v>
      </c>
      <c r="D19" s="106">
        <f>'[3]Median Family Income-Quintiles'!D19</f>
        <v>38331.5</v>
      </c>
      <c r="E19" s="106">
        <f>'[3]Median Family Income-Quintiles'!E19</f>
        <v>58150</v>
      </c>
      <c r="F19" s="110">
        <f>'[3]Median Family Income-Quintiles'!F19</f>
        <v>89066</v>
      </c>
      <c r="G19" s="111">
        <f>'[3]Median Family Income-Quintiles'!G19</f>
        <v>12000</v>
      </c>
      <c r="H19" s="106">
        <f>'[3]Median Family Income-Quintiles'!H19</f>
        <v>25180</v>
      </c>
      <c r="I19" s="106">
        <f>'[3]Median Family Income-Quintiles'!I19</f>
        <v>40220</v>
      </c>
      <c r="J19" s="106">
        <f>'[3]Median Family Income-Quintiles'!J19</f>
        <v>61000</v>
      </c>
      <c r="K19" s="110">
        <f>'[3]Median Family Income-Quintiles'!K19</f>
        <v>98880</v>
      </c>
      <c r="L19" s="111">
        <f>'[3]Median Family Income-Quintiles'!L19</f>
        <v>10600</v>
      </c>
      <c r="M19" s="106">
        <f>'[3]Median Family Income-Quintiles'!M19</f>
        <v>26361</v>
      </c>
      <c r="N19" s="106">
        <f>'[3]Median Family Income-Quintiles'!N19</f>
        <v>42260</v>
      </c>
      <c r="O19" s="106">
        <f>'[3]Median Family Income-Quintiles'!O19</f>
        <v>65210</v>
      </c>
      <c r="P19" s="110">
        <f>'[3]Median Family Income-Quintiles'!P19</f>
        <v>106300</v>
      </c>
      <c r="Q19" s="111">
        <f>'[3]Median Family Income-Quintiles'!Q19</f>
        <v>10399</v>
      </c>
      <c r="R19" s="106">
        <f>'[3]Median Family Income-Quintiles'!R19</f>
        <v>25017</v>
      </c>
      <c r="S19" s="106">
        <f>'[3]Median Family Income-Quintiles'!S19</f>
        <v>42764</v>
      </c>
      <c r="T19" s="106">
        <f>'[3]Median Family Income-Quintiles'!T19</f>
        <v>65000</v>
      </c>
      <c r="U19" s="110">
        <f>'[3]Median Family Income-Quintiles'!U19</f>
        <v>108686</v>
      </c>
      <c r="V19" s="111">
        <f>'[3]Median Family Income-Quintiles'!V19</f>
        <v>14422.584999999999</v>
      </c>
      <c r="W19" s="106">
        <f>'[3]Median Family Income-Quintiles'!W19</f>
        <v>32095.33</v>
      </c>
      <c r="X19" s="106">
        <f>'[3]Median Family Income-Quintiles'!X19</f>
        <v>50783.75</v>
      </c>
      <c r="Y19" s="106">
        <f>'[3]Median Family Income-Quintiles'!Y19</f>
        <v>73199.697249999997</v>
      </c>
      <c r="Z19" s="110">
        <f>'[3]Median Family Income-Quintiles'!Z19</f>
        <v>119849.65</v>
      </c>
      <c r="AA19" s="111">
        <f>'[3]Median Family Income-Quintiles'!AA19</f>
        <v>15275.834999999999</v>
      </c>
      <c r="AB19" s="106">
        <f>'[3]Median Family Income-Quintiles'!AB19</f>
        <v>35643.614999999998</v>
      </c>
      <c r="AC19" s="106">
        <f>'[3]Median Family Income-Quintiles'!AC19</f>
        <v>56011.394999999997</v>
      </c>
      <c r="AD19" s="106">
        <f>'[3]Median Family Income-Quintiles'!AD19</f>
        <v>81369.281099999993</v>
      </c>
      <c r="AE19" s="110">
        <f>'[3]Median Family Income-Quintiles'!AE19</f>
        <v>132390.57</v>
      </c>
      <c r="AF19" s="111">
        <f>'[3]Median Family Income-Quintiles'!AF19</f>
        <v>14292.564</v>
      </c>
      <c r="AG19" s="106">
        <f>'[3]Median Family Income-Quintiles'!AG19</f>
        <v>32982.839999999997</v>
      </c>
      <c r="AH19" s="106">
        <f>'[3]Median Family Income-Quintiles'!AH19</f>
        <v>52772.544000000002</v>
      </c>
      <c r="AI19" s="106">
        <f>'[3]Median Family Income-Quintiles'!AI19</f>
        <v>78259.284</v>
      </c>
      <c r="AJ19" s="110">
        <f>'[3]Median Family Income-Quintiles'!AJ19</f>
        <v>126634.11599999999</v>
      </c>
      <c r="AK19" s="111">
        <f>'[3]Median Family Income-Quintiles'!AK19</f>
        <v>14106.736000000001</v>
      </c>
      <c r="AL19" s="110">
        <f>'[3]Median Family Income-Quintiles'!AL19</f>
        <v>32243.968000000001</v>
      </c>
      <c r="AM19" s="110">
        <f>'[3]Median Family Income-Quintiles'!AM19</f>
        <v>51892.635999999999</v>
      </c>
      <c r="AN19" s="110">
        <f>'[3]Median Family Income-Quintiles'!AN19</f>
        <v>77587.047999999995</v>
      </c>
      <c r="AO19" s="110">
        <f>'[3]Median Family Income-Quintiles'!AO19</f>
        <v>125650.71279999999</v>
      </c>
      <c r="AP19" s="111">
        <f>'[3]Median Family Income-Quintiles'!AP19</f>
        <v>14255.317999999999</v>
      </c>
      <c r="AQ19" s="110">
        <f>'[3]Median Family Income-Quintiles'!AQ19</f>
        <v>32278.1129</v>
      </c>
      <c r="AR19" s="110">
        <f>'[3]Median Family Income-Quintiles'!AR19</f>
        <v>51930.087</v>
      </c>
      <c r="AS19" s="110">
        <f>'[3]Median Family Income-Quintiles'!AS19</f>
        <v>78404.248999999996</v>
      </c>
      <c r="AT19" s="262">
        <f>'[3]Median Family Income-Quintiles'!AT19</f>
        <v>129927.04120000001</v>
      </c>
      <c r="AU19" s="110">
        <f>'[3]Median Family Income-Quintiles'!AU19</f>
        <v>14142.897999999999</v>
      </c>
      <c r="AV19" s="110">
        <f>'[3]Median Family Income-Quintiles'!AV19</f>
        <v>32326.624</v>
      </c>
      <c r="AW19" s="110">
        <f>'[3]Median Family Income-Quintiles'!AW19</f>
        <v>52732.805399999997</v>
      </c>
      <c r="AX19" s="110">
        <f>'[3]Median Family Income-Quintiles'!AX19</f>
        <v>78897.166700000002</v>
      </c>
      <c r="AY19" s="262">
        <f>'[3]Median Family Income-Quintiles'!AY19</f>
        <v>135660.69803</v>
      </c>
      <c r="AZ19" s="110">
        <f>'[3]Median Family Income-Quintiles'!AZ19</f>
        <v>14921.80069</v>
      </c>
      <c r="BA19" s="110">
        <f>'[3]Median Family Income-Quintiles'!BA19</f>
        <v>33652.136599999998</v>
      </c>
      <c r="BB19" s="110">
        <f>'[3]Median Family Income-Quintiles'!BB19</f>
        <v>54609.1558</v>
      </c>
      <c r="BC19" s="110">
        <f>'[3]Median Family Income-Quintiles'!BC19</f>
        <v>82014.488599999997</v>
      </c>
      <c r="BD19" s="262">
        <f>'[3]Median Family Income-Quintiles'!BD19</f>
        <v>135213.07579999999</v>
      </c>
      <c r="BE19" s="110">
        <f>'[3]Median Family Income-Quintiles'!BE19</f>
        <v>15126.375</v>
      </c>
      <c r="BF19" s="110">
        <f>'[3]Median Family Income-Quintiles'!BF19</f>
        <v>35294.875</v>
      </c>
      <c r="BG19" s="110">
        <f>'[3]Median Family Income-Quintiles'!BG19</f>
        <v>56471.8</v>
      </c>
      <c r="BH19" s="110">
        <f>'[3]Median Family Income-Quintiles'!BH19</f>
        <v>85111.07</v>
      </c>
      <c r="BI19" s="262">
        <f>'[3]Median Family Income-Quintiles'!BI19</f>
        <v>143196.35</v>
      </c>
      <c r="BJ19" s="106">
        <f>'[3]Median Family Income-Quintiles'!BJ19</f>
        <v>17021.488000000001</v>
      </c>
      <c r="BK19" s="106">
        <f>'[3]Median Family Income-Quintiles'!BK19</f>
        <v>37447.2736</v>
      </c>
      <c r="BL19" s="106">
        <f>'[3]Median Family Income-Quintiles'!BL19</f>
        <v>58974.4496</v>
      </c>
      <c r="BM19" s="106">
        <f>'[3]Median Family Income-Quintiles'!BM19</f>
        <v>85928.476479999998</v>
      </c>
      <c r="BN19" s="106">
        <f>'[3]Median Family Income-Quintiles'!BN19</f>
        <v>146284.6704</v>
      </c>
      <c r="BO19" s="111">
        <f>'[3]Median Family Income-Quintiles'!BO19</f>
        <v>18136.583999999999</v>
      </c>
      <c r="BP19" s="110">
        <f>'[3]Median Family Income-Quintiles'!BP19</f>
        <v>39295.932000000001</v>
      </c>
      <c r="BQ19" s="110">
        <f>'[3]Median Family Income-Quintiles'!BQ19</f>
        <v>61462.868000000002</v>
      </c>
      <c r="BR19" s="110">
        <f>'[3]Median Family Income-Quintiles'!BR19</f>
        <v>91388.231599999999</v>
      </c>
      <c r="BS19" s="110">
        <f>'[3]Median Family Income-Quintiles'!BS19</f>
        <v>156176.14000000001</v>
      </c>
      <c r="BT19" s="111">
        <f>'[3]Median Family Income-Quintiles'!BT19</f>
        <v>18201.401999999998</v>
      </c>
      <c r="BU19" s="110">
        <f>'[3]Median Family Income-Quintiles'!BU19</f>
        <v>39638.608800000002</v>
      </c>
      <c r="BV19" s="110">
        <f>'[3]Median Family Income-Quintiles'!BV19</f>
        <v>62491.480199999998</v>
      </c>
      <c r="BW19" s="110">
        <f>'[3]Median Family Income-Quintiles'!BW19</f>
        <v>92624.912400000001</v>
      </c>
      <c r="BX19" s="110">
        <f>'[3]Median Family Income-Quintiles'!BX19</f>
        <v>161790.24</v>
      </c>
      <c r="BY19" s="111">
        <f>'[3]Median Family Income-Quintiles'!BY19</f>
        <v>19654.0818</v>
      </c>
      <c r="BZ19" s="110">
        <f>'[3]Median Family Income-Quintiles'!BZ19</f>
        <v>41131.7382</v>
      </c>
      <c r="CA19" s="110">
        <f>'[3]Median Family Income-Quintiles'!CA19</f>
        <v>65243.446799999998</v>
      </c>
      <c r="CB19" s="110">
        <f>'[3]Median Family Income-Quintiles'!CB19</f>
        <v>96234.084029999998</v>
      </c>
      <c r="CC19" s="110">
        <f>'[3]Median Family Income-Quintiles'!CC19</f>
        <v>164121.71400000001</v>
      </c>
      <c r="CD19" s="111">
        <f>'[3]Median Family Income-Quintiles'!CD19</f>
        <v>20202.900000000001</v>
      </c>
      <c r="CE19" s="110">
        <f>'[3]Median Family Income-Quintiles'!CE19</f>
        <v>45052.466999999997</v>
      </c>
      <c r="CF19" s="110">
        <f>'[3]Median Family Income-Quintiles'!CF19</f>
        <v>70609.135500000004</v>
      </c>
      <c r="CG19" s="110">
        <f>'[3]Median Family Income-Quintiles'!CG19</f>
        <v>103842.906</v>
      </c>
      <c r="CH19" s="110">
        <f>'[3]Median Family Income-Quintiles'!CH19</f>
        <v>178997.69399999999</v>
      </c>
    </row>
    <row r="20" spans="1:86">
      <c r="A20" s="110" t="s">
        <v>35</v>
      </c>
      <c r="B20" s="110">
        <f>'[3]Median Family Income-Quintiles'!B20</f>
        <v>9600</v>
      </c>
      <c r="C20" s="106">
        <f>'[3]Median Family Income-Quintiles'!C20</f>
        <v>21700</v>
      </c>
      <c r="D20" s="106">
        <f>'[3]Median Family Income-Quintiles'!D20</f>
        <v>35300</v>
      </c>
      <c r="E20" s="106">
        <f>'[3]Median Family Income-Quintiles'!E20</f>
        <v>52004</v>
      </c>
      <c r="F20" s="110">
        <f>'[3]Median Family Income-Quintiles'!F20</f>
        <v>88354</v>
      </c>
      <c r="G20" s="111">
        <f>'[3]Median Family Income-Quintiles'!G20</f>
        <v>10969</v>
      </c>
      <c r="H20" s="106">
        <f>'[3]Median Family Income-Quintiles'!H20</f>
        <v>24077</v>
      </c>
      <c r="I20" s="106">
        <f>'[3]Median Family Income-Quintiles'!I20</f>
        <v>39001</v>
      </c>
      <c r="J20" s="106">
        <f>'[3]Median Family Income-Quintiles'!J20</f>
        <v>59000</v>
      </c>
      <c r="K20" s="110">
        <f>'[3]Median Family Income-Quintiles'!K20</f>
        <v>104500</v>
      </c>
      <c r="L20" s="111">
        <f>'[3]Median Family Income-Quintiles'!L20</f>
        <v>10000</v>
      </c>
      <c r="M20" s="106">
        <f>'[3]Median Family Income-Quintiles'!M20</f>
        <v>24869</v>
      </c>
      <c r="N20" s="106">
        <f>'[3]Median Family Income-Quintiles'!N20</f>
        <v>39520</v>
      </c>
      <c r="O20" s="106">
        <f>'[3]Median Family Income-Quintiles'!O20</f>
        <v>62616</v>
      </c>
      <c r="P20" s="110">
        <f>'[3]Median Family Income-Quintiles'!P20</f>
        <v>109600</v>
      </c>
      <c r="Q20" s="111">
        <f>'[3]Median Family Income-Quintiles'!Q20</f>
        <v>10240</v>
      </c>
      <c r="R20" s="106">
        <f>'[3]Median Family Income-Quintiles'!R20</f>
        <v>25000</v>
      </c>
      <c r="S20" s="106">
        <f>'[3]Median Family Income-Quintiles'!S20</f>
        <v>41030</v>
      </c>
      <c r="T20" s="106">
        <f>'[3]Median Family Income-Quintiles'!T20</f>
        <v>64000</v>
      </c>
      <c r="U20" s="110">
        <f>'[3]Median Family Income-Quintiles'!U20</f>
        <v>110910</v>
      </c>
      <c r="V20" s="111">
        <f>'[3]Median Family Income-Quintiles'!V20</f>
        <v>13406.91</v>
      </c>
      <c r="W20" s="106">
        <f>'[3]Median Family Income-Quintiles'!W20</f>
        <v>30774.952499999999</v>
      </c>
      <c r="X20" s="106">
        <f>'[3]Median Family Income-Quintiles'!X20</f>
        <v>49768.074999999997</v>
      </c>
      <c r="Y20" s="106">
        <f>'[3]Median Family Income-Quintiles'!Y20</f>
        <v>73402.832250000007</v>
      </c>
      <c r="Z20" s="110">
        <f>'[3]Median Family Income-Quintiles'!Z20</f>
        <v>123912.35</v>
      </c>
      <c r="AA20" s="111">
        <f>'[3]Median Family Income-Quintiles'!AA20</f>
        <v>15785.029500000001</v>
      </c>
      <c r="AB20" s="106">
        <f>'[3]Median Family Income-Quintiles'!AB20</f>
        <v>35134.4205</v>
      </c>
      <c r="AC20" s="106">
        <f>'[3]Median Family Income-Quintiles'!AC20</f>
        <v>54178.294800000003</v>
      </c>
      <c r="AD20" s="106">
        <f>'[3]Median Family Income-Quintiles'!AD20</f>
        <v>78721.469700000001</v>
      </c>
      <c r="AE20" s="110">
        <f>'[3]Median Family Income-Quintiles'!AE20</f>
        <v>133001.60339999999</v>
      </c>
      <c r="AF20" s="111">
        <f>'[3]Median Family Income-Quintiles'!AF20</f>
        <v>14102.6628</v>
      </c>
      <c r="AG20" s="106">
        <f>'[3]Median Family Income-Quintiles'!AG20</f>
        <v>32583.047999999999</v>
      </c>
      <c r="AH20" s="106">
        <f>'[3]Median Family Income-Quintiles'!AH20</f>
        <v>51473.22</v>
      </c>
      <c r="AI20" s="106">
        <f>'[3]Median Family Income-Quintiles'!AI20</f>
        <v>75160.895999999993</v>
      </c>
      <c r="AJ20" s="110">
        <f>'[3]Median Family Income-Quintiles'!AJ20</f>
        <v>126933.96</v>
      </c>
      <c r="AK20" s="111">
        <f>'[3]Median Family Income-Quintiles'!AK20</f>
        <v>14106.736000000001</v>
      </c>
      <c r="AL20" s="110">
        <f>'[3]Median Family Income-Quintiles'!AL20</f>
        <v>32243.968000000001</v>
      </c>
      <c r="AM20" s="110">
        <f>'[3]Median Family Income-Quintiles'!AM20</f>
        <v>50885.012000000002</v>
      </c>
      <c r="AN20" s="110">
        <f>'[3]Median Family Income-Quintiles'!AN20</f>
        <v>75874.087199999994</v>
      </c>
      <c r="AO20" s="110">
        <f>'[3]Median Family Income-Quintiles'!AO20</f>
        <v>127968.24800000001</v>
      </c>
      <c r="AP20" s="111">
        <f>'[3]Median Family Income-Quintiles'!AP20</f>
        <v>14764.4365</v>
      </c>
      <c r="AQ20" s="110">
        <f>'[3]Median Family Income-Quintiles'!AQ20</f>
        <v>32990.878799999999</v>
      </c>
      <c r="AR20" s="110">
        <f>'[3]Median Family Income-Quintiles'!AR20</f>
        <v>52541.029199999997</v>
      </c>
      <c r="AS20" s="110">
        <f>'[3]Median Family Income-Quintiles'!AS20</f>
        <v>78404.248999999996</v>
      </c>
      <c r="AT20" s="262">
        <f>'[3]Median Family Income-Quintiles'!AT20</f>
        <v>132676.28109999999</v>
      </c>
      <c r="AU20" s="110">
        <f>'[3]Median Family Income-Quintiles'!AU20</f>
        <v>14850.0429</v>
      </c>
      <c r="AV20" s="110">
        <f>'[3]Median Family Income-Quintiles'!AV20</f>
        <v>33639.893100000001</v>
      </c>
      <c r="AW20" s="110">
        <f>'[3]Median Family Income-Quintiles'!AW20</f>
        <v>53338.929600000003</v>
      </c>
      <c r="AX20" s="110">
        <f>'[3]Median Family Income-Quintiles'!AX20</f>
        <v>79705.332299999995</v>
      </c>
      <c r="AY20" s="262">
        <f>'[3]Median Family Income-Quintiles'!AY20</f>
        <v>136377.94500000001</v>
      </c>
      <c r="AZ20" s="110">
        <f>'[3]Median Family Income-Quintiles'!AZ20</f>
        <v>15113.235000000001</v>
      </c>
      <c r="BA20" s="110">
        <f>'[3]Median Family Income-Quintiles'!BA20</f>
        <v>34256.665999999997</v>
      </c>
      <c r="BB20" s="110">
        <f>'[3]Median Family Income-Quintiles'!BB20</f>
        <v>54911.4205</v>
      </c>
      <c r="BC20" s="110">
        <f>'[3]Median Family Income-Quintiles'!BC20</f>
        <v>81006.939599999998</v>
      </c>
      <c r="BD20" s="262">
        <f>'[3]Median Family Income-Quintiles'!BD20</f>
        <v>140049.31099999999</v>
      </c>
      <c r="BE20" s="110">
        <f>'[3]Median Family Income-Quintiles'!BE20</f>
        <v>15126.375</v>
      </c>
      <c r="BF20" s="110">
        <f>'[3]Median Family Income-Quintiles'!BF20</f>
        <v>34286.449999999997</v>
      </c>
      <c r="BG20" s="110">
        <f>'[3]Median Family Income-Quintiles'!BG20</f>
        <v>55463.375</v>
      </c>
      <c r="BH20" s="110">
        <f>'[3]Median Family Income-Quintiles'!BH20</f>
        <v>82892.535000000003</v>
      </c>
      <c r="BI20" s="262">
        <f>'[3]Median Family Income-Quintiles'!BI20</f>
        <v>145717.41250000001</v>
      </c>
      <c r="BJ20" s="106">
        <f>'[3]Median Family Income-Quintiles'!BJ20</f>
        <v>16120.350399999999</v>
      </c>
      <c r="BK20" s="106">
        <f>'[3]Median Family Income-Quintiles'!BK20</f>
        <v>37046.767999999996</v>
      </c>
      <c r="BL20" s="106">
        <f>'[3]Median Family Income-Quintiles'!BL20</f>
        <v>58473.817600000002</v>
      </c>
      <c r="BM20" s="106">
        <f>'[3]Median Family Income-Quintiles'!BM20</f>
        <v>86709.462400000004</v>
      </c>
      <c r="BN20" s="106">
        <f>'[3]Median Family Income-Quintiles'!BN20</f>
        <v>148187.07199999999</v>
      </c>
      <c r="BO20" s="111">
        <f>'[3]Median Family Income-Quintiles'!BO20</f>
        <v>17128.995999999999</v>
      </c>
      <c r="BP20" s="110">
        <f>'[3]Median Family Income-Quintiles'!BP20</f>
        <v>38288.343999999997</v>
      </c>
      <c r="BQ20" s="110">
        <f>'[3]Median Family Income-Quintiles'!BQ20</f>
        <v>60455.28</v>
      </c>
      <c r="BR20" s="110">
        <f>'[3]Median Family Income-Quintiles'!BR20</f>
        <v>89675.331999999995</v>
      </c>
      <c r="BS20" s="110">
        <f>'[3]Median Family Income-Quintiles'!BS20</f>
        <v>154513.61979999999</v>
      </c>
      <c r="BT20" s="111">
        <f>'[3]Median Family Income-Quintiles'!BT20</f>
        <v>18403.639800000001</v>
      </c>
      <c r="BU20" s="110">
        <f>'[3]Median Family Income-Quintiles'!BU20</f>
        <v>40447.56</v>
      </c>
      <c r="BV20" s="110">
        <f>'[3]Median Family Income-Quintiles'!BV20</f>
        <v>62713.941780000001</v>
      </c>
      <c r="BW20" s="110">
        <f>'[3]Median Family Income-Quintiles'!BW20</f>
        <v>93737.220300000001</v>
      </c>
      <c r="BX20" s="110">
        <f>'[3]Median Family Income-Quintiles'!BX20</f>
        <v>161284.64550000001</v>
      </c>
      <c r="BY20" s="111">
        <f>'[3]Median Family Income-Quintiles'!BY20</f>
        <v>18235.745999999999</v>
      </c>
      <c r="BZ20" s="110">
        <f>'[3]Median Family Income-Quintiles'!BZ20</f>
        <v>40726.499400000001</v>
      </c>
      <c r="CA20" s="110">
        <f>'[3]Median Family Income-Quintiles'!CA20</f>
        <v>65851.304999999993</v>
      </c>
      <c r="CB20" s="110">
        <f>'[3]Median Family Income-Quintiles'!CB20</f>
        <v>96041.595600000001</v>
      </c>
      <c r="CC20" s="110">
        <f>'[3]Median Family Income-Quintiles'!CC20</f>
        <v>162095.51999999999</v>
      </c>
      <c r="CD20" s="111">
        <f>'[3]Median Family Income-Quintiles'!CD20</f>
        <v>20303.914499999999</v>
      </c>
      <c r="CE20" s="110">
        <f>'[3]Median Family Income-Quintiles'!CE20</f>
        <v>44446.38</v>
      </c>
      <c r="CF20" s="110">
        <f>'[3]Median Family Income-Quintiles'!CF20</f>
        <v>69700.005000000005</v>
      </c>
      <c r="CG20" s="110">
        <f>'[3]Median Family Income-Quintiles'!CG20</f>
        <v>101378.1522</v>
      </c>
      <c r="CH20" s="110">
        <f>'[3]Median Family Income-Quintiles'!CH20</f>
        <v>178947.18674999999</v>
      </c>
    </row>
    <row r="21" spans="1:86">
      <c r="A21" s="110" t="s">
        <v>36</v>
      </c>
      <c r="B21" s="110">
        <f>'[3]Median Family Income-Quintiles'!B21</f>
        <v>9000</v>
      </c>
      <c r="C21" s="106">
        <f>'[3]Median Family Income-Quintiles'!C21</f>
        <v>20953</v>
      </c>
      <c r="D21" s="106">
        <f>'[3]Median Family Income-Quintiles'!D21</f>
        <v>34222</v>
      </c>
      <c r="E21" s="106">
        <f>'[3]Median Family Income-Quintiles'!E21</f>
        <v>52625</v>
      </c>
      <c r="F21" s="110">
        <f>'[3]Median Family Income-Quintiles'!F21</f>
        <v>93066</v>
      </c>
      <c r="G21" s="111">
        <f>'[3]Median Family Income-Quintiles'!G21</f>
        <v>10125</v>
      </c>
      <c r="H21" s="106">
        <f>'[3]Median Family Income-Quintiles'!H21</f>
        <v>23000</v>
      </c>
      <c r="I21" s="106">
        <f>'[3]Median Family Income-Quintiles'!I21</f>
        <v>37000.5</v>
      </c>
      <c r="J21" s="106">
        <f>'[3]Median Family Income-Quintiles'!J21</f>
        <v>58010</v>
      </c>
      <c r="K21" s="110">
        <f>'[3]Median Family Income-Quintiles'!K21</f>
        <v>100745</v>
      </c>
      <c r="L21" s="111">
        <f>'[3]Median Family Income-Quintiles'!L21</f>
        <v>11214</v>
      </c>
      <c r="M21" s="106">
        <f>'[3]Median Family Income-Quintiles'!M21</f>
        <v>25000</v>
      </c>
      <c r="N21" s="106">
        <f>'[3]Median Family Income-Quintiles'!N21</f>
        <v>41000</v>
      </c>
      <c r="O21" s="106">
        <f>'[3]Median Family Income-Quintiles'!O21</f>
        <v>65460</v>
      </c>
      <c r="P21" s="110">
        <f>'[3]Median Family Income-Quintiles'!P21</f>
        <v>116221</v>
      </c>
      <c r="Q21" s="111">
        <f>'[3]Median Family Income-Quintiles'!Q21</f>
        <v>11303</v>
      </c>
      <c r="R21" s="106">
        <f>'[3]Median Family Income-Quintiles'!R21</f>
        <v>25000</v>
      </c>
      <c r="S21" s="106">
        <f>'[3]Median Family Income-Quintiles'!S21</f>
        <v>41303</v>
      </c>
      <c r="T21" s="106">
        <f>'[3]Median Family Income-Quintiles'!T21</f>
        <v>65893</v>
      </c>
      <c r="U21" s="110">
        <f>'[3]Median Family Income-Quintiles'!U21</f>
        <v>118230</v>
      </c>
      <c r="V21" s="111">
        <f>'[3]Median Family Income-Quintiles'!V21</f>
        <v>14219.45</v>
      </c>
      <c r="W21" s="106">
        <f>'[3]Median Family Income-Quintiles'!W21</f>
        <v>32095.33</v>
      </c>
      <c r="X21" s="106">
        <f>'[3]Median Family Income-Quintiles'!X21</f>
        <v>52408.83</v>
      </c>
      <c r="Y21" s="106">
        <f>'[3]Median Family Income-Quintiles'!Y21</f>
        <v>80847.73</v>
      </c>
      <c r="Z21" s="110">
        <f>'[3]Median Family Income-Quintiles'!Z21</f>
        <v>137116.125</v>
      </c>
      <c r="AA21" s="111">
        <f>'[3]Median Family Income-Quintiles'!AA21</f>
        <v>16294.224</v>
      </c>
      <c r="AB21" s="106">
        <f>'[3]Median Family Income-Quintiles'!AB21</f>
        <v>36152.809500000003</v>
      </c>
      <c r="AC21" s="106">
        <f>'[3]Median Family Income-Quintiles'!AC21</f>
        <v>58822.148639999999</v>
      </c>
      <c r="AD21" s="106">
        <f>'[3]Median Family Income-Quintiles'!AD21</f>
        <v>88599.842999999993</v>
      </c>
      <c r="AE21" s="110">
        <f>'[3]Median Family Income-Quintiles'!AE21</f>
        <v>152758.35</v>
      </c>
      <c r="AF21" s="111">
        <f>'[3]Median Family Income-Quintiles'!AF21</f>
        <v>14992.2</v>
      </c>
      <c r="AG21" s="106">
        <f>'[3]Median Family Income-Quintiles'!AG21</f>
        <v>34681.955999999998</v>
      </c>
      <c r="AH21" s="106">
        <f>'[3]Median Family Income-Quintiles'!AH21</f>
        <v>56870.411999999997</v>
      </c>
      <c r="AI21" s="106">
        <f>'[3]Median Family Income-Quintiles'!AI21</f>
        <v>87254.604000000007</v>
      </c>
      <c r="AJ21" s="110">
        <f>'[3]Median Family Income-Quintiles'!AJ21</f>
        <v>149922</v>
      </c>
      <c r="AK21" s="111">
        <f>'[3]Median Family Income-Quintiles'!AK21</f>
        <v>15114.36</v>
      </c>
      <c r="AL21" s="110">
        <f>'[3]Median Family Income-Quintiles'!AL21</f>
        <v>34863.790399999998</v>
      </c>
      <c r="AM21" s="110">
        <f>'[3]Median Family Income-Quintiles'!AM21</f>
        <v>56426.944000000003</v>
      </c>
      <c r="AN21" s="110">
        <f>'[3]Median Family Income-Quintiles'!AN21</f>
        <v>86655.664000000004</v>
      </c>
      <c r="AO21" s="110">
        <f>'[3]Median Family Income-Quintiles'!AO21</f>
        <v>149934.45120000001</v>
      </c>
      <c r="AP21" s="111">
        <f>'[3]Median Family Income-Quintiles'!AP21</f>
        <v>15416.108179999999</v>
      </c>
      <c r="AQ21" s="110">
        <f>'[3]Median Family Income-Quintiles'!AQ21</f>
        <v>35129.176500000001</v>
      </c>
      <c r="AR21" s="110">
        <f>'[3]Median Family Income-Quintiles'!AR21</f>
        <v>58039.508999999998</v>
      </c>
      <c r="AS21" s="110">
        <f>'[3]Median Family Income-Quintiles'!AS21</f>
        <v>89604.856</v>
      </c>
      <c r="AT21" s="262">
        <f>'[3]Median Family Income-Quintiles'!AT21</f>
        <v>154772.024</v>
      </c>
      <c r="AU21" s="110">
        <f>'[3]Median Family Income-Quintiles'!AU21</f>
        <v>15759.2292</v>
      </c>
      <c r="AV21" s="110">
        <f>'[3]Median Family Income-Quintiles'!AV21</f>
        <v>36367.451999999997</v>
      </c>
      <c r="AW21" s="110">
        <f>'[3]Median Family Income-Quintiles'!AW21</f>
        <v>60107.316500000001</v>
      </c>
      <c r="AX21" s="110">
        <f>'[3]Median Family Income-Quintiles'!AX21</f>
        <v>91423.733500000002</v>
      </c>
      <c r="AY21" s="262">
        <f>'[3]Median Family Income-Quintiles'!AY21</f>
        <v>156582.08499999999</v>
      </c>
      <c r="AZ21" s="110">
        <f>'[3]Median Family Income-Quintiles'!AZ21</f>
        <v>16120.784</v>
      </c>
      <c r="BA21" s="110">
        <f>'[3]Median Family Income-Quintiles'!BA21</f>
        <v>37279.313000000002</v>
      </c>
      <c r="BB21" s="110">
        <f>'[3]Median Family Income-Quintiles'!BB21</f>
        <v>60855.959600000002</v>
      </c>
      <c r="BC21" s="110">
        <f>'[3]Median Family Income-Quintiles'!BC21</f>
        <v>95314.135399999999</v>
      </c>
      <c r="BD21" s="262">
        <f>'[3]Median Family Income-Quintiles'!BD21</f>
        <v>165238.03599999999</v>
      </c>
      <c r="BE21" s="110">
        <f>'[3]Median Family Income-Quintiles'!BE21</f>
        <v>16639.012500000001</v>
      </c>
      <c r="BF21" s="110">
        <f>'[3]Median Family Income-Quintiles'!BF21</f>
        <v>38320.15</v>
      </c>
      <c r="BG21" s="110">
        <f>'[3]Median Family Income-Quintiles'!BG21</f>
        <v>63228.247499999998</v>
      </c>
      <c r="BH21" s="110">
        <f>'[3]Median Family Income-Quintiles'!BH21</f>
        <v>97817.225000000006</v>
      </c>
      <c r="BI21" s="262">
        <f>'[3]Median Family Income-Quintiles'!BI21</f>
        <v>171432.25</v>
      </c>
      <c r="BJ21" s="106">
        <f>'[3]Median Family Income-Quintiles'!BJ21</f>
        <v>18022.752</v>
      </c>
      <c r="BK21" s="106">
        <f>'[3]Median Family Income-Quintiles'!BK21</f>
        <v>40050.559999999998</v>
      </c>
      <c r="BL21" s="106">
        <f>'[3]Median Family Income-Quintiles'!BL21</f>
        <v>65082.16</v>
      </c>
      <c r="BM21" s="106">
        <f>'[3]Median Family Income-Quintiles'!BM21</f>
        <v>100126.39999999999</v>
      </c>
      <c r="BN21" s="106">
        <f>'[3]Median Family Income-Quintiles'!BN21</f>
        <v>176222.46400000001</v>
      </c>
      <c r="BO21" s="111">
        <f>'[3]Median Family Income-Quintiles'!BO21</f>
        <v>18136.583999999999</v>
      </c>
      <c r="BP21" s="110">
        <f>'[3]Median Family Income-Quintiles'!BP21</f>
        <v>40706.555200000003</v>
      </c>
      <c r="BQ21" s="110">
        <f>'[3]Median Family Income-Quintiles'!BQ21</f>
        <v>66903.843200000003</v>
      </c>
      <c r="BR21" s="110">
        <f>'[3]Median Family Income-Quintiles'!BR21</f>
        <v>102773.976</v>
      </c>
      <c r="BS21" s="110">
        <f>'[3]Median Family Income-Quintiles'!BS21</f>
        <v>181365.84</v>
      </c>
      <c r="BT21" s="111">
        <f>'[3]Median Family Income-Quintiles'!BT21</f>
        <v>19414.828799999999</v>
      </c>
      <c r="BU21" s="110">
        <f>'[3]Median Family Income-Quintiles'!BU21</f>
        <v>43481.127</v>
      </c>
      <c r="BV21" s="110">
        <f>'[3]Median Family Income-Quintiles'!BV21</f>
        <v>70682.111099999995</v>
      </c>
      <c r="BW21" s="110">
        <f>'[3]Median Family Income-Quintiles'!BW21</f>
        <v>106174.845</v>
      </c>
      <c r="BX21" s="110">
        <f>'[3]Median Family Income-Quintiles'!BX21</f>
        <v>186078.99978000001</v>
      </c>
      <c r="BY21" s="111">
        <f>'[3]Median Family Income-Quintiles'!BY21</f>
        <v>19755.391500000002</v>
      </c>
      <c r="BZ21" s="110">
        <f>'[3]Median Family Income-Quintiles'!BZ21</f>
        <v>44778.8874</v>
      </c>
      <c r="CA21" s="110">
        <f>'[3]Median Family Income-Quintiles'!CA21</f>
        <v>71929.887000000002</v>
      </c>
      <c r="CB21" s="110">
        <f>'[3]Median Family Income-Quintiles'!CB21</f>
        <v>109819.7148</v>
      </c>
      <c r="CC21" s="110">
        <f>'[3]Median Family Income-Quintiles'!CC21</f>
        <v>193501.527</v>
      </c>
      <c r="CD21" s="111">
        <f>'[3]Median Family Income-Quintiles'!CD21</f>
        <v>20910.001499999998</v>
      </c>
      <c r="CE21" s="110">
        <f>'[3]Median Family Income-Quintiles'!CE21</f>
        <v>47476.815000000002</v>
      </c>
      <c r="CF21" s="110">
        <f>'[3]Median Family Income-Quintiles'!CF21</f>
        <v>76599.29535</v>
      </c>
      <c r="CG21" s="110">
        <f>'[3]Median Family Income-Quintiles'!CG21</f>
        <v>116166.675</v>
      </c>
      <c r="CH21" s="110">
        <f>'[3]Median Family Income-Quintiles'!CH21</f>
        <v>202029</v>
      </c>
    </row>
    <row r="22" spans="1:86">
      <c r="A22" s="110" t="s">
        <v>37</v>
      </c>
      <c r="B22" s="110">
        <f>'[3]Median Family Income-Quintiles'!B22</f>
        <v>11148</v>
      </c>
      <c r="C22" s="106">
        <f>'[3]Median Family Income-Quintiles'!C22</f>
        <v>27210</v>
      </c>
      <c r="D22" s="106">
        <f>'[3]Median Family Income-Quintiles'!D22</f>
        <v>45000</v>
      </c>
      <c r="E22" s="106">
        <f>'[3]Median Family Income-Quintiles'!E22</f>
        <v>68500</v>
      </c>
      <c r="F22" s="110">
        <f>'[3]Median Family Income-Quintiles'!F22</f>
        <v>114925</v>
      </c>
      <c r="G22" s="111">
        <f>'[3]Median Family Income-Quintiles'!G22</f>
        <v>13836</v>
      </c>
      <c r="H22" s="106">
        <f>'[3]Median Family Income-Quintiles'!H22</f>
        <v>32229</v>
      </c>
      <c r="I22" s="106">
        <f>'[3]Median Family Income-Quintiles'!I22</f>
        <v>51945</v>
      </c>
      <c r="J22" s="106">
        <f>'[3]Median Family Income-Quintiles'!J22</f>
        <v>79400</v>
      </c>
      <c r="K22" s="110">
        <f>'[3]Median Family Income-Quintiles'!K22</f>
        <v>133040</v>
      </c>
      <c r="L22" s="111">
        <f>'[3]Median Family Income-Quintiles'!L22</f>
        <v>14190</v>
      </c>
      <c r="M22" s="106">
        <f>'[3]Median Family Income-Quintiles'!M22</f>
        <v>32660</v>
      </c>
      <c r="N22" s="106">
        <f>'[3]Median Family Income-Quintiles'!N22</f>
        <v>52872</v>
      </c>
      <c r="O22" s="106">
        <f>'[3]Median Family Income-Quintiles'!O22</f>
        <v>80808</v>
      </c>
      <c r="P22" s="110">
        <f>'[3]Median Family Income-Quintiles'!P22</f>
        <v>133200</v>
      </c>
      <c r="Q22" s="111">
        <f>'[3]Median Family Income-Quintiles'!Q22</f>
        <v>14400</v>
      </c>
      <c r="R22" s="106">
        <f>'[3]Median Family Income-Quintiles'!R22</f>
        <v>34000</v>
      </c>
      <c r="S22" s="106">
        <f>'[3]Median Family Income-Quintiles'!S22</f>
        <v>56152</v>
      </c>
      <c r="T22" s="106">
        <f>'[3]Median Family Income-Quintiles'!T22</f>
        <v>84037</v>
      </c>
      <c r="U22" s="110">
        <f>'[3]Median Family Income-Quintiles'!U22</f>
        <v>143677</v>
      </c>
      <c r="V22" s="111">
        <f>'[3]Median Family Income-Quintiles'!V22</f>
        <v>20415.067500000001</v>
      </c>
      <c r="W22" s="106">
        <f>'[3]Median Family Income-Quintiles'!W22</f>
        <v>43948.257250000002</v>
      </c>
      <c r="X22" s="106">
        <f>'[3]Median Family Income-Quintiles'!X22</f>
        <v>66628.28</v>
      </c>
      <c r="Y22" s="106">
        <f>'[3]Median Family Income-Quintiles'!Y22</f>
        <v>99129.88</v>
      </c>
      <c r="Z22" s="110">
        <f>'[3]Median Family Income-Quintiles'!Z22</f>
        <v>171405.31299999999</v>
      </c>
      <c r="AA22" s="111">
        <f>'[3]Median Family Income-Quintiles'!AA22</f>
        <v>21182.4912</v>
      </c>
      <c r="AB22" s="106">
        <f>'[3]Median Family Income-Quintiles'!AB22</f>
        <v>46438.538399999998</v>
      </c>
      <c r="AC22" s="106">
        <f>'[3]Median Family Income-Quintiles'!AC22</f>
        <v>72611.135699999999</v>
      </c>
      <c r="AD22" s="106">
        <f>'[3]Median Family Income-Quintiles'!AD22</f>
        <v>106930.845</v>
      </c>
      <c r="AE22" s="110">
        <f>'[3]Median Family Income-Quintiles'!AE22</f>
        <v>186670.70370000001</v>
      </c>
      <c r="AF22" s="111">
        <f>'[3]Median Family Income-Quintiles'!AF22</f>
        <v>20989.08</v>
      </c>
      <c r="AG22" s="106">
        <f>'[3]Median Family Income-Quintiles'!AG22</f>
        <v>45836.152800000003</v>
      </c>
      <c r="AH22" s="106">
        <f>'[3]Median Family Income-Quintiles'!AH22</f>
        <v>71462.820000000007</v>
      </c>
      <c r="AI22" s="106">
        <f>'[3]Median Family Income-Quintiles'!AI22</f>
        <v>106944.36</v>
      </c>
      <c r="AJ22" s="110">
        <f>'[3]Median Family Income-Quintiles'!AJ22</f>
        <v>186902.76</v>
      </c>
      <c r="AK22" s="111">
        <f>'[3]Median Family Income-Quintiles'!AK22</f>
        <v>20253.242399999999</v>
      </c>
      <c r="AL22" s="110">
        <f>'[3]Median Family Income-Quintiles'!AL22</f>
        <v>45846.892</v>
      </c>
      <c r="AM22" s="110">
        <f>'[3]Median Family Income-Quintiles'!AM22</f>
        <v>73153.502399999998</v>
      </c>
      <c r="AN22" s="110">
        <f>'[3]Median Family Income-Quintiles'!AN22</f>
        <v>108823.39200000001</v>
      </c>
      <c r="AO22" s="110">
        <f>'[3]Median Family Income-Quintiles'!AO22</f>
        <v>188224.16320000001</v>
      </c>
      <c r="AP22" s="111">
        <f>'[3]Median Family Income-Quintiles'!AP22</f>
        <v>20466.563699999999</v>
      </c>
      <c r="AQ22" s="110">
        <f>'[3]Median Family Income-Quintiles'!AQ22</f>
        <v>47144.373099999997</v>
      </c>
      <c r="AR22" s="110">
        <f>'[3]Median Family Income-Quintiles'!AR22</f>
        <v>74534.948399999994</v>
      </c>
      <c r="AS22" s="110">
        <f>'[3]Median Family Income-Quintiles'!AS22</f>
        <v>109969.59600000001</v>
      </c>
      <c r="AT22" s="262">
        <f>'[3]Median Family Income-Quintiles'!AT22</f>
        <v>193750.13636</v>
      </c>
      <c r="AU22" s="110">
        <f>'[3]Median Family Income-Quintiles'!AU22</f>
        <v>20406.181400000001</v>
      </c>
      <c r="AV22" s="110">
        <f>'[3]Median Family Income-Quintiles'!AV22</f>
        <v>47075.646200000003</v>
      </c>
      <c r="AW22" s="110">
        <f>'[3]Median Family Income-Quintiles'!AW22</f>
        <v>74755.317999999999</v>
      </c>
      <c r="AX22" s="110">
        <f>'[3]Median Family Income-Quintiles'!AX22</f>
        <v>112132.977</v>
      </c>
      <c r="AY22" s="262">
        <f>'[3]Median Family Income-Quintiles'!AY22</f>
        <v>197192.40640000001</v>
      </c>
      <c r="AZ22" s="110">
        <f>'[3]Median Family Income-Quintiles'!AZ22</f>
        <v>21158.528999999999</v>
      </c>
      <c r="BA22" s="110">
        <f>'[3]Median Family Income-Quintiles'!BA22</f>
        <v>48362.351999999999</v>
      </c>
      <c r="BB22" s="110">
        <f>'[3]Median Family Income-Quintiles'!BB22</f>
        <v>75566.175000000003</v>
      </c>
      <c r="BC22" s="110">
        <f>'[3]Median Family Income-Quintiles'!BC22</f>
        <v>115162.8507</v>
      </c>
      <c r="BD22" s="262">
        <f>'[3]Median Family Income-Quintiles'!BD22</f>
        <v>203827.16269999999</v>
      </c>
      <c r="BE22" s="110">
        <f>'[3]Median Family Income-Quintiles'!BE22</f>
        <v>21681.137500000001</v>
      </c>
      <c r="BF22" s="110">
        <f>'[3]Median Family Income-Quintiles'!BF22</f>
        <v>50017.88</v>
      </c>
      <c r="BG22" s="110">
        <f>'[3]Median Family Income-Quintiles'!BG22</f>
        <v>78657.149999999994</v>
      </c>
      <c r="BH22" s="110">
        <f>'[3]Median Family Income-Quintiles'!BH22</f>
        <v>116977.3</v>
      </c>
      <c r="BI22" s="262">
        <f>'[3]Median Family Income-Quintiles'!BI22</f>
        <v>206727.125</v>
      </c>
      <c r="BJ22" s="106">
        <f>'[3]Median Family Income-Quintiles'!BJ22</f>
        <v>23029.072</v>
      </c>
      <c r="BK22" s="106">
        <f>'[3]Median Family Income-Quintiles'!BK22</f>
        <v>50063.199999999997</v>
      </c>
      <c r="BL22" s="106">
        <f>'[3]Median Family Income-Quintiles'!BL22</f>
        <v>80101.119999999995</v>
      </c>
      <c r="BM22" s="106">
        <f>'[3]Median Family Income-Quintiles'!BM22</f>
        <v>120151.67999999999</v>
      </c>
      <c r="BN22" s="106">
        <f>'[3]Median Family Income-Quintiles'!BN22</f>
        <v>209264.17600000001</v>
      </c>
      <c r="BO22" s="111">
        <f>'[3]Median Family Income-Quintiles'!BO22</f>
        <v>23577.5592</v>
      </c>
      <c r="BP22" s="110">
        <f>'[3]Median Family Income-Quintiles'!BP22</f>
        <v>52394.576000000001</v>
      </c>
      <c r="BQ22" s="110">
        <f>'[3]Median Family Income-Quintiles'!BQ22</f>
        <v>82622.216</v>
      </c>
      <c r="BR22" s="110">
        <f>'[3]Median Family Income-Quintiles'!BR22</f>
        <v>125746.98239999999</v>
      </c>
      <c r="BS22" s="110">
        <f>'[3]Median Family Income-Quintiles'!BS22</f>
        <v>221669.36</v>
      </c>
      <c r="BT22" s="111">
        <f>'[3]Median Family Income-Quintiles'!BT22</f>
        <v>25279.724999999999</v>
      </c>
      <c r="BU22" s="110">
        <f>'[3]Median Family Income-Quintiles'!BU22</f>
        <v>55615.394999999997</v>
      </c>
      <c r="BV22" s="110">
        <f>'[3]Median Family Income-Quintiles'!BV22</f>
        <v>86557.778399999996</v>
      </c>
      <c r="BW22" s="110">
        <f>'[3]Median Family Income-Quintiles'!BW22</f>
        <v>129634.4298</v>
      </c>
      <c r="BX22" s="110">
        <f>'[3]Median Family Income-Quintiles'!BX22</f>
        <v>223472.769</v>
      </c>
      <c r="BY22" s="111">
        <f>'[3]Median Family Income-Quintiles'!BY22</f>
        <v>26239.212299999999</v>
      </c>
      <c r="BZ22" s="110">
        <f>'[3]Median Family Income-Quintiles'!BZ22</f>
        <v>56834.741699999999</v>
      </c>
      <c r="CA22" s="110">
        <f>'[3]Median Family Income-Quintiles'!CA22</f>
        <v>90064.323300000004</v>
      </c>
      <c r="CB22" s="110">
        <f>'[3]Median Family Income-Quintiles'!CB22</f>
        <v>133728.804</v>
      </c>
      <c r="CC22" s="110">
        <f>'[3]Median Family Income-Quintiles'!CC22</f>
        <v>235190.46854999999</v>
      </c>
      <c r="CD22" s="111">
        <f>'[3]Median Family Income-Quintiles'!CD22</f>
        <v>27576.958500000001</v>
      </c>
      <c r="CE22" s="110">
        <f>'[3]Median Family Income-Quintiles'!CE22</f>
        <v>60406.671000000002</v>
      </c>
      <c r="CF22" s="110">
        <f>'[3]Median Family Income-Quintiles'!CF22</f>
        <v>93741.456000000006</v>
      </c>
      <c r="CG22" s="110">
        <f>'[3]Median Family Income-Quintiles'!CG22</f>
        <v>139905.08249999999</v>
      </c>
      <c r="CH22" s="110">
        <f>'[3]Median Family Income-Quintiles'!CH22</f>
        <v>245465.23499999999</v>
      </c>
    </row>
    <row r="23" spans="1:86">
      <c r="A23" s="213" t="s">
        <v>38</v>
      </c>
      <c r="B23" s="213">
        <f>'[3]Median Family Income-Quintiles'!B23</f>
        <v>7646</v>
      </c>
      <c r="C23" s="219">
        <f>'[3]Median Family Income-Quintiles'!C23</f>
        <v>18535</v>
      </c>
      <c r="D23" s="219">
        <f>'[3]Median Family Income-Quintiles'!D23</f>
        <v>30564</v>
      </c>
      <c r="E23" s="219">
        <f>'[3]Median Family Income-Quintiles'!E23</f>
        <v>46125</v>
      </c>
      <c r="F23" s="213">
        <f>'[3]Median Family Income-Quintiles'!F23</f>
        <v>78778</v>
      </c>
      <c r="G23" s="220">
        <f>'[3]Median Family Income-Quintiles'!G23</f>
        <v>8814</v>
      </c>
      <c r="H23" s="219">
        <f>'[3]Median Family Income-Quintiles'!H23</f>
        <v>20065</v>
      </c>
      <c r="I23" s="219">
        <f>'[3]Median Family Income-Quintiles'!I23</f>
        <v>32926</v>
      </c>
      <c r="J23" s="219">
        <f>'[3]Median Family Income-Quintiles'!J23</f>
        <v>50800</v>
      </c>
      <c r="K23" s="213">
        <f>'[3]Median Family Income-Quintiles'!K23</f>
        <v>86199</v>
      </c>
      <c r="L23" s="220">
        <f>'[3]Median Family Income-Quintiles'!L23</f>
        <v>9587</v>
      </c>
      <c r="M23" s="219">
        <f>'[3]Median Family Income-Quintiles'!M23</f>
        <v>21052</v>
      </c>
      <c r="N23" s="219">
        <f>'[3]Median Family Income-Quintiles'!N23</f>
        <v>34244</v>
      </c>
      <c r="O23" s="219">
        <f>'[3]Median Family Income-Quintiles'!O23</f>
        <v>54200</v>
      </c>
      <c r="P23" s="213">
        <f>'[3]Median Family Income-Quintiles'!P23</f>
        <v>91559</v>
      </c>
      <c r="Q23" s="220">
        <f>'[3]Median Family Income-Quintiles'!Q23</f>
        <v>9924</v>
      </c>
      <c r="R23" s="219">
        <f>'[3]Median Family Income-Quintiles'!R23</f>
        <v>21800</v>
      </c>
      <c r="S23" s="219">
        <f>'[3]Median Family Income-Quintiles'!S23</f>
        <v>36000</v>
      </c>
      <c r="T23" s="219">
        <f>'[3]Median Family Income-Quintiles'!T23</f>
        <v>55352</v>
      </c>
      <c r="U23" s="213">
        <f>'[3]Median Family Income-Quintiles'!U23</f>
        <v>95266</v>
      </c>
      <c r="V23" s="220">
        <f>'[3]Median Family Income-Quintiles'!V23</f>
        <v>13203.775</v>
      </c>
      <c r="W23" s="219">
        <f>'[3]Median Family Income-Quintiles'!W23</f>
        <v>27829.494999999999</v>
      </c>
      <c r="X23" s="219">
        <f>'[3]Median Family Income-Quintiles'!X23</f>
        <v>43674.025000000001</v>
      </c>
      <c r="Y23" s="219">
        <f>'[3]Median Family Income-Quintiles'!Y23</f>
        <v>65511.037499999999</v>
      </c>
      <c r="Z23" s="213">
        <f>'[3]Median Family Income-Quintiles'!Z23</f>
        <v>104005.12</v>
      </c>
      <c r="AA23" s="220">
        <f>'[3]Median Family Income-Quintiles'!AA23</f>
        <v>14359.284900000001</v>
      </c>
      <c r="AB23" s="219">
        <f>'[3]Median Family Income-Quintiles'!AB23</f>
        <v>31570.059000000001</v>
      </c>
      <c r="AC23" s="219">
        <f>'[3]Median Family Income-Quintiles'!AC23</f>
        <v>49290.027600000001</v>
      </c>
      <c r="AD23" s="219">
        <f>'[3]Median Family Income-Quintiles'!AD23</f>
        <v>70574.357699999993</v>
      </c>
      <c r="AE23" s="213">
        <f>'[3]Median Family Income-Quintiles'!AE23</f>
        <v>112022.79</v>
      </c>
      <c r="AF23" s="220">
        <f>'[3]Median Family Income-Quintiles'!AF23</f>
        <v>12993.24</v>
      </c>
      <c r="AG23" s="219">
        <f>'[3]Median Family Income-Quintiles'!AG23</f>
        <v>30684.036</v>
      </c>
      <c r="AH23" s="219">
        <f>'[3]Median Family Income-Quintiles'!AH23</f>
        <v>48074.987999999998</v>
      </c>
      <c r="AI23" s="219">
        <f>'[3]Median Family Income-Quintiles'!AI23</f>
        <v>69963.600000000006</v>
      </c>
      <c r="AJ23" s="213">
        <f>'[3]Median Family Income-Quintiles'!AJ23</f>
        <v>115939.68</v>
      </c>
      <c r="AK23" s="220">
        <f>'[3]Median Family Income-Quintiles'!AK23</f>
        <v>14106.736000000001</v>
      </c>
      <c r="AL23" s="213">
        <f>'[3]Median Family Income-Quintiles'!AL23</f>
        <v>31337.106400000001</v>
      </c>
      <c r="AM23" s="213">
        <f>'[3]Median Family Income-Quintiles'!AM23</f>
        <v>49373.576000000001</v>
      </c>
      <c r="AN23" s="213">
        <f>'[3]Median Family Income-Quintiles'!AN23</f>
        <v>71541.304000000004</v>
      </c>
      <c r="AO23" s="213">
        <f>'[3]Median Family Income-Quintiles'!AO23</f>
        <v>111846.264</v>
      </c>
      <c r="AP23" s="220">
        <f>'[3]Median Family Income-Quintiles'!AP23</f>
        <v>13440.7284</v>
      </c>
      <c r="AQ23" s="213">
        <f>'[3]Median Family Income-Quintiles'!AQ23</f>
        <v>30547.11</v>
      </c>
      <c r="AR23" s="213">
        <f>'[3]Median Family Income-Quintiles'!AR23</f>
        <v>48875.375999999997</v>
      </c>
      <c r="AS23" s="213">
        <f>'[3]Median Family Income-Quintiles'!AS23</f>
        <v>75349.538</v>
      </c>
      <c r="AT23" s="263">
        <f>'[3]Median Family Income-Quintiles'!AT23</f>
        <v>124021.2666</v>
      </c>
      <c r="AU23" s="213">
        <f>'[3]Median Family Income-Quintiles'!AU23</f>
        <v>14850.0429</v>
      </c>
      <c r="AV23" s="213">
        <f>'[3]Median Family Income-Quintiles'!AV23</f>
        <v>33639.893100000001</v>
      </c>
      <c r="AW23" s="213">
        <f>'[3]Median Family Income-Quintiles'!AW23</f>
        <v>51621.577700000002</v>
      </c>
      <c r="AX23" s="213">
        <f>'[3]Median Family Income-Quintiles'!AX23</f>
        <v>77785.938999999998</v>
      </c>
      <c r="AY23" s="263">
        <f>'[3]Median Family Income-Quintiles'!AY23</f>
        <v>123245.254</v>
      </c>
      <c r="AZ23" s="213">
        <f>'[3]Median Family Income-Quintiles'!AZ23</f>
        <v>14508.705599999999</v>
      </c>
      <c r="BA23" s="213">
        <f>'[3]Median Family Income-Quintiles'!BA23</f>
        <v>33249.116999999998</v>
      </c>
      <c r="BB23" s="213">
        <f>'[3]Median Family Income-Quintiles'!BB23</f>
        <v>51183.489200000004</v>
      </c>
      <c r="BC23" s="213">
        <f>'[3]Median Family Income-Quintiles'!BC23</f>
        <v>76886.064190000005</v>
      </c>
      <c r="BD23" s="263">
        <f>'[3]Median Family Income-Quintiles'!BD23</f>
        <v>125943.625</v>
      </c>
      <c r="BE23" s="213">
        <f>'[3]Median Family Income-Quintiles'!BE23</f>
        <v>14521.32</v>
      </c>
      <c r="BF23" s="213">
        <f>'[3]Median Family Income-Quintiles'!BF23</f>
        <v>34286.449999999997</v>
      </c>
      <c r="BG23" s="213">
        <f>'[3]Median Family Income-Quintiles'!BG23</f>
        <v>52891.891250000001</v>
      </c>
      <c r="BH23" s="213">
        <f>'[3]Median Family Income-Quintiles'!BH23</f>
        <v>77648.725000000006</v>
      </c>
      <c r="BI23" s="263">
        <f>'[3]Median Family Income-Quintiles'!BI23</f>
        <v>127565.7625</v>
      </c>
      <c r="BJ23" s="286">
        <f>'[3]Median Family Income-Quintiles'!BJ23</f>
        <v>15018.96</v>
      </c>
      <c r="BK23" s="219">
        <f>'[3]Median Family Income-Quintiles'!BK23</f>
        <v>35044.239999999998</v>
      </c>
      <c r="BL23" s="219">
        <f>'[3]Median Family Income-Quintiles'!BL23</f>
        <v>53968.1296</v>
      </c>
      <c r="BM23" s="219">
        <f>'[3]Median Family Income-Quintiles'!BM23</f>
        <v>79099.856</v>
      </c>
      <c r="BN23" s="219">
        <f>'[3]Median Family Income-Quintiles'!BN23</f>
        <v>128562.29760000001</v>
      </c>
      <c r="BO23" s="220">
        <f>'[3]Median Family Income-Quintiles'!BO23</f>
        <v>15385.868759999999</v>
      </c>
      <c r="BP23" s="213">
        <f>'[3]Median Family Income-Quintiles'!BP23</f>
        <v>35779.44988</v>
      </c>
      <c r="BQ23" s="213">
        <f>'[3]Median Family Income-Quintiles'!BQ23</f>
        <v>56223.410400000001</v>
      </c>
      <c r="BR23" s="213">
        <f>'[3]Median Family Income-Quintiles'!BR23</f>
        <v>82622.216</v>
      </c>
      <c r="BS23" s="213">
        <f>'[3]Median Family Income-Quintiles'!BS23</f>
        <v>137334.2444</v>
      </c>
      <c r="BT23" s="220">
        <f>'[3]Median Family Income-Quintiles'!BT23</f>
        <v>14733.023730000001</v>
      </c>
      <c r="BU23" s="213">
        <f>'[3]Median Family Income-Quintiles'!BU23</f>
        <v>34987.1394</v>
      </c>
      <c r="BV23" s="213">
        <f>'[3]Median Family Income-Quintiles'!BV23</f>
        <v>55615.394999999997</v>
      </c>
      <c r="BW23" s="213">
        <f>'[3]Median Family Income-Quintiles'!BW23</f>
        <v>83827.568100000004</v>
      </c>
      <c r="BX23" s="213">
        <f>'[3]Median Family Income-Quintiles'!BX23</f>
        <v>139533.97010999999</v>
      </c>
      <c r="BY23" s="220">
        <f>'[3]Median Family Income-Quintiles'!BY23</f>
        <v>16614.790799999999</v>
      </c>
      <c r="BZ23" s="213">
        <f>'[3]Median Family Income-Quintiles'!BZ23</f>
        <v>36866.599829999999</v>
      </c>
      <c r="CA23" s="213">
        <f>'[3]Median Family Income-Quintiles'!CA23</f>
        <v>59468.793899999997</v>
      </c>
      <c r="CB23" s="213">
        <f>'[3]Median Family Income-Quintiles'!CB23</f>
        <v>88605.463619999995</v>
      </c>
      <c r="CC23" s="213">
        <f>'[3]Median Family Income-Quintiles'!CC23</f>
        <v>141833.57999999999</v>
      </c>
      <c r="CD23" s="220">
        <f>'[3]Median Family Income-Quintiles'!CD23</f>
        <v>18485.6535</v>
      </c>
      <c r="CE23" s="213">
        <f>'[3]Median Family Income-Quintiles'!CE23</f>
        <v>40405.800000000003</v>
      </c>
      <c r="CF23" s="213">
        <f>'[3]Median Family Income-Quintiles'!CF23</f>
        <v>61618.845000000001</v>
      </c>
      <c r="CG23" s="213">
        <f>'[3]Median Family Income-Quintiles'!CG23</f>
        <v>91418.122499999998</v>
      </c>
      <c r="CH23" s="213">
        <f>'[3]Median Family Income-Quintiles'!CH23</f>
        <v>149753.99625</v>
      </c>
    </row>
    <row r="24" spans="1:86">
      <c r="A24" s="218" t="s">
        <v>233</v>
      </c>
      <c r="B24" s="110">
        <f>'[3]Median Family Income-Quintiles'!B24</f>
        <v>10442</v>
      </c>
      <c r="C24" s="106">
        <f>'[3]Median Family Income-Quintiles'!C24</f>
        <v>24018</v>
      </c>
      <c r="D24" s="106">
        <f>'[3]Median Family Income-Quintiles'!D24</f>
        <v>39002</v>
      </c>
      <c r="E24" s="106">
        <f>'[3]Median Family Income-Quintiles'!E24</f>
        <v>58577</v>
      </c>
      <c r="F24" s="110">
        <f>'[3]Median Family Income-Quintiles'!F24</f>
        <v>96671</v>
      </c>
      <c r="G24" s="111">
        <f>'[3]Median Family Income-Quintiles'!G24</f>
        <v>11660</v>
      </c>
      <c r="H24" s="106">
        <f>'[3]Median Family Income-Quintiles'!H24</f>
        <v>26080</v>
      </c>
      <c r="I24" s="106">
        <f>'[3]Median Family Income-Quintiles'!I24</f>
        <v>40895</v>
      </c>
      <c r="J24" s="106">
        <f>'[3]Median Family Income-Quintiles'!J24</f>
        <v>63000</v>
      </c>
      <c r="K24" s="110">
        <f>'[3]Median Family Income-Quintiles'!K24</f>
        <v>105606</v>
      </c>
      <c r="L24" s="111">
        <f>'[3]Median Family Income-Quintiles'!L24</f>
        <v>12500</v>
      </c>
      <c r="M24" s="106">
        <f>'[3]Median Family Income-Quintiles'!M24</f>
        <v>28300</v>
      </c>
      <c r="N24" s="106">
        <f>'[3]Median Family Income-Quintiles'!N24</f>
        <v>45822</v>
      </c>
      <c r="O24" s="106">
        <f>'[3]Median Family Income-Quintiles'!O24</f>
        <v>67850</v>
      </c>
      <c r="P24" s="110">
        <f>'[3]Median Family Income-Quintiles'!P24</f>
        <v>111669</v>
      </c>
      <c r="Q24" s="111">
        <f>'[3]Median Family Income-Quintiles'!Q24</f>
        <v>12950</v>
      </c>
      <c r="R24" s="106">
        <f>'[3]Median Family Income-Quintiles'!R24</f>
        <v>29000</v>
      </c>
      <c r="S24" s="106">
        <f>'[3]Median Family Income-Quintiles'!S24</f>
        <v>46000</v>
      </c>
      <c r="T24" s="106">
        <f>'[3]Median Family Income-Quintiles'!T24</f>
        <v>69201</v>
      </c>
      <c r="U24" s="110">
        <f>'[3]Median Family Income-Quintiles'!U24</f>
        <v>119900</v>
      </c>
      <c r="V24" s="111">
        <f>'[3]Median Family Income-Quintiles'!V24</f>
        <v>19500.96</v>
      </c>
      <c r="W24" s="106">
        <f>'[3]Median Family Income-Quintiles'!W24</f>
        <v>40017.595000000001</v>
      </c>
      <c r="X24" s="106">
        <f>'[3]Median Family Income-Quintiles'!X24</f>
        <v>58604.447500000002</v>
      </c>
      <c r="Y24" s="106">
        <f>'[3]Median Family Income-Quintiles'!Y24</f>
        <v>82239.204750000004</v>
      </c>
      <c r="Z24" s="110">
        <f>'[3]Median Family Income-Quintiles'!Z24</f>
        <v>140163.15</v>
      </c>
      <c r="AA24" s="111">
        <f>'[3]Median Family Income-Quintiles'!AA24</f>
        <v>20367.78</v>
      </c>
      <c r="AB24" s="106">
        <f>'[3]Median Family Income-Quintiles'!AB24</f>
        <v>43383.371400000004</v>
      </c>
      <c r="AC24" s="106">
        <f>'[3]Median Family Income-Quintiles'!AC24</f>
        <v>65075.057099999998</v>
      </c>
      <c r="AD24" s="106">
        <f>'[3]Median Family Income-Quintiles'!AD24</f>
        <v>91145.815499999997</v>
      </c>
      <c r="AE24" s="110">
        <f>'[3]Median Family Income-Quintiles'!AE24</f>
        <v>145731.46590000001</v>
      </c>
      <c r="AF24" s="111">
        <f>'[3]Median Family Income-Quintiles'!AF24</f>
        <v>18990.12</v>
      </c>
      <c r="AG24" s="106">
        <f>'[3]Median Family Income-Quintiles'!AG24</f>
        <v>40978.68</v>
      </c>
      <c r="AH24" s="106">
        <f>'[3]Median Family Income-Quintiles'!AH24</f>
        <v>63476.974800000004</v>
      </c>
      <c r="AI24" s="106">
        <f>'[3]Median Family Income-Quintiles'!AI24</f>
        <v>88453.98</v>
      </c>
      <c r="AJ24" s="110">
        <f>'[3]Median Family Income-Quintiles'!AJ24</f>
        <v>140736.7788</v>
      </c>
      <c r="AK24" s="111">
        <f>'[3]Median Family Income-Quintiles'!AK24</f>
        <v>17633.419999999998</v>
      </c>
      <c r="AL24" s="110">
        <f>'[3]Median Family Income-Quintiles'!AL24</f>
        <v>40002.6728</v>
      </c>
      <c r="AM24" s="110">
        <f>'[3]Median Family Income-Quintiles'!AM24</f>
        <v>60961.252</v>
      </c>
      <c r="AN24" s="110">
        <f>'[3]Median Family Income-Quintiles'!AN24</f>
        <v>85648.04</v>
      </c>
      <c r="AO24" s="110">
        <f>'[3]Median Family Income-Quintiles'!AO24</f>
        <v>141067.35999999999</v>
      </c>
      <c r="AP24" s="111">
        <f>'[3]Median Family Income-Quintiles'!AP24</f>
        <v>18531.913400000001</v>
      </c>
      <c r="AQ24" s="110">
        <f>'[3]Median Family Income-Quintiles'!AQ24</f>
        <v>39354.860050000003</v>
      </c>
      <c r="AR24" s="110">
        <f>'[3]Median Family Income-Quintiles'!AR24</f>
        <v>63130.694000000003</v>
      </c>
      <c r="AS24" s="110">
        <f>'[3]Median Family Income-Quintiles'!AS24</f>
        <v>89604.856</v>
      </c>
      <c r="AT24" s="262">
        <f>'[3]Median Family Income-Quintiles'!AT24</f>
        <v>141229.4719</v>
      </c>
      <c r="AU24" s="110">
        <f>'[3]Median Family Income-Quintiles'!AU24</f>
        <v>19092.9123</v>
      </c>
      <c r="AV24" s="110">
        <f>'[3]Median Family Income-Quintiles'!AV24</f>
        <v>40004.197200000002</v>
      </c>
      <c r="AW24" s="110">
        <f>'[3]Median Family Income-Quintiles'!AW24</f>
        <v>65360.392899999999</v>
      </c>
      <c r="AX24" s="110">
        <f>'[3]Median Family Income-Quintiles'!AX24</f>
        <v>91524.754199999996</v>
      </c>
      <c r="AY24" s="262">
        <f>'[3]Median Family Income-Quintiles'!AY24</f>
        <v>146378.99429999999</v>
      </c>
      <c r="AZ24" s="110">
        <f>'[3]Median Family Income-Quintiles'!AZ24</f>
        <v>18941.921200000001</v>
      </c>
      <c r="BA24" s="110">
        <f>'[3]Median Family Income-Quintiles'!BA24</f>
        <v>40301.96</v>
      </c>
      <c r="BB24" s="110">
        <f>'[3]Median Family Income-Quintiles'!BB24</f>
        <v>68110.312399999995</v>
      </c>
      <c r="BC24" s="110">
        <f>'[3]Median Family Income-Quintiles'!BC24</f>
        <v>95213.380499999999</v>
      </c>
      <c r="BD24" s="262">
        <f>'[3]Median Family Income-Quintiles'!BD24</f>
        <v>151132.35</v>
      </c>
      <c r="BE24" s="110">
        <f>'[3]Median Family Income-Quintiles'!BE24</f>
        <v>19563.445</v>
      </c>
      <c r="BF24" s="110">
        <f>'[3]Median Family Income-Quintiles'!BF24</f>
        <v>42051.322500000002</v>
      </c>
      <c r="BG24" s="110">
        <f>'[3]Median Family Income-Quintiles'!BG24</f>
        <v>68683.826749999993</v>
      </c>
      <c r="BH24" s="110">
        <f>'[3]Median Family Income-Quintiles'!BH24</f>
        <v>97534.865999999995</v>
      </c>
      <c r="BI24" s="262">
        <f>'[3]Median Family Income-Quintiles'!BI24</f>
        <v>153885.655</v>
      </c>
      <c r="BJ24" s="106">
        <f>'[3]Median Family Income-Quintiles'!BJ24</f>
        <v>19324.395199999999</v>
      </c>
      <c r="BK24" s="106">
        <f>'[3]Median Family Income-Quintiles'!BK24</f>
        <v>44055.616000000002</v>
      </c>
      <c r="BL24" s="106">
        <f>'[3]Median Family Income-Quintiles'!BL24</f>
        <v>71289.996799999994</v>
      </c>
      <c r="BM24" s="106">
        <f>'[3]Median Family Income-Quintiles'!BM24</f>
        <v>99826.020799999998</v>
      </c>
      <c r="BN24" s="106">
        <f>'[3]Median Family Income-Quintiles'!BN24</f>
        <v>165208.56</v>
      </c>
      <c r="BO24" s="111">
        <f>'[3]Median Family Income-Quintiles'!BO24</f>
        <v>22066.177199999998</v>
      </c>
      <c r="BP24" s="110">
        <f>'[3]Median Family Income-Quintiles'!BP24</f>
        <v>46349.048000000003</v>
      </c>
      <c r="BQ24" s="110">
        <f>'[3]Median Family Income-Quintiles'!BQ24</f>
        <v>73705.0622</v>
      </c>
      <c r="BR24" s="110">
        <f>'[3]Median Family Income-Quintiles'!BR24</f>
        <v>102773.976</v>
      </c>
      <c r="BS24" s="110">
        <f>'[3]Median Family Income-Quintiles'!BS24</f>
        <v>168267.196</v>
      </c>
      <c r="BT24" s="111">
        <f>'[3]Median Family Income-Quintiles'!BT24</f>
        <v>22751.752499999999</v>
      </c>
      <c r="BU24" s="110">
        <f>'[3]Median Family Income-Quintiles'!BU24</f>
        <v>50074.079279999998</v>
      </c>
      <c r="BV24" s="110">
        <f>'[3]Median Family Income-Quintiles'!BV24</f>
        <v>73816.797000000006</v>
      </c>
      <c r="BW24" s="110">
        <f>'[3]Median Family Income-Quintiles'!BW24</f>
        <v>106174.845</v>
      </c>
      <c r="BX24" s="110">
        <f>'[3]Median Family Income-Quintiles'!BX24</f>
        <v>176553.59940000001</v>
      </c>
      <c r="BY24" s="111">
        <f>'[3]Median Family Income-Quintiles'!BY24</f>
        <v>24516.947400000001</v>
      </c>
      <c r="BZ24" s="110">
        <f>'[3]Median Family Income-Quintiles'!BZ24</f>
        <v>51870.566400000003</v>
      </c>
      <c r="CA24" s="110">
        <f>'[3]Median Family Income-Quintiles'!CA24</f>
        <v>79426.804799999998</v>
      </c>
      <c r="CB24" s="110">
        <f>'[3]Median Family Income-Quintiles'!CB24</f>
        <v>113162.93489999999</v>
      </c>
      <c r="CC24" s="110">
        <f>'[3]Median Family Income-Quintiles'!CC24</f>
        <v>182357.46</v>
      </c>
      <c r="CD24" s="111">
        <f>'[3]Median Family Income-Quintiles'!CD24</f>
        <v>25253.625</v>
      </c>
      <c r="CE24" s="110">
        <f>'[3]Median Family Income-Quintiles'!CE24</f>
        <v>55254.931499999999</v>
      </c>
      <c r="CF24" s="110">
        <f>'[3]Median Family Income-Quintiles'!CF24</f>
        <v>82831.89</v>
      </c>
      <c r="CG24" s="110">
        <f>'[3]Median Family Income-Quintiles'!CG24</f>
        <v>119298.12450000001</v>
      </c>
      <c r="CH24" s="110">
        <f>'[3]Median Family Income-Quintiles'!CH24</f>
        <v>187179.86850000001</v>
      </c>
    </row>
    <row r="25" spans="1:86">
      <c r="A25" s="221" t="s">
        <v>232</v>
      </c>
      <c r="B25" s="108">
        <f>'[3]Median Family Income-Quintiles'!B25</f>
        <v>104.36781609195403</v>
      </c>
      <c r="C25" s="112">
        <f>'[3]Median Family Income-Quintiles'!C25</f>
        <v>100.075</v>
      </c>
      <c r="D25" s="108">
        <f>'[3]Median Family Income-Quintiles'!D25</f>
        <v>98.824304464602449</v>
      </c>
      <c r="E25" s="108">
        <f>'[3]Median Family Income-Quintiles'!E25</f>
        <v>97.62833333333333</v>
      </c>
      <c r="F25" s="108">
        <f>'[3]Median Family Income-Quintiles'!F25</f>
        <v>96.047650746654213</v>
      </c>
      <c r="G25" s="109">
        <f>'[3]Median Family Income-Quintiles'!G25</f>
        <v>102.28070175438597</v>
      </c>
      <c r="H25" s="108">
        <f>'[3]Median Family Income-Quintiles'!H25</f>
        <v>100.26912725874664</v>
      </c>
      <c r="I25" s="108">
        <f>'[3]Median Family Income-Quintiles'!I25</f>
        <v>95.104651162790702</v>
      </c>
      <c r="J25" s="108">
        <f>'[3]Median Family Income-Quintiles'!J25</f>
        <v>96.554683668464932</v>
      </c>
      <c r="K25" s="108">
        <f>'[3]Median Family Income-Quintiles'!K25</f>
        <v>95.657608695652172</v>
      </c>
      <c r="L25" s="109">
        <f>'[3]Median Family Income-Quintiles'!L25</f>
        <v>103.54539430086149</v>
      </c>
      <c r="M25" s="108">
        <f>'[3]Median Family Income-Quintiles'!M25</f>
        <v>100.20536789179238</v>
      </c>
      <c r="N25" s="108">
        <f>'[3]Median Family Income-Quintiles'!N25</f>
        <v>98.360022324303443</v>
      </c>
      <c r="O25" s="108">
        <f>'[3]Median Family Income-Quintiles'!O25</f>
        <v>94.488079322638143</v>
      </c>
      <c r="P25" s="108">
        <f>'[3]Median Family Income-Quintiles'!P25</f>
        <v>92.162753270333837</v>
      </c>
      <c r="Q25" s="109">
        <f>'[3]Median Family Income-Quintiles'!Q25</f>
        <v>106.4266929651545</v>
      </c>
      <c r="R25" s="108">
        <f>'[3]Median Family Income-Quintiles'!R25</f>
        <v>101.3277428371768</v>
      </c>
      <c r="S25" s="108">
        <f>'[3]Median Family Income-Quintiles'!S25</f>
        <v>96.033402922755741</v>
      </c>
      <c r="T25" s="108">
        <f>'[3]Median Family Income-Quintiles'!T25</f>
        <v>93.35590750883631</v>
      </c>
      <c r="U25" s="108">
        <f>'[3]Median Family Income-Quintiles'!U25</f>
        <v>94.788603231824936</v>
      </c>
      <c r="V25" s="109">
        <f>'[3]Median Family Income-Quintiles'!V25</f>
        <v>115.66265060240961</v>
      </c>
      <c r="W25" s="108">
        <f>'[3]Median Family Income-Quintiles'!W25</f>
        <v>107.06521739130437</v>
      </c>
      <c r="X25" s="108">
        <f>'[3]Median Family Income-Quintiles'!X25</f>
        <v>100.17361111111111</v>
      </c>
      <c r="Y25" s="108">
        <f>'[3]Median Family Income-Quintiles'!Y25</f>
        <v>95.709219858156033</v>
      </c>
      <c r="Z25" s="108">
        <f>'[3]Median Family Income-Quintiles'!Z25</f>
        <v>96.490001398405795</v>
      </c>
      <c r="AA25" s="109">
        <f>'[3]Median Family Income-Quintiles'!AA25</f>
        <v>111.1111111111111</v>
      </c>
      <c r="AB25" s="108">
        <f>'[3]Median Family Income-Quintiles'!AB25</f>
        <v>106.50000000000001</v>
      </c>
      <c r="AC25" s="108">
        <f>'[3]Median Family Income-Quintiles'!AC25</f>
        <v>102.89855072463767</v>
      </c>
      <c r="AD25" s="108">
        <f>'[3]Median Family Income-Quintiles'!AD25</f>
        <v>97.707423580786013</v>
      </c>
      <c r="AE25" s="108">
        <f>'[3]Median Family Income-Quintiles'!AE25</f>
        <v>92.197667676051807</v>
      </c>
      <c r="AF25" s="109">
        <f>'[3]Median Family Income-Quintiles'!AF25</f>
        <v>111.76470588235294</v>
      </c>
      <c r="AG25" s="108">
        <f>'[3]Median Family Income-Quintiles'!AG25</f>
        <v>105.39845758354755</v>
      </c>
      <c r="AH25" s="108">
        <f>'[3]Median Family Income-Quintiles'!AH25</f>
        <v>104.11475409836066</v>
      </c>
      <c r="AI25" s="108">
        <f>'[3]Median Family Income-Quintiles'!AI25</f>
        <v>97.359735973597353</v>
      </c>
      <c r="AJ25" s="108">
        <f>'[3]Median Family Income-Quintiles'!AJ25</f>
        <v>90.874475637302353</v>
      </c>
      <c r="AK25" s="109">
        <f>'[3]Median Family Income-Quintiles'!AK25</f>
        <v>105.42168674698793</v>
      </c>
      <c r="AL25" s="108">
        <f>'[3]Median Family Income-Quintiles'!AL25</f>
        <v>105.22130930294196</v>
      </c>
      <c r="AM25" s="108">
        <f>'[3]Median Family Income-Quintiles'!AM25</f>
        <v>100.83333333333333</v>
      </c>
      <c r="AN25" s="108">
        <f>'[3]Median Family Income-Quintiles'!AN25</f>
        <v>94.444444444444429</v>
      </c>
      <c r="AO25" s="108">
        <f>'[3]Median Family Income-Quintiles'!AO25</f>
        <v>91.503267973856197</v>
      </c>
      <c r="AP25" s="109">
        <f>'[3]Median Family Income-Quintiles'!AP25</f>
        <v>111.65644171779141</v>
      </c>
      <c r="AQ25" s="108">
        <f>'[3]Median Family Income-Quintiles'!AQ25</f>
        <v>102.24867724867725</v>
      </c>
      <c r="AR25" s="108">
        <f>'[3]Median Family Income-Quintiles'!AR25</f>
        <v>103.33333333333334</v>
      </c>
      <c r="AS25" s="108">
        <f>'[3]Median Family Income-Quintiles'!AS25</f>
        <v>96.809680968096814</v>
      </c>
      <c r="AT25" s="261">
        <f>'[3]Median Family Income-Quintiles'!AT25</f>
        <v>88.910256410256409</v>
      </c>
      <c r="AU25" s="108">
        <f>'[3]Median Family Income-Quintiles'!AU25</f>
        <v>112.5</v>
      </c>
      <c r="AV25" s="108">
        <f>'[3]Median Family Income-Quintiles'!AV25</f>
        <v>101.79948586118253</v>
      </c>
      <c r="AW25" s="108">
        <f>'[3]Median Family Income-Quintiles'!AW25</f>
        <v>104.35483870967741</v>
      </c>
      <c r="AX25" s="108">
        <f>'[3]Median Family Income-Quintiles'!AX25</f>
        <v>96.898395721925127</v>
      </c>
      <c r="AY25" s="261">
        <f>'[3]Median Family Income-Quintiles'!AY25</f>
        <v>90.409933237661448</v>
      </c>
      <c r="AZ25" s="108">
        <f>'[3]Median Family Income-Quintiles'!AZ25</f>
        <v>110.58823529411765</v>
      </c>
      <c r="BA25" s="108">
        <f>'[3]Median Family Income-Quintiles'!BA25</f>
        <v>100.25062656641603</v>
      </c>
      <c r="BB25" s="108">
        <f>'[3]Median Family Income-Quintiles'!BB25</f>
        <v>106.45669291338582</v>
      </c>
      <c r="BC25" s="108">
        <f>'[3]Median Family Income-Quintiles'!BC25</f>
        <v>98.4375</v>
      </c>
      <c r="BD25" s="261">
        <f>'[3]Median Family Income-Quintiles'!BD25</f>
        <v>89.820359281437135</v>
      </c>
      <c r="BE25" s="108">
        <f>'[3]Median Family Income-Quintiles'!BE25</f>
        <v>108.37988826815644</v>
      </c>
      <c r="BF25" s="108">
        <f>'[3]Median Family Income-Quintiles'!BF25</f>
        <v>102.96296296296296</v>
      </c>
      <c r="BG25" s="108">
        <f>'[3]Median Family Income-Quintiles'!BG25</f>
        <v>104.62365591397848</v>
      </c>
      <c r="BH25" s="108">
        <f>'[3]Median Family Income-Quintiles'!BH25</f>
        <v>97.696969696969688</v>
      </c>
      <c r="BI25" s="261">
        <f>'[3]Median Family Income-Quintiles'!BI25</f>
        <v>89.239766081871352</v>
      </c>
      <c r="BJ25" s="106">
        <f>'[3]Median Family Income-Quintiles'!BJ25</f>
        <v>102.11640211640211</v>
      </c>
      <c r="BK25" s="106">
        <f>'[3]Median Family Income-Quintiles'!BK25</f>
        <v>103.77358490566037</v>
      </c>
      <c r="BL25" s="106">
        <f>'[3]Median Family Income-Quintiles'!BL25</f>
        <v>104.70588235294116</v>
      </c>
      <c r="BM25" s="106">
        <f>'[3]Median Family Income-Quintiles'!BM25</f>
        <v>97.745098039215677</v>
      </c>
      <c r="BN25" s="106">
        <f>'[3]Median Family Income-Quintiles'!BN25</f>
        <v>92.178770949720672</v>
      </c>
      <c r="BO25" s="109">
        <f>'[3]Median Family Income-Quintiles'!BO25</f>
        <v>110.60606060606059</v>
      </c>
      <c r="BP25" s="108">
        <f>'[3]Median Family Income-Quintiles'!BP25</f>
        <v>104.54545454545455</v>
      </c>
      <c r="BQ25" s="108">
        <f>'[3]Median Family Income-Quintiles'!BQ25</f>
        <v>104.35092724679029</v>
      </c>
      <c r="BR25" s="108">
        <f>'[3]Median Family Income-Quintiles'!BR25</f>
        <v>96.958174904942965</v>
      </c>
      <c r="BS25" s="108">
        <f>'[3]Median Family Income-Quintiles'!BS25</f>
        <v>90.270270270270274</v>
      </c>
      <c r="BT25" s="109">
        <f>'[3]Median Family Income-Quintiles'!BT25</f>
        <v>110.83743842364532</v>
      </c>
      <c r="BU25" s="108">
        <f>'[3]Median Family Income-Quintiles'!BU25</f>
        <v>107.65217391304347</v>
      </c>
      <c r="BV25" s="108">
        <f>'[3]Median Family Income-Quintiles'!BV25</f>
        <v>100</v>
      </c>
      <c r="BW25" s="108">
        <f>'[3]Median Family Income-Quintiles'!BW25</f>
        <v>95.978062157221217</v>
      </c>
      <c r="BX25" s="108">
        <f>'[3]Median Family Income-Quintiles'!BX25</f>
        <v>91.413612565445035</v>
      </c>
      <c r="BY25" s="109">
        <f>'[3]Median Family Income-Quintiles'!BY25</f>
        <v>114.15094339622642</v>
      </c>
      <c r="BZ25" s="108">
        <f>'[3]Median Family Income-Quintiles'!BZ25</f>
        <v>107.11297071129708</v>
      </c>
      <c r="CA25" s="108">
        <f>'[3]Median Family Income-Quintiles'!CA25</f>
        <v>104.08921933085502</v>
      </c>
      <c r="CB25" s="108">
        <f>'[3]Median Family Income-Quintiles'!CB25</f>
        <v>98.849557522123888</v>
      </c>
      <c r="CC25" s="108">
        <f>'[3]Median Family Income-Quintiles'!CC25</f>
        <v>90</v>
      </c>
      <c r="CD25" s="109">
        <f>'[3]Median Family Income-Quintiles'!CD25</f>
        <v>108.69565217391303</v>
      </c>
      <c r="CE25" s="108">
        <f>'[3]Median Family Income-Quintiles'!CE25</f>
        <v>108.10276679841897</v>
      </c>
      <c r="CF25" s="108">
        <f>'[3]Median Family Income-Quintiles'!CF25</f>
        <v>102.49999999999999</v>
      </c>
      <c r="CG25" s="108">
        <f>'[3]Median Family Income-Quintiles'!CG25</f>
        <v>98.745819397993316</v>
      </c>
      <c r="CH25" s="108">
        <f>'[3]Median Family Income-Quintiles'!CH25</f>
        <v>88.660287081339717</v>
      </c>
    </row>
    <row r="26" spans="1:86">
      <c r="A26" s="110" t="s">
        <v>40</v>
      </c>
      <c r="B26" s="110">
        <f>'[3]Median Family Income-Quintiles'!B26</f>
        <v>14128</v>
      </c>
      <c r="C26" s="106">
        <f>'[3]Median Family Income-Quintiles'!C26</f>
        <v>32592</v>
      </c>
      <c r="D26" s="106">
        <f>'[3]Median Family Income-Quintiles'!D26</f>
        <v>52081</v>
      </c>
      <c r="E26" s="106">
        <f>'[3]Median Family Income-Quintiles'!E26</f>
        <v>73440</v>
      </c>
      <c r="F26" s="110">
        <f>'[3]Median Family Income-Quintiles'!F26</f>
        <v>115850</v>
      </c>
      <c r="G26" s="111">
        <f>'[3]Median Family Income-Quintiles'!G26</f>
        <v>15000</v>
      </c>
      <c r="H26" s="106">
        <f>'[3]Median Family Income-Quintiles'!H26</f>
        <v>34004</v>
      </c>
      <c r="I26" s="106">
        <f>'[3]Median Family Income-Quintiles'!I26</f>
        <v>52112</v>
      </c>
      <c r="J26" s="106">
        <f>'[3]Median Family Income-Quintiles'!J26</f>
        <v>77040</v>
      </c>
      <c r="K26" s="110">
        <f>'[3]Median Family Income-Quintiles'!K26</f>
        <v>120807</v>
      </c>
      <c r="L26" s="111">
        <f>'[3]Median Family Income-Quintiles'!L26</f>
        <v>15726</v>
      </c>
      <c r="M26" s="106">
        <f>'[3]Median Family Income-Quintiles'!M26</f>
        <v>35334</v>
      </c>
      <c r="N26" s="106">
        <f>'[3]Median Family Income-Quintiles'!N26</f>
        <v>54543</v>
      </c>
      <c r="O26" s="106">
        <f>'[3]Median Family Income-Quintiles'!O26</f>
        <v>79597</v>
      </c>
      <c r="P26" s="110">
        <f>'[3]Median Family Income-Quintiles'!P26</f>
        <v>127730</v>
      </c>
      <c r="Q26" s="111">
        <f>'[3]Median Family Income-Quintiles'!Q26</f>
        <v>15003</v>
      </c>
      <c r="R26" s="106">
        <f>'[3]Median Family Income-Quintiles'!R26</f>
        <v>34300</v>
      </c>
      <c r="S26" s="106">
        <f>'[3]Median Family Income-Quintiles'!S26</f>
        <v>54706</v>
      </c>
      <c r="T26" s="106">
        <f>'[3]Median Family Income-Quintiles'!T26</f>
        <v>82216</v>
      </c>
      <c r="U26" s="110">
        <f>'[3]Median Family Income-Quintiles'!U26</f>
        <v>128909</v>
      </c>
      <c r="V26" s="111">
        <f>'[3]Median Family Income-Quintiles'!V26</f>
        <v>22547.985000000001</v>
      </c>
      <c r="W26" s="106">
        <f>'[3]Median Family Income-Quintiles'!W26</f>
        <v>45197.537499999999</v>
      </c>
      <c r="X26" s="106">
        <f>'[3]Median Family Income-Quintiles'!X26</f>
        <v>69065.899999999994</v>
      </c>
      <c r="Y26" s="106">
        <f>'[3]Median Family Income-Quintiles'!Y26</f>
        <v>95727.368749999994</v>
      </c>
      <c r="Z26" s="110">
        <f>'[3]Median Family Income-Quintiles'!Z26</f>
        <v>153062.2225</v>
      </c>
      <c r="AA26" s="111">
        <f>'[3]Median Family Income-Quintiles'!AA26</f>
        <v>25667.476355999999</v>
      </c>
      <c r="AB26" s="106">
        <f>'[3]Median Family Income-Quintiles'!AB26</f>
        <v>50002.899899999997</v>
      </c>
      <c r="AC26" s="106">
        <f>'[3]Median Family Income-Quintiles'!AC26</f>
        <v>78008.597399999999</v>
      </c>
      <c r="AD26" s="106">
        <f>'[3]Median Family Income-Quintiles'!AD26</f>
        <v>105708.7782</v>
      </c>
      <c r="AE26" s="110">
        <f>'[3]Median Family Income-Quintiles'!AE26</f>
        <v>166404.76259999999</v>
      </c>
      <c r="AF26" s="111">
        <f>'[3]Median Family Income-Quintiles'!AF26</f>
        <v>25786.583999999999</v>
      </c>
      <c r="AG26" s="106">
        <f>'[3]Median Family Income-Quintiles'!AG26</f>
        <v>54571.608</v>
      </c>
      <c r="AH26" s="106">
        <f>'[3]Median Family Income-Quintiles'!AH26</f>
        <v>80558.088000000003</v>
      </c>
      <c r="AI26" s="106">
        <f>'[3]Median Family Income-Quintiles'!AI26</f>
        <v>107943.84</v>
      </c>
      <c r="AJ26" s="110">
        <f>'[3]Median Family Income-Quintiles'!AJ26</f>
        <v>171510.76800000001</v>
      </c>
      <c r="AK26" s="111">
        <f>'[3]Median Family Income-Quintiles'!AK26</f>
        <v>21966.2032</v>
      </c>
      <c r="AL26" s="110">
        <f>'[3]Median Family Income-Quintiles'!AL26</f>
        <v>51993.398399999998</v>
      </c>
      <c r="AM26" s="110">
        <f>'[3]Median Family Income-Quintiles'!AM26</f>
        <v>77788.572799999994</v>
      </c>
      <c r="AN26" s="110">
        <f>'[3]Median Family Income-Quintiles'!AN26</f>
        <v>111644.7392</v>
      </c>
      <c r="AO26" s="110">
        <f>'[3]Median Family Income-Quintiles'!AO26</f>
        <v>175024.28880000001</v>
      </c>
      <c r="AP26" s="111">
        <f>'[3]Median Family Income-Quintiles'!AP26</f>
        <v>23012.156200000001</v>
      </c>
      <c r="AQ26" s="110">
        <f>'[3]Median Family Income-Quintiles'!AQ26</f>
        <v>52948.324000000001</v>
      </c>
      <c r="AR26" s="110">
        <f>'[3]Median Family Income-Quintiles'!AR26</f>
        <v>76978.717199999999</v>
      </c>
      <c r="AS26" s="110">
        <f>'[3]Median Family Income-Quintiles'!AS26</f>
        <v>108136.7694</v>
      </c>
      <c r="AT26" s="262">
        <f>'[3]Median Family Income-Quintiles'!AT26</f>
        <v>159354.09049999999</v>
      </c>
      <c r="AU26" s="110">
        <f>'[3]Median Family Income-Quintiles'!AU26</f>
        <v>23719.660360000002</v>
      </c>
      <c r="AV26" s="110">
        <f>'[3]Median Family Income-Quintiles'!AV26</f>
        <v>54551.178</v>
      </c>
      <c r="AW26" s="110">
        <f>'[3]Median Family Income-Quintiles'!AW26</f>
        <v>84655.346600000004</v>
      </c>
      <c r="AX26" s="110">
        <f>'[3]Median Family Income-Quintiles'!AX26</f>
        <v>117790.13619999999</v>
      </c>
      <c r="AY26" s="262">
        <f>'[3]Median Family Income-Quintiles'!AY26</f>
        <v>185069.92240000001</v>
      </c>
      <c r="AZ26" s="110">
        <f>'[3]Median Family Income-Quintiles'!AZ26</f>
        <v>27606.8426</v>
      </c>
      <c r="BA26" s="110">
        <f>'[3]Median Family Income-Quintiles'!BA26</f>
        <v>58437.841999999997</v>
      </c>
      <c r="BB26" s="110">
        <f>'[3]Median Family Income-Quintiles'!BB26</f>
        <v>85591.287549999994</v>
      </c>
      <c r="BC26" s="110">
        <f>'[3]Median Family Income-Quintiles'!BC26</f>
        <v>123777.39465</v>
      </c>
      <c r="BD26" s="262">
        <f>'[3]Median Family Income-Quintiles'!BD26</f>
        <v>177671.19065999999</v>
      </c>
      <c r="BE26" s="110">
        <f>'[3]Median Family Income-Quintiles'!BE26</f>
        <v>21076.0825</v>
      </c>
      <c r="BF26" s="110">
        <f>'[3]Median Family Income-Quintiles'!BF26</f>
        <v>53789.389499999997</v>
      </c>
      <c r="BG26" s="110">
        <f>'[3]Median Family Income-Quintiles'!BG26</f>
        <v>82690.850000000006</v>
      </c>
      <c r="BH26" s="110">
        <f>'[3]Median Family Income-Quintiles'!BH26</f>
        <v>115666.3475</v>
      </c>
      <c r="BI26" s="262">
        <f>'[3]Median Family Income-Quintiles'!BI26</f>
        <v>191499.9075</v>
      </c>
      <c r="BJ26" s="106">
        <f>'[3]Median Family Income-Quintiles'!BJ26</f>
        <v>25231.852800000001</v>
      </c>
      <c r="BK26" s="106">
        <f>'[3]Median Family Income-Quintiles'!BK26</f>
        <v>54368.635199999997</v>
      </c>
      <c r="BL26" s="106">
        <f>'[3]Median Family Income-Quintiles'!BL26</f>
        <v>83905.923200000005</v>
      </c>
      <c r="BM26" s="106">
        <f>'[3]Median Family Income-Quintiles'!BM26</f>
        <v>119150.416</v>
      </c>
      <c r="BN26" s="106">
        <f>'[3]Median Family Income-Quintiles'!BN26</f>
        <v>188037.3792</v>
      </c>
      <c r="BO26" s="111">
        <f>'[3]Median Family Income-Quintiles'!BO26</f>
        <v>26197.288</v>
      </c>
      <c r="BP26" s="110">
        <f>'[3]Median Family Income-Quintiles'!BP26</f>
        <v>60455.28</v>
      </c>
      <c r="BQ26" s="110">
        <f>'[3]Median Family Income-Quintiles'!BQ26</f>
        <v>90793.754679999998</v>
      </c>
      <c r="BR26" s="110">
        <f>'[3]Median Family Income-Quintiles'!BR26</f>
        <v>123127.2536</v>
      </c>
      <c r="BS26" s="110">
        <f>'[3]Median Family Income-Quintiles'!BS26</f>
        <v>193658.4136</v>
      </c>
      <c r="BT26" s="111">
        <f>'[3]Median Family Income-Quintiles'!BT26</f>
        <v>25279.724999999999</v>
      </c>
      <c r="BU26" s="110">
        <f>'[3]Median Family Income-Quintiles'!BU26</f>
        <v>58648.962</v>
      </c>
      <c r="BV26" s="110">
        <f>'[3]Median Family Income-Quintiles'!BV26</f>
        <v>87063.372900000002</v>
      </c>
      <c r="BW26" s="110">
        <f>'[3]Median Family Income-Quintiles'!BW26</f>
        <v>125589.6738</v>
      </c>
      <c r="BX26" s="110">
        <f>'[3]Median Family Income-Quintiles'!BX26</f>
        <v>192530.38560000001</v>
      </c>
      <c r="BY26" s="111">
        <f>'[3]Median Family Income-Quintiles'!BY26</f>
        <v>27657.5481</v>
      </c>
      <c r="BZ26" s="110">
        <f>'[3]Median Family Income-Quintiles'!BZ26</f>
        <v>59732.199119999997</v>
      </c>
      <c r="CA26" s="110">
        <f>'[3]Median Family Income-Quintiles'!CA26</f>
        <v>89456.465100000001</v>
      </c>
      <c r="CB26" s="110">
        <f>'[3]Median Family Income-Quintiles'!CB26</f>
        <v>128865.9384</v>
      </c>
      <c r="CC26" s="110">
        <f>'[3]Median Family Income-Quintiles'!CC26</f>
        <v>206671.788</v>
      </c>
      <c r="CD26" s="111">
        <f>'[3]Median Family Income-Quintiles'!CD26</f>
        <v>28082.030999999999</v>
      </c>
      <c r="CE26" s="110">
        <f>'[3]Median Family Income-Quintiles'!CE26</f>
        <v>60608.7</v>
      </c>
      <c r="CF26" s="110">
        <f>'[3]Median Family Income-Quintiles'!CF26</f>
        <v>88892.76</v>
      </c>
      <c r="CG26" s="110">
        <f>'[3]Median Family Income-Quintiles'!CG26</f>
        <v>134551.31400000001</v>
      </c>
      <c r="CH26" s="110">
        <f>'[3]Median Family Income-Quintiles'!CH26</f>
        <v>232333.35</v>
      </c>
    </row>
    <row r="27" spans="1:86">
      <c r="A27" s="110" t="s">
        <v>41</v>
      </c>
      <c r="B27" s="110">
        <f>'[3]Median Family Income-Quintiles'!B27</f>
        <v>9300</v>
      </c>
      <c r="C27" s="106">
        <f>'[3]Median Family Income-Quintiles'!C27</f>
        <v>19560</v>
      </c>
      <c r="D27" s="106">
        <f>'[3]Median Family Income-Quintiles'!D27</f>
        <v>31000</v>
      </c>
      <c r="E27" s="106">
        <f>'[3]Median Family Income-Quintiles'!E27</f>
        <v>50020</v>
      </c>
      <c r="F27" s="110">
        <f>'[3]Median Family Income-Quintiles'!F27</f>
        <v>91675</v>
      </c>
      <c r="G27" s="111">
        <f>'[3]Median Family Income-Quintiles'!G27</f>
        <v>11000</v>
      </c>
      <c r="H27" s="106">
        <f>'[3]Median Family Income-Quintiles'!H27</f>
        <v>22752</v>
      </c>
      <c r="I27" s="106">
        <f>'[3]Median Family Income-Quintiles'!I27</f>
        <v>36001</v>
      </c>
      <c r="J27" s="106">
        <f>'[3]Median Family Income-Quintiles'!J27</f>
        <v>57000</v>
      </c>
      <c r="K27" s="110">
        <f>'[3]Median Family Income-Quintiles'!K27</f>
        <v>99476</v>
      </c>
      <c r="L27" s="111">
        <f>'[3]Median Family Income-Quintiles'!L27</f>
        <v>11726</v>
      </c>
      <c r="M27" s="106">
        <f>'[3]Median Family Income-Quintiles'!M27</f>
        <v>26000</v>
      </c>
      <c r="N27" s="106">
        <f>'[3]Median Family Income-Quintiles'!N27</f>
        <v>42000</v>
      </c>
      <c r="O27" s="106">
        <f>'[3]Median Family Income-Quintiles'!O27</f>
        <v>67064</v>
      </c>
      <c r="P27" s="110">
        <f>'[3]Median Family Income-Quintiles'!P27</f>
        <v>111342</v>
      </c>
      <c r="Q27" s="111">
        <f>'[3]Median Family Income-Quintiles'!Q27</f>
        <v>12000</v>
      </c>
      <c r="R27" s="106">
        <f>'[3]Median Family Income-Quintiles'!R27</f>
        <v>26912</v>
      </c>
      <c r="S27" s="106">
        <f>'[3]Median Family Income-Quintiles'!S27</f>
        <v>42946</v>
      </c>
      <c r="T27" s="106">
        <f>'[3]Median Family Income-Quintiles'!T27</f>
        <v>67450</v>
      </c>
      <c r="U27" s="110">
        <f>'[3]Median Family Income-Quintiles'!U27</f>
        <v>120186</v>
      </c>
      <c r="V27" s="111">
        <f>'[3]Median Family Income-Quintiles'!V27</f>
        <v>17266.474999999999</v>
      </c>
      <c r="W27" s="106">
        <f>'[3]Median Family Income-Quintiles'!W27</f>
        <v>36056.462500000001</v>
      </c>
      <c r="X27" s="106">
        <f>'[3]Median Family Income-Quintiles'!X27</f>
        <v>55862.125</v>
      </c>
      <c r="Y27" s="106">
        <f>'[3]Median Family Income-Quintiles'!Y27</f>
        <v>82239.204750000004</v>
      </c>
      <c r="Z27" s="110">
        <f>'[3]Median Family Income-Quintiles'!Z27</f>
        <v>140163.15</v>
      </c>
      <c r="AA27" s="111">
        <f>'[3]Median Family Income-Quintiles'!AA27</f>
        <v>18331.002</v>
      </c>
      <c r="AB27" s="106">
        <f>'[3]Median Family Income-Quintiles'!AB27</f>
        <v>39004.298699999999</v>
      </c>
      <c r="AC27" s="106">
        <f>'[3]Median Family Income-Quintiles'!AC27</f>
        <v>61103.34</v>
      </c>
      <c r="AD27" s="106">
        <f>'[3]Median Family Income-Quintiles'!AD27</f>
        <v>87581.453999999998</v>
      </c>
      <c r="AE27" s="110">
        <f>'[3]Median Family Income-Quintiles'!AE27</f>
        <v>145731.46590000001</v>
      </c>
      <c r="AF27" s="111">
        <f>'[3]Median Family Income-Quintiles'!AF27</f>
        <v>16791.263999999999</v>
      </c>
      <c r="AG27" s="106">
        <f>'[3]Median Family Income-Quintiles'!AG27</f>
        <v>36980.76</v>
      </c>
      <c r="AH27" s="106">
        <f>'[3]Median Family Income-Quintiles'!AH27</f>
        <v>57969.84</v>
      </c>
      <c r="AI27" s="106">
        <f>'[3]Median Family Income-Quintiles'!AI27</f>
        <v>84815.872799999997</v>
      </c>
      <c r="AJ27" s="110">
        <f>'[3]Median Family Income-Quintiles'!AJ27</f>
        <v>140526.88800000001</v>
      </c>
      <c r="AK27" s="111">
        <f>'[3]Median Family Income-Quintiles'!AK27</f>
        <v>15315.8848</v>
      </c>
      <c r="AL27" s="110">
        <f>'[3]Median Family Income-Quintiles'!AL27</f>
        <v>35035.086479999998</v>
      </c>
      <c r="AM27" s="110">
        <f>'[3]Median Family Income-Quintiles'!AM27</f>
        <v>55419.32</v>
      </c>
      <c r="AN27" s="110">
        <f>'[3]Median Family Income-Quintiles'!AN27</f>
        <v>82020.593599999993</v>
      </c>
      <c r="AO27" s="110">
        <f>'[3]Median Family Income-Quintiles'!AO27</f>
        <v>141067.35999999999</v>
      </c>
      <c r="AP27" s="111">
        <f>'[3]Median Family Income-Quintiles'!AP27</f>
        <v>14662.612800000001</v>
      </c>
      <c r="AQ27" s="110">
        <f>'[3]Median Family Income-Quintiles'!AQ27</f>
        <v>35231.000200000002</v>
      </c>
      <c r="AR27" s="110">
        <f>'[3]Median Family Income-Quintiles'!AR27</f>
        <v>54984.798000000003</v>
      </c>
      <c r="AS27" s="110">
        <f>'[3]Median Family Income-Quintiles'!AS27</f>
        <v>83291.786600000007</v>
      </c>
      <c r="AT27" s="262">
        <f>'[3]Median Family Income-Quintiles'!AT27</f>
        <v>142247.7089</v>
      </c>
      <c r="AU27" s="110">
        <f>'[3]Median Family Income-Quintiles'!AU27</f>
        <v>15456.167100000001</v>
      </c>
      <c r="AV27" s="110">
        <f>'[3]Median Family Income-Quintiles'!AV27</f>
        <v>35361.285828</v>
      </c>
      <c r="AW27" s="110">
        <f>'[3]Median Family Income-Quintiles'!AW27</f>
        <v>56571.591999999997</v>
      </c>
      <c r="AX27" s="110">
        <f>'[3]Median Family Income-Quintiles'!AX27</f>
        <v>85867.595000000001</v>
      </c>
      <c r="AY27" s="262">
        <f>'[3]Median Family Income-Quintiles'!AY27</f>
        <v>143550.41469999999</v>
      </c>
      <c r="AZ27" s="110">
        <f>'[3]Median Family Income-Quintiles'!AZ27</f>
        <v>15113.235000000001</v>
      </c>
      <c r="BA27" s="110">
        <f>'[3]Median Family Income-Quintiles'!BA27</f>
        <v>35767.989500000003</v>
      </c>
      <c r="BB27" s="110">
        <f>'[3]Median Family Income-Quintiles'!BB27</f>
        <v>57027.273399999998</v>
      </c>
      <c r="BC27" s="110">
        <f>'[3]Median Family Income-Quintiles'!BC27</f>
        <v>86649.214000000007</v>
      </c>
      <c r="BD27" s="262">
        <f>'[3]Median Family Income-Quintiles'!BD27</f>
        <v>148512.72260000001</v>
      </c>
      <c r="BE27" s="110">
        <f>'[3]Median Family Income-Quintiles'!BE27</f>
        <v>16235.6425</v>
      </c>
      <c r="BF27" s="110">
        <f>'[3]Median Family Income-Quintiles'!BF27</f>
        <v>37815.9375</v>
      </c>
      <c r="BG27" s="110">
        <f>'[3]Median Family Income-Quintiles'!BG27</f>
        <v>60102.13</v>
      </c>
      <c r="BH27" s="110">
        <f>'[3]Median Family Income-Quintiles'!BH27</f>
        <v>89749.824999999997</v>
      </c>
      <c r="BI27" s="262">
        <f>'[3]Median Family Income-Quintiles'!BI27</f>
        <v>152574.70250000001</v>
      </c>
      <c r="BJ27" s="106">
        <f>'[3]Median Family Income-Quintiles'!BJ27</f>
        <v>18022.752</v>
      </c>
      <c r="BK27" s="106">
        <f>'[3]Median Family Income-Quintiles'!BK27</f>
        <v>39349.675199999998</v>
      </c>
      <c r="BL27" s="106">
        <f>'[3]Median Family Income-Quintiles'!BL27</f>
        <v>60776.724800000004</v>
      </c>
      <c r="BM27" s="106">
        <f>'[3]Median Family Income-Quintiles'!BM27</f>
        <v>92116.288</v>
      </c>
      <c r="BN27" s="106">
        <f>'[3]Median Family Income-Quintiles'!BN27</f>
        <v>158199.712</v>
      </c>
      <c r="BO27" s="111">
        <f>'[3]Median Family Income-Quintiles'!BO27</f>
        <v>17330.513599999998</v>
      </c>
      <c r="BP27" s="110">
        <f>'[3]Median Family Income-Quintiles'!BP27</f>
        <v>40303.519999999997</v>
      </c>
      <c r="BQ27" s="110">
        <f>'[3]Median Family Income-Quintiles'!BQ27</f>
        <v>63478.044000000002</v>
      </c>
      <c r="BR27" s="110">
        <f>'[3]Median Family Income-Quintiles'!BR27</f>
        <v>95720.86</v>
      </c>
      <c r="BS27" s="110">
        <f>'[3]Median Family Income-Quintiles'!BS27</f>
        <v>162826.22080000001</v>
      </c>
      <c r="BT27" s="111">
        <f>'[3]Median Family Income-Quintiles'!BT27</f>
        <v>20223.78</v>
      </c>
      <c r="BU27" s="110">
        <f>'[3]Median Family Income-Quintiles'!BU27</f>
        <v>44087.840400000001</v>
      </c>
      <c r="BV27" s="110">
        <f>'[3]Median Family Income-Quintiles'!BV27</f>
        <v>67749.663</v>
      </c>
      <c r="BW27" s="110">
        <f>'[3]Median Family Income-Quintiles'!BW27</f>
        <v>101118.9</v>
      </c>
      <c r="BX27" s="110">
        <f>'[3]Median Family Income-Quintiles'!BX27</f>
        <v>171902.13</v>
      </c>
      <c r="BY27" s="111">
        <f>'[3]Median Family Income-Quintiles'!BY27</f>
        <v>21376.346699999998</v>
      </c>
      <c r="BZ27" s="110">
        <f>'[3]Median Family Income-Quintiles'!BZ27</f>
        <v>45589.364999999998</v>
      </c>
      <c r="CA27" s="110">
        <f>'[3]Median Family Income-Quintiles'!CA27</f>
        <v>69903.692999999999</v>
      </c>
      <c r="CB27" s="110">
        <f>'[3]Median Family Income-Quintiles'!CB27</f>
        <v>102515.28543</v>
      </c>
      <c r="CC27" s="110">
        <f>'[3]Median Family Income-Quintiles'!CC27</f>
        <v>178507.69140000001</v>
      </c>
      <c r="CD27" s="111">
        <f>'[3]Median Family Income-Quintiles'!CD27</f>
        <v>22657.552350000002</v>
      </c>
      <c r="CE27" s="110">
        <f>'[3]Median Family Income-Quintiles'!CE27</f>
        <v>48486.96</v>
      </c>
      <c r="CF27" s="110">
        <f>'[3]Median Family Income-Quintiles'!CF27</f>
        <v>73841.599499999997</v>
      </c>
      <c r="CG27" s="110">
        <f>'[3]Median Family Income-Quintiles'!CG27</f>
        <v>108691.602</v>
      </c>
      <c r="CH27" s="110">
        <f>'[3]Median Family Income-Quintiles'!CH27</f>
        <v>186876.82500000001</v>
      </c>
    </row>
    <row r="28" spans="1:86">
      <c r="A28" s="110" t="s">
        <v>42</v>
      </c>
      <c r="B28" s="110">
        <f>'[3]Median Family Income-Quintiles'!B28</f>
        <v>9900</v>
      </c>
      <c r="C28" s="106">
        <f>'[3]Median Family Income-Quintiles'!C28</f>
        <v>21793</v>
      </c>
      <c r="D28" s="106">
        <f>'[3]Median Family Income-Quintiles'!D28</f>
        <v>36328</v>
      </c>
      <c r="E28" s="106">
        <f>'[3]Median Family Income-Quintiles'!E28</f>
        <v>58820</v>
      </c>
      <c r="F28" s="110">
        <f>'[3]Median Family Income-Quintiles'!F28</f>
        <v>104896</v>
      </c>
      <c r="G28" s="111">
        <f>'[3]Median Family Income-Quintiles'!G28</f>
        <v>11328</v>
      </c>
      <c r="H28" s="106">
        <f>'[3]Median Family Income-Quintiles'!H28</f>
        <v>24047</v>
      </c>
      <c r="I28" s="106">
        <f>'[3]Median Family Income-Quintiles'!I28</f>
        <v>40000</v>
      </c>
      <c r="J28" s="106">
        <f>'[3]Median Family Income-Quintiles'!J28</f>
        <v>63500</v>
      </c>
      <c r="K28" s="110">
        <f>'[3]Median Family Income-Quintiles'!K28</f>
        <v>113200</v>
      </c>
      <c r="L28" s="111">
        <f>'[3]Median Family Income-Quintiles'!L28</f>
        <v>12500</v>
      </c>
      <c r="M28" s="106">
        <f>'[3]Median Family Income-Quintiles'!M28</f>
        <v>28057</v>
      </c>
      <c r="N28" s="106">
        <f>'[3]Median Family Income-Quintiles'!N28</f>
        <v>47000</v>
      </c>
      <c r="O28" s="106">
        <f>'[3]Median Family Income-Quintiles'!O28</f>
        <v>75000</v>
      </c>
      <c r="P28" s="110">
        <f>'[3]Median Family Income-Quintiles'!P28</f>
        <v>128700</v>
      </c>
      <c r="Q28" s="111">
        <f>'[3]Median Family Income-Quintiles'!Q28</f>
        <v>12800</v>
      </c>
      <c r="R28" s="106">
        <f>'[3]Median Family Income-Quintiles'!R28</f>
        <v>28520</v>
      </c>
      <c r="S28" s="106">
        <f>'[3]Median Family Income-Quintiles'!S28</f>
        <v>48420</v>
      </c>
      <c r="T28" s="106">
        <f>'[3]Median Family Income-Quintiles'!T28</f>
        <v>77357</v>
      </c>
      <c r="U28" s="110">
        <f>'[3]Median Family Income-Quintiles'!U28</f>
        <v>135136</v>
      </c>
      <c r="V28" s="111">
        <f>'[3]Median Family Income-Quintiles'!V28</f>
        <v>18079.014999999999</v>
      </c>
      <c r="W28" s="106">
        <f>'[3]Median Family Income-Quintiles'!W28</f>
        <v>40322.297500000001</v>
      </c>
      <c r="X28" s="106">
        <f>'[3]Median Family Income-Quintiles'!X28</f>
        <v>64596.93</v>
      </c>
      <c r="Y28" s="106">
        <f>'[3]Median Family Income-Quintiles'!Y28</f>
        <v>97911.07</v>
      </c>
      <c r="Z28" s="110">
        <f>'[3]Median Family Income-Quintiles'!Z28</f>
        <v>167586.375</v>
      </c>
      <c r="AA28" s="111">
        <f>'[3]Median Family Income-Quintiles'!AA28</f>
        <v>18840.196499999998</v>
      </c>
      <c r="AB28" s="106">
        <f>'[3]Median Family Income-Quintiles'!AB28</f>
        <v>42772.338000000003</v>
      </c>
      <c r="AC28" s="106">
        <f>'[3]Median Family Income-Quintiles'!AC28</f>
        <v>70065.163199999995</v>
      </c>
      <c r="AD28" s="106">
        <f>'[3]Median Family Income-Quintiles'!AD28</f>
        <v>105912.45600000001</v>
      </c>
      <c r="AE28" s="110">
        <f>'[3]Median Family Income-Quintiles'!AE28</f>
        <v>183717.3756</v>
      </c>
      <c r="AF28" s="111">
        <f>'[3]Median Family Income-Quintiles'!AF28</f>
        <v>17990.64</v>
      </c>
      <c r="AG28" s="106">
        <f>'[3]Median Family Income-Quintiles'!AG28</f>
        <v>40978.68</v>
      </c>
      <c r="AH28" s="106">
        <f>'[3]Median Family Income-Quintiles'!AH28</f>
        <v>66965.16</v>
      </c>
      <c r="AI28" s="106">
        <f>'[3]Median Family Income-Quintiles'!AI28</f>
        <v>101946.96</v>
      </c>
      <c r="AJ28" s="110">
        <f>'[3]Median Family Income-Quintiles'!AJ28</f>
        <v>176985.91944</v>
      </c>
      <c r="AK28" s="111">
        <f>'[3]Median Family Income-Quintiles'!AK28</f>
        <v>17129.608</v>
      </c>
      <c r="AL28" s="110">
        <f>'[3]Median Family Income-Quintiles'!AL28</f>
        <v>40002.6728</v>
      </c>
      <c r="AM28" s="110">
        <f>'[3]Median Family Income-Quintiles'!AM28</f>
        <v>65495.56</v>
      </c>
      <c r="AN28" s="110">
        <f>'[3]Median Family Income-Quintiles'!AN28</f>
        <v>100762.4</v>
      </c>
      <c r="AO28" s="110">
        <f>'[3]Median Family Income-Quintiles'!AO28</f>
        <v>177341.82399999999</v>
      </c>
      <c r="AP28" s="111">
        <f>'[3]Median Family Income-Quintiles'!AP28</f>
        <v>16902.734199999999</v>
      </c>
      <c r="AQ28" s="110">
        <f>'[3]Median Family Income-Quintiles'!AQ28</f>
        <v>39354.860050000003</v>
      </c>
      <c r="AR28" s="110">
        <f>'[3]Median Family Income-Quintiles'!AR28</f>
        <v>65676.286500000002</v>
      </c>
      <c r="AS28" s="110">
        <f>'[3]Median Family Income-Quintiles'!AS28</f>
        <v>101823.7</v>
      </c>
      <c r="AT28" s="262">
        <f>'[3]Median Family Income-Quintiles'!AT28</f>
        <v>182264.42300000001</v>
      </c>
      <c r="AU28" s="110">
        <f>'[3]Median Family Income-Quintiles'!AU28</f>
        <v>16870.456900000001</v>
      </c>
      <c r="AV28" s="110">
        <f>'[3]Median Family Income-Quintiles'!AV28</f>
        <v>40004.197200000002</v>
      </c>
      <c r="AW28" s="110">
        <f>'[3]Median Family Income-Quintiles'!AW28</f>
        <v>66471.620599999995</v>
      </c>
      <c r="AX28" s="110">
        <f>'[3]Median Family Income-Quintiles'!AX28</f>
        <v>103546.2175</v>
      </c>
      <c r="AY28" s="262">
        <f>'[3]Median Family Income-Quintiles'!AY28</f>
        <v>184867.88099999999</v>
      </c>
      <c r="AZ28" s="110">
        <f>'[3]Median Family Income-Quintiles'!AZ28</f>
        <v>17128.332999999999</v>
      </c>
      <c r="BA28" s="110">
        <f>'[3]Median Family Income-Quintiles'!BA28</f>
        <v>40301.96</v>
      </c>
      <c r="BB28" s="110">
        <f>'[3]Median Family Income-Quintiles'!BB28</f>
        <v>68513.331999999995</v>
      </c>
      <c r="BC28" s="110">
        <f>'[3]Median Family Income-Quintiles'!BC28</f>
        <v>106800.194</v>
      </c>
      <c r="BD28" s="262">
        <f>'[3]Median Family Income-Quintiles'!BD28</f>
        <v>193449.408</v>
      </c>
      <c r="BE28" s="110">
        <f>'[3]Median Family Income-Quintiles'!BE28</f>
        <v>18151.650000000001</v>
      </c>
      <c r="BF28" s="110">
        <f>'[3]Median Family Income-Quintiles'!BF28</f>
        <v>42051.322500000002</v>
      </c>
      <c r="BG28" s="110">
        <f>'[3]Median Family Income-Quintiles'!BG28</f>
        <v>70589.75</v>
      </c>
      <c r="BH28" s="110">
        <f>'[3]Median Family Income-Quintiles'!BH28</f>
        <v>110926.75</v>
      </c>
      <c r="BI28" s="262">
        <f>'[3]Median Family Income-Quintiles'!BI28</f>
        <v>197651.3</v>
      </c>
      <c r="BJ28" s="106">
        <f>'[3]Median Family Income-Quintiles'!BJ28</f>
        <v>18923.889599999999</v>
      </c>
      <c r="BK28" s="106">
        <f>'[3]Median Family Income-Quintiles'!BK28</f>
        <v>44055.616000000002</v>
      </c>
      <c r="BL28" s="106">
        <f>'[3]Median Family Income-Quintiles'!BL28</f>
        <v>73793.156799999997</v>
      </c>
      <c r="BM28" s="106">
        <f>'[3]Median Family Income-Quintiles'!BM28</f>
        <v>114144.09600000001</v>
      </c>
      <c r="BN28" s="106">
        <f>'[3]Median Family Income-Quintiles'!BN28</f>
        <v>205259.12</v>
      </c>
      <c r="BO28" s="111">
        <f>'[3]Median Family Income-Quintiles'!BO28</f>
        <v>20151.759999999998</v>
      </c>
      <c r="BP28" s="110">
        <f>'[3]Median Family Income-Quintiles'!BP28</f>
        <v>46349.048000000003</v>
      </c>
      <c r="BQ28" s="110">
        <f>'[3]Median Family Income-Quintiles'!BQ28</f>
        <v>77231.620200000005</v>
      </c>
      <c r="BR28" s="110">
        <f>'[3]Median Family Income-Quintiles'!BR28</f>
        <v>120910.56</v>
      </c>
      <c r="BS28" s="110">
        <f>'[3]Median Family Income-Quintiles'!BS28</f>
        <v>218596.21660000001</v>
      </c>
      <c r="BT28" s="111">
        <f>'[3]Median Family Income-Quintiles'!BT28</f>
        <v>21437.2068</v>
      </c>
      <c r="BU28" s="110">
        <f>'[3]Median Family Income-Quintiles'!BU28</f>
        <v>50074.079279999998</v>
      </c>
      <c r="BV28" s="110">
        <f>'[3]Median Family Income-Quintiles'!BV28</f>
        <v>81906.308999999994</v>
      </c>
      <c r="BW28" s="110">
        <f>'[3]Median Family Income-Quintiles'!BW28</f>
        <v>127106.45729999999</v>
      </c>
      <c r="BX28" s="110">
        <f>'[3]Median Family Income-Quintiles'!BX28</f>
        <v>229539.90299999999</v>
      </c>
      <c r="BY28" s="111">
        <f>'[3]Median Family Income-Quintiles'!BY28</f>
        <v>22693.372800000001</v>
      </c>
      <c r="BZ28" s="110">
        <f>'[3]Median Family Income-Quintiles'!BZ28</f>
        <v>52174.495499999997</v>
      </c>
      <c r="CA28" s="110">
        <f>'[3]Median Family Income-Quintiles'!CA28</f>
        <v>86153.768880000003</v>
      </c>
      <c r="CB28" s="110">
        <f>'[3]Median Family Income-Quintiles'!CB28</f>
        <v>133120.94579999999</v>
      </c>
      <c r="CC28" s="110">
        <f>'[3]Median Family Income-Quintiles'!CC28</f>
        <v>240306.6084</v>
      </c>
      <c r="CD28" s="111">
        <f>'[3]Median Family Income-Quintiles'!CD28</f>
        <v>24950.5815</v>
      </c>
      <c r="CE28" s="110">
        <f>'[3]Median Family Income-Quintiles'!CE28</f>
        <v>56568.12</v>
      </c>
      <c r="CF28" s="110">
        <f>'[3]Median Family Income-Quintiles'!CF28</f>
        <v>91115.078999999998</v>
      </c>
      <c r="CG28" s="110">
        <f>'[3]Median Family Income-Quintiles'!CG28</f>
        <v>140511.16949999999</v>
      </c>
      <c r="CH28" s="110">
        <f>'[3]Median Family Income-Quintiles'!CH28</f>
        <v>252536.25</v>
      </c>
    </row>
    <row r="29" spans="1:86">
      <c r="A29" s="110" t="s">
        <v>43</v>
      </c>
      <c r="B29" s="110">
        <f>'[3]Median Family Income-Quintiles'!B29</f>
        <v>12000</v>
      </c>
      <c r="C29" s="106">
        <f>'[3]Median Family Income-Quintiles'!C29</f>
        <v>28087</v>
      </c>
      <c r="D29" s="106">
        <f>'[3]Median Family Income-Quintiles'!D29</f>
        <v>45156</v>
      </c>
      <c r="E29" s="106">
        <f>'[3]Median Family Income-Quintiles'!E29</f>
        <v>65000</v>
      </c>
      <c r="F29" s="110">
        <f>'[3]Median Family Income-Quintiles'!F29</f>
        <v>106080</v>
      </c>
      <c r="G29" s="111">
        <f>'[3]Median Family Income-Quintiles'!G29</f>
        <v>15000</v>
      </c>
      <c r="H29" s="106">
        <f>'[3]Median Family Income-Quintiles'!H29</f>
        <v>31000</v>
      </c>
      <c r="I29" s="106">
        <f>'[3]Median Family Income-Quintiles'!I29</f>
        <v>48738</v>
      </c>
      <c r="J29" s="106">
        <f>'[3]Median Family Income-Quintiles'!J29</f>
        <v>72000</v>
      </c>
      <c r="K29" s="110">
        <f>'[3]Median Family Income-Quintiles'!K29</f>
        <v>115500</v>
      </c>
      <c r="L29" s="111">
        <f>'[3]Median Family Income-Quintiles'!L29</f>
        <v>14000</v>
      </c>
      <c r="M29" s="106">
        <f>'[3]Median Family Income-Quintiles'!M29</f>
        <v>31176</v>
      </c>
      <c r="N29" s="106">
        <f>'[3]Median Family Income-Quintiles'!N29</f>
        <v>50300</v>
      </c>
      <c r="O29" s="106">
        <f>'[3]Median Family Income-Quintiles'!O29</f>
        <v>75886</v>
      </c>
      <c r="P29" s="110">
        <f>'[3]Median Family Income-Quintiles'!P29</f>
        <v>128000</v>
      </c>
      <c r="Q29" s="111">
        <f>'[3]Median Family Income-Quintiles'!Q29</f>
        <v>14400</v>
      </c>
      <c r="R29" s="106">
        <f>'[3]Median Family Income-Quintiles'!R29</f>
        <v>32388</v>
      </c>
      <c r="S29" s="106">
        <f>'[3]Median Family Income-Quintiles'!S29</f>
        <v>52000</v>
      </c>
      <c r="T29" s="106">
        <f>'[3]Median Family Income-Quintiles'!T29</f>
        <v>78152</v>
      </c>
      <c r="U29" s="110">
        <f>'[3]Median Family Income-Quintiles'!U29</f>
        <v>134476</v>
      </c>
      <c r="V29" s="111">
        <f>'[3]Median Family Income-Quintiles'!V29</f>
        <v>19805.662499999999</v>
      </c>
      <c r="W29" s="106">
        <f>'[3]Median Family Income-Quintiles'!W29</f>
        <v>41642.675000000003</v>
      </c>
      <c r="X29" s="106">
        <f>'[3]Median Family Income-Quintiles'!X29</f>
        <v>65003.199999999997</v>
      </c>
      <c r="Y29" s="106">
        <f>'[3]Median Family Income-Quintiles'!Y29</f>
        <v>93442.1</v>
      </c>
      <c r="Z29" s="110">
        <f>'[3]Median Family Income-Quintiles'!Z29</f>
        <v>154128.68124999999</v>
      </c>
      <c r="AA29" s="111">
        <f>'[3]Median Family Income-Quintiles'!AA29</f>
        <v>20367.78</v>
      </c>
      <c r="AB29" s="106">
        <f>'[3]Median Family Income-Quintiles'!AB29</f>
        <v>45827.504999999997</v>
      </c>
      <c r="AC29" s="106">
        <f>'[3]Median Family Income-Quintiles'!AC29</f>
        <v>70778.035499999998</v>
      </c>
      <c r="AD29" s="106">
        <f>'[3]Median Family Income-Quintiles'!AD29</f>
        <v>101838.9</v>
      </c>
      <c r="AE29" s="110">
        <f>'[3]Median Family Income-Quintiles'!AE29</f>
        <v>170070.96299999999</v>
      </c>
      <c r="AF29" s="111">
        <f>'[3]Median Family Income-Quintiles'!AF29</f>
        <v>19579.813200000001</v>
      </c>
      <c r="AG29" s="106">
        <f>'[3]Median Family Income-Quintiles'!AG29</f>
        <v>44776.703999999998</v>
      </c>
      <c r="AH29" s="106">
        <f>'[3]Median Family Income-Quintiles'!AH29</f>
        <v>69763.703999999998</v>
      </c>
      <c r="AI29" s="106">
        <f>'[3]Median Family Income-Quintiles'!AI29</f>
        <v>100347.792</v>
      </c>
      <c r="AJ29" s="110">
        <f>'[3]Median Family Income-Quintiles'!AJ29</f>
        <v>166113.576</v>
      </c>
      <c r="AK29" s="111">
        <f>'[3]Median Family Income-Quintiles'!AK29</f>
        <v>19648.668000000001</v>
      </c>
      <c r="AL29" s="110">
        <f>'[3]Median Family Income-Quintiles'!AL29</f>
        <v>43126.307200000003</v>
      </c>
      <c r="AM29" s="110">
        <f>'[3]Median Family Income-Quintiles'!AM29</f>
        <v>67913.857600000003</v>
      </c>
      <c r="AN29" s="110">
        <f>'[3]Median Family Income-Quintiles'!AN29</f>
        <v>99754.775999999998</v>
      </c>
      <c r="AO29" s="110">
        <f>'[3]Median Family Income-Quintiles'!AO29</f>
        <v>165250.33600000001</v>
      </c>
      <c r="AP29" s="111">
        <f>'[3]Median Family Income-Quintiles'!AP29</f>
        <v>20364.740000000002</v>
      </c>
      <c r="AQ29" s="110">
        <f>'[3]Median Family Income-Quintiles'!AQ29</f>
        <v>44802.428</v>
      </c>
      <c r="AR29" s="110">
        <f>'[3]Median Family Income-Quintiles'!AR29</f>
        <v>69240.115999999995</v>
      </c>
      <c r="AS29" s="110">
        <f>'[3]Median Family Income-Quintiles'!AS29</f>
        <v>102434.6422</v>
      </c>
      <c r="AT29" s="262">
        <f>'[3]Median Family Income-Quintiles'!AT29</f>
        <v>170045.579</v>
      </c>
      <c r="AU29" s="110">
        <f>'[3]Median Family Income-Quintiles'!AU29</f>
        <v>20204.14</v>
      </c>
      <c r="AV29" s="110">
        <f>'[3]Median Family Income-Quintiles'!AV29</f>
        <v>45055.232199999999</v>
      </c>
      <c r="AW29" s="110">
        <f>'[3]Median Family Income-Quintiles'!AW29</f>
        <v>70714.490000000005</v>
      </c>
      <c r="AX29" s="110">
        <f>'[3]Median Family Income-Quintiles'!AX29</f>
        <v>101626.8242</v>
      </c>
      <c r="AY29" s="262">
        <f>'[3]Median Family Income-Quintiles'!AY29</f>
        <v>171735.19</v>
      </c>
      <c r="AZ29" s="110">
        <f>'[3]Median Family Income-Quintiles'!AZ29</f>
        <v>21158.528999999999</v>
      </c>
      <c r="BA29" s="110">
        <f>'[3]Median Family Income-Quintiles'!BA29</f>
        <v>46065.14028</v>
      </c>
      <c r="BB29" s="110">
        <f>'[3]Median Family Income-Quintiles'!BB29</f>
        <v>72543.528000000006</v>
      </c>
      <c r="BC29" s="110">
        <f>'[3]Median Family Income-Quintiles'!BC29</f>
        <v>105591.1352</v>
      </c>
      <c r="BD29" s="262">
        <f>'[3]Median Family Income-Quintiles'!BD29</f>
        <v>174839.97797000001</v>
      </c>
      <c r="BE29" s="110">
        <f>'[3]Median Family Income-Quintiles'!BE29</f>
        <v>22185.35</v>
      </c>
      <c r="BF29" s="110">
        <f>'[3]Median Family Income-Quintiles'!BF29</f>
        <v>48404.4</v>
      </c>
      <c r="BG29" s="110">
        <f>'[3]Median Family Income-Quintiles'!BG29</f>
        <v>75692.380499999999</v>
      </c>
      <c r="BH29" s="110">
        <f>'[3]Median Family Income-Quintiles'!BH29</f>
        <v>109514.955</v>
      </c>
      <c r="BI29" s="262">
        <f>'[3]Median Family Income-Quintiles'!BI29</f>
        <v>186558.625</v>
      </c>
      <c r="BJ29" s="106">
        <f>'[3]Median Family Income-Quintiles'!BJ29</f>
        <v>24030.335999999999</v>
      </c>
      <c r="BK29" s="106">
        <f>'[3]Median Family Income-Quintiles'!BK29</f>
        <v>50063.199999999997</v>
      </c>
      <c r="BL29" s="106">
        <f>'[3]Median Family Income-Quintiles'!BL29</f>
        <v>77097.327999999994</v>
      </c>
      <c r="BM29" s="106">
        <f>'[3]Median Family Income-Quintiles'!BM29</f>
        <v>112341.8208</v>
      </c>
      <c r="BN29" s="106">
        <f>'[3]Median Family Income-Quintiles'!BN29</f>
        <v>190240.16</v>
      </c>
      <c r="BO29" s="111">
        <f>'[3]Median Family Income-Quintiles'!BO29</f>
        <v>25290.4588</v>
      </c>
      <c r="BP29" s="110">
        <f>'[3]Median Family Income-Quintiles'!BP29</f>
        <v>52495.334799999997</v>
      </c>
      <c r="BQ29" s="110">
        <f>'[3]Median Family Income-Quintiles'!BQ29</f>
        <v>80607.039999999994</v>
      </c>
      <c r="BR29" s="110">
        <f>'[3]Median Family Income-Quintiles'!BR29</f>
        <v>118089.31359999999</v>
      </c>
      <c r="BS29" s="110">
        <f>'[3]Median Family Income-Quintiles'!BS29</f>
        <v>199603.18280000001</v>
      </c>
      <c r="BT29" s="111">
        <f>'[3]Median Family Income-Quintiles'!BT29</f>
        <v>26290.914000000001</v>
      </c>
      <c r="BU29" s="110">
        <f>'[3]Median Family Income-Quintiles'!BU29</f>
        <v>55615.394999999997</v>
      </c>
      <c r="BV29" s="110">
        <f>'[3]Median Family Income-Quintiles'!BV29</f>
        <v>85142.113800000006</v>
      </c>
      <c r="BW29" s="110">
        <f>'[3]Median Family Income-Quintiles'!BW29</f>
        <v>121646.0367</v>
      </c>
      <c r="BX29" s="110">
        <f>'[3]Median Family Income-Quintiles'!BX29</f>
        <v>207293.745</v>
      </c>
      <c r="BY29" s="111">
        <f>'[3]Median Family Income-Quintiles'!BY29</f>
        <v>27353.618999999999</v>
      </c>
      <c r="BZ29" s="110">
        <f>'[3]Median Family Income-Quintiles'!BZ29</f>
        <v>58141.636830000003</v>
      </c>
      <c r="CA29" s="110">
        <f>'[3]Median Family Income-Quintiles'!CA29</f>
        <v>88342.058399999994</v>
      </c>
      <c r="CB29" s="110">
        <f>'[3]Median Family Income-Quintiles'!CB29</f>
        <v>127447.6026</v>
      </c>
      <c r="CC29" s="110">
        <f>'[3]Median Family Income-Quintiles'!CC29</f>
        <v>214270.01550000001</v>
      </c>
      <c r="CD29" s="111">
        <f>'[3]Median Family Income-Quintiles'!CD29</f>
        <v>30304.35</v>
      </c>
      <c r="CE29" s="110">
        <f>'[3]Median Family Income-Quintiles'!CE29</f>
        <v>63033.048000000003</v>
      </c>
      <c r="CF29" s="110">
        <f>'[3]Median Family Income-Quintiles'!CF29</f>
        <v>95963.774999999994</v>
      </c>
      <c r="CG29" s="110">
        <f>'[3]Median Family Income-Quintiles'!CG29</f>
        <v>136369.57500000001</v>
      </c>
      <c r="CH29" s="110">
        <f>'[3]Median Family Income-Quintiles'!CH29</f>
        <v>232333.35</v>
      </c>
    </row>
    <row r="30" spans="1:86">
      <c r="A30" s="110" t="s">
        <v>44</v>
      </c>
      <c r="B30" s="110">
        <f>'[3]Median Family Income-Quintiles'!B30</f>
        <v>10280</v>
      </c>
      <c r="C30" s="106">
        <f>'[3]Median Family Income-Quintiles'!C30</f>
        <v>26000</v>
      </c>
      <c r="D30" s="106">
        <f>'[3]Median Family Income-Quintiles'!D30</f>
        <v>42131</v>
      </c>
      <c r="E30" s="106">
        <f>'[3]Median Family Income-Quintiles'!E30</f>
        <v>66202</v>
      </c>
      <c r="F30" s="110">
        <f>'[3]Median Family Income-Quintiles'!F30</f>
        <v>106632</v>
      </c>
      <c r="G30" s="111">
        <f>'[3]Median Family Income-Quintiles'!G30</f>
        <v>11975</v>
      </c>
      <c r="H30" s="106">
        <f>'[3]Median Family Income-Quintiles'!H30</f>
        <v>29262</v>
      </c>
      <c r="I30" s="106">
        <f>'[3]Median Family Income-Quintiles'!I30</f>
        <v>47096</v>
      </c>
      <c r="J30" s="106">
        <f>'[3]Median Family Income-Quintiles'!J30</f>
        <v>74067</v>
      </c>
      <c r="K30" s="110">
        <f>'[3]Median Family Income-Quintiles'!K30</f>
        <v>124212</v>
      </c>
      <c r="L30" s="111">
        <f>'[3]Median Family Income-Quintiles'!L30</f>
        <v>13000</v>
      </c>
      <c r="M30" s="106">
        <f>'[3]Median Family Income-Quintiles'!M30</f>
        <v>31452</v>
      </c>
      <c r="N30" s="106">
        <f>'[3]Median Family Income-Quintiles'!N30</f>
        <v>51415</v>
      </c>
      <c r="O30" s="106">
        <f>'[3]Median Family Income-Quintiles'!O30</f>
        <v>77050</v>
      </c>
      <c r="P30" s="110">
        <f>'[3]Median Family Income-Quintiles'!P30</f>
        <v>128000</v>
      </c>
      <c r="Q30" s="111">
        <f>'[3]Median Family Income-Quintiles'!Q30</f>
        <v>14284</v>
      </c>
      <c r="R30" s="106">
        <f>'[3]Median Family Income-Quintiles'!R30</f>
        <v>33200</v>
      </c>
      <c r="S30" s="106">
        <f>'[3]Median Family Income-Quintiles'!S30</f>
        <v>55000</v>
      </c>
      <c r="T30" s="106">
        <f>'[3]Median Family Income-Quintiles'!T30</f>
        <v>83424</v>
      </c>
      <c r="U30" s="110">
        <f>'[3]Median Family Income-Quintiles'!U30</f>
        <v>140528</v>
      </c>
      <c r="V30" s="111">
        <f>'[3]Median Family Income-Quintiles'!V30</f>
        <v>20719.77</v>
      </c>
      <c r="W30" s="106">
        <f>'[3]Median Family Income-Quintiles'!W30</f>
        <v>45705.375</v>
      </c>
      <c r="X30" s="106">
        <f>'[3]Median Family Income-Quintiles'!X30</f>
        <v>69776.872499999998</v>
      </c>
      <c r="Y30" s="106">
        <f>'[3]Median Family Income-Quintiles'!Y30</f>
        <v>100654.408175</v>
      </c>
      <c r="Z30" s="110">
        <f>'[3]Median Family Income-Quintiles'!Z30</f>
        <v>156718.6525</v>
      </c>
      <c r="AA30" s="111">
        <f>'[3]Median Family Income-Quintiles'!AA30</f>
        <v>25052.3694</v>
      </c>
      <c r="AB30" s="106">
        <f>'[3]Median Family Income-Quintiles'!AB30</f>
        <v>52141.516799999998</v>
      </c>
      <c r="AC30" s="106">
        <f>'[3]Median Family Income-Quintiles'!AC30</f>
        <v>78008.597399999999</v>
      </c>
      <c r="AD30" s="106">
        <f>'[3]Median Family Income-Quintiles'!AD30</f>
        <v>107949.234</v>
      </c>
      <c r="AE30" s="110">
        <f>'[3]Median Family Income-Quintiles'!AE30</f>
        <v>173166.86556000001</v>
      </c>
      <c r="AF30" s="111">
        <f>'[3]Median Family Income-Quintiles'!AF30</f>
        <v>22988.04</v>
      </c>
      <c r="AG30" s="106">
        <f>'[3]Median Family Income-Quintiles'!AG30</f>
        <v>47975.040000000001</v>
      </c>
      <c r="AH30" s="106">
        <f>'[3]Median Family Income-Quintiles'!AH30</f>
        <v>74961</v>
      </c>
      <c r="AI30" s="106">
        <f>'[3]Median Family Income-Quintiles'!AI30</f>
        <v>103845.97199999999</v>
      </c>
      <c r="AJ30" s="110">
        <f>'[3]Median Family Income-Quintiles'!AJ30</f>
        <v>167113.05600000001</v>
      </c>
      <c r="AK30" s="111">
        <f>'[3]Median Family Income-Quintiles'!AK30</f>
        <v>22973.8272</v>
      </c>
      <c r="AL30" s="110">
        <f>'[3]Median Family Income-Quintiles'!AL30</f>
        <v>49474.338400000001</v>
      </c>
      <c r="AM30" s="110">
        <f>'[3]Median Family Income-Quintiles'!AM30</f>
        <v>76680.186400000006</v>
      </c>
      <c r="AN30" s="110">
        <f>'[3]Median Family Income-Quintiles'!AN30</f>
        <v>107815.768</v>
      </c>
      <c r="AO30" s="110">
        <f>'[3]Median Family Income-Quintiles'!AO30</f>
        <v>167265.584</v>
      </c>
      <c r="AP30" s="111">
        <f>'[3]Median Family Income-Quintiles'!AP30</f>
        <v>21484.8007</v>
      </c>
      <c r="AQ30" s="110">
        <f>'[3]Median Family Income-Quintiles'!AQ30</f>
        <v>48875.375999999997</v>
      </c>
      <c r="AR30" s="110">
        <f>'[3]Median Family Income-Quintiles'!AR30</f>
        <v>74331.301000000007</v>
      </c>
      <c r="AS30" s="110">
        <f>'[3]Median Family Income-Quintiles'!AS30</f>
        <v>105896.648</v>
      </c>
      <c r="AT30" s="262">
        <f>'[3]Median Family Income-Quintiles'!AT30</f>
        <v>165972.63099999999</v>
      </c>
      <c r="AU30" s="110">
        <f>'[3]Median Family Income-Quintiles'!AU30</f>
        <v>20911.284899999999</v>
      </c>
      <c r="AV30" s="110">
        <f>'[3]Median Family Income-Quintiles'!AV30</f>
        <v>49924.429940000002</v>
      </c>
      <c r="AW30" s="110">
        <f>'[3]Median Family Income-Quintiles'!AW30</f>
        <v>77078.794099999999</v>
      </c>
      <c r="AX30" s="110">
        <f>'[3]Median Family Income-Quintiles'!AX30</f>
        <v>109405.4181</v>
      </c>
      <c r="AY30" s="262">
        <f>'[3]Median Family Income-Quintiles'!AY30</f>
        <v>174765.81099999999</v>
      </c>
      <c r="AZ30" s="110">
        <f>'[3]Median Family Income-Quintiles'!AZ30</f>
        <v>24181.175999999999</v>
      </c>
      <c r="BA30" s="110">
        <f>'[3]Median Family Income-Quintiles'!BA30</f>
        <v>52513.453880000001</v>
      </c>
      <c r="BB30" s="110">
        <f>'[3]Median Family Income-Quintiles'!BB30</f>
        <v>80603.92</v>
      </c>
      <c r="BC30" s="110">
        <f>'[3]Median Family Income-Quintiles'!BC30</f>
        <v>116674.17419999999</v>
      </c>
      <c r="BD30" s="262">
        <f>'[3]Median Family Income-Quintiles'!BD30</f>
        <v>186396.565</v>
      </c>
      <c r="BE30" s="110">
        <f>'[3]Median Family Income-Quintiles'!BE30</f>
        <v>24605.57</v>
      </c>
      <c r="BF30" s="110">
        <f>'[3]Median Family Income-Quintiles'!BF30</f>
        <v>54454.95</v>
      </c>
      <c r="BG30" s="110">
        <f>'[3]Median Family Income-Quintiles'!BG30</f>
        <v>80674</v>
      </c>
      <c r="BH30" s="110">
        <f>'[3]Median Family Income-Quintiles'!BH30</f>
        <v>113115.03225</v>
      </c>
      <c r="BI30" s="262">
        <f>'[3]Median Family Income-Quintiles'!BI30</f>
        <v>180830.77100000001</v>
      </c>
      <c r="BJ30" s="106">
        <f>'[3]Median Family Income-Quintiles'!BJ30</f>
        <v>27134.254400000002</v>
      </c>
      <c r="BK30" s="106">
        <f>'[3]Median Family Income-Quintiles'!BK30</f>
        <v>57272.300799999997</v>
      </c>
      <c r="BL30" s="106">
        <f>'[3]Median Family Income-Quintiles'!BL30</f>
        <v>84106.176000000007</v>
      </c>
      <c r="BM30" s="106">
        <f>'[3]Median Family Income-Quintiles'!BM30</f>
        <v>122154.208</v>
      </c>
      <c r="BN30" s="106">
        <f>'[3]Median Family Income-Quintiles'!BN30</f>
        <v>196047.49119999999</v>
      </c>
      <c r="BO30" s="111">
        <f>'[3]Median Family Income-Quintiles'!BO30</f>
        <v>26902.599600000001</v>
      </c>
      <c r="BP30" s="110">
        <f>'[3]Median Family Income-Quintiles'!BP30</f>
        <v>58520.711040000002</v>
      </c>
      <c r="BQ30" s="110">
        <f>'[3]Median Family Income-Quintiles'!BQ30</f>
        <v>87660.156000000003</v>
      </c>
      <c r="BR30" s="110">
        <f>'[3]Median Family Income-Quintiles'!BR30</f>
        <v>125948.5</v>
      </c>
      <c r="BS30" s="110">
        <f>'[3]Median Family Income-Quintiles'!BS30</f>
        <v>212212.13903200001</v>
      </c>
      <c r="BT30" s="111">
        <f>'[3]Median Family Income-Quintiles'!BT30</f>
        <v>25077.4872</v>
      </c>
      <c r="BU30" s="110">
        <f>'[3]Median Family Income-Quintiles'!BU30</f>
        <v>58345.605300000003</v>
      </c>
      <c r="BV30" s="110">
        <f>'[3]Median Family Income-Quintiles'!BV30</f>
        <v>91007.01</v>
      </c>
      <c r="BW30" s="110">
        <f>'[3]Median Family Income-Quintiles'!BW30</f>
        <v>126600.8628</v>
      </c>
      <c r="BX30" s="110">
        <f>'[3]Median Family Income-Quintiles'!BX30</f>
        <v>203248.989</v>
      </c>
      <c r="BY30" s="111">
        <f>'[3]Median Family Income-Quintiles'!BY30</f>
        <v>28366.716</v>
      </c>
      <c r="BZ30" s="110">
        <f>'[3]Median Family Income-Quintiles'!BZ30</f>
        <v>61394.691296999998</v>
      </c>
      <c r="CA30" s="110">
        <f>'[3]Median Family Income-Quintiles'!CA30</f>
        <v>96244.214999999997</v>
      </c>
      <c r="CB30" s="110">
        <f>'[3]Median Family Income-Quintiles'!CB30</f>
        <v>135957.61739999999</v>
      </c>
      <c r="CC30" s="110">
        <f>'[3]Median Family Income-Quintiles'!CC30</f>
        <v>225920.63099999999</v>
      </c>
      <c r="CD30" s="111">
        <f>'[3]Median Family Income-Quintiles'!CD30</f>
        <v>30304.35</v>
      </c>
      <c r="CE30" s="110">
        <f>'[3]Median Family Income-Quintiles'!CE30</f>
        <v>64144.207499999997</v>
      </c>
      <c r="CF30" s="110">
        <f>'[3]Median Family Income-Quintiles'!CF30</f>
        <v>96771.891000000003</v>
      </c>
      <c r="CG30" s="110">
        <f>'[3]Median Family Income-Quintiles'!CG30</f>
        <v>136571.60399999999</v>
      </c>
      <c r="CH30" s="110">
        <f>'[3]Median Family Income-Quintiles'!CH30</f>
        <v>218393.34899999999</v>
      </c>
    </row>
    <row r="31" spans="1:86">
      <c r="A31" s="110" t="s">
        <v>45</v>
      </c>
      <c r="B31" s="110">
        <f>'[3]Median Family Income-Quintiles'!B31</f>
        <v>10857</v>
      </c>
      <c r="C31" s="106">
        <f>'[3]Median Family Income-Quintiles'!C31</f>
        <v>22500</v>
      </c>
      <c r="D31" s="106">
        <f>'[3]Median Family Income-Quintiles'!D31</f>
        <v>36008</v>
      </c>
      <c r="E31" s="106">
        <f>'[3]Median Family Income-Quintiles'!E31</f>
        <v>52070</v>
      </c>
      <c r="F31" s="110">
        <f>'[3]Median Family Income-Quintiles'!F31</f>
        <v>85210</v>
      </c>
      <c r="G31" s="111">
        <f>'[3]Median Family Income-Quintiles'!G31</f>
        <v>11660</v>
      </c>
      <c r="H31" s="106">
        <f>'[3]Median Family Income-Quintiles'!H31</f>
        <v>24210</v>
      </c>
      <c r="I31" s="106">
        <f>'[3]Median Family Income-Quintiles'!I31</f>
        <v>38850</v>
      </c>
      <c r="J31" s="106">
        <f>'[3]Median Family Income-Quintiles'!J31</f>
        <v>56130</v>
      </c>
      <c r="K31" s="110">
        <f>'[3]Median Family Income-Quintiles'!K31</f>
        <v>92425</v>
      </c>
      <c r="L31" s="111">
        <f>'[3]Median Family Income-Quintiles'!L31</f>
        <v>12264</v>
      </c>
      <c r="M31" s="106">
        <f>'[3]Median Family Income-Quintiles'!M31</f>
        <v>26431</v>
      </c>
      <c r="N31" s="106">
        <f>'[3]Median Family Income-Quintiles'!N31</f>
        <v>42576</v>
      </c>
      <c r="O31" s="106">
        <f>'[3]Median Family Income-Quintiles'!O31</f>
        <v>61395</v>
      </c>
      <c r="P31" s="110">
        <f>'[3]Median Family Income-Quintiles'!P31</f>
        <v>99268</v>
      </c>
      <c r="Q31" s="111">
        <f>'[3]Median Family Income-Quintiles'!Q31</f>
        <v>14000</v>
      </c>
      <c r="R31" s="106">
        <f>'[3]Median Family Income-Quintiles'!R31</f>
        <v>28736</v>
      </c>
      <c r="S31" s="106">
        <f>'[3]Median Family Income-Quintiles'!S31</f>
        <v>44156</v>
      </c>
      <c r="T31" s="106">
        <f>'[3]Median Family Income-Quintiles'!T31</f>
        <v>64000</v>
      </c>
      <c r="U31" s="110">
        <f>'[3]Median Family Income-Quintiles'!U31</f>
        <v>102922</v>
      </c>
      <c r="V31" s="111">
        <f>'[3]Median Family Income-Quintiles'!V31</f>
        <v>17266.474999999999</v>
      </c>
      <c r="W31" s="106">
        <f>'[3]Median Family Income-Quintiles'!W31</f>
        <v>34532.949999999997</v>
      </c>
      <c r="X31" s="106">
        <f>'[3]Median Family Income-Quintiles'!X31</f>
        <v>52002.559999999998</v>
      </c>
      <c r="Y31" s="106">
        <f>'[3]Median Family Income-Quintiles'!Y31</f>
        <v>71605.087499999994</v>
      </c>
      <c r="Z31" s="110">
        <f>'[3]Median Family Income-Quintiles'!Z31</f>
        <v>114365.005</v>
      </c>
      <c r="AA31" s="111">
        <f>'[3]Median Family Income-Quintiles'!AA31</f>
        <v>18127.324199999999</v>
      </c>
      <c r="AB31" s="106">
        <f>'[3]Median Family Income-Quintiles'!AB31</f>
        <v>37374.876300000004</v>
      </c>
      <c r="AC31" s="106">
        <f>'[3]Median Family Income-Quintiles'!AC31</f>
        <v>54789.328200000004</v>
      </c>
      <c r="AD31" s="106">
        <f>'[3]Median Family Income-Quintiles'!AD31</f>
        <v>76684.691699999996</v>
      </c>
      <c r="AE31" s="110">
        <f>'[3]Median Family Income-Quintiles'!AE31</f>
        <v>124243.458</v>
      </c>
      <c r="AF31" s="111">
        <f>'[3]Median Family Income-Quintiles'!AF31</f>
        <v>17690.795999999998</v>
      </c>
      <c r="AG31" s="106">
        <f>'[3]Median Family Income-Quintiles'!AG31</f>
        <v>34981.800000000003</v>
      </c>
      <c r="AH31" s="106">
        <f>'[3]Median Family Income-Quintiles'!AH31</f>
        <v>51473.22</v>
      </c>
      <c r="AI31" s="106">
        <f>'[3]Median Family Income-Quintiles'!AI31</f>
        <v>74961</v>
      </c>
      <c r="AJ31" s="110">
        <f>'[3]Median Family Income-Quintiles'!AJ31</f>
        <v>119937.60000000001</v>
      </c>
      <c r="AK31" s="111">
        <f>'[3]Median Family Income-Quintiles'!AK31</f>
        <v>16827.320800000001</v>
      </c>
      <c r="AL31" s="110">
        <f>'[3]Median Family Income-Quintiles'!AL31</f>
        <v>34863.790399999998</v>
      </c>
      <c r="AM31" s="110">
        <f>'[3]Median Family Income-Quintiles'!AM31</f>
        <v>52597.972800000003</v>
      </c>
      <c r="AN31" s="110">
        <f>'[3]Median Family Income-Quintiles'!AN31</f>
        <v>75350.122719999999</v>
      </c>
      <c r="AO31" s="110">
        <f>'[3]Median Family Income-Quintiles'!AO31</f>
        <v>121519.4544</v>
      </c>
      <c r="AP31" s="111">
        <f>'[3]Median Family Income-Quintiles'!AP31</f>
        <v>17126.746340000002</v>
      </c>
      <c r="AQ31" s="110">
        <f>'[3]Median Family Income-Quintiles'!AQ31</f>
        <v>36249.237200000003</v>
      </c>
      <c r="AR31" s="110">
        <f>'[3]Median Family Income-Quintiles'!AR31</f>
        <v>53966.561000000002</v>
      </c>
      <c r="AS31" s="110">
        <f>'[3]Median Family Income-Quintiles'!AS31</f>
        <v>79524.309699999998</v>
      </c>
      <c r="AT31" s="262">
        <f>'[3]Median Family Income-Quintiles'!AT31</f>
        <v>125243.151</v>
      </c>
      <c r="AU31" s="110">
        <f>'[3]Median Family Income-Quintiles'!AU31</f>
        <v>18183.725999999999</v>
      </c>
      <c r="AV31" s="110">
        <f>'[3]Median Family Income-Quintiles'!AV31</f>
        <v>35559.286399999997</v>
      </c>
      <c r="AW31" s="110">
        <f>'[3]Median Family Income-Quintiles'!AW31</f>
        <v>55460.364300000001</v>
      </c>
      <c r="AX31" s="110">
        <f>'[3]Median Family Income-Quintiles'!AX31</f>
        <v>77785.938999999998</v>
      </c>
      <c r="AY31" s="262">
        <f>'[3]Median Family Income-Quintiles'!AY31</f>
        <v>127993.22689999999</v>
      </c>
      <c r="AZ31" s="110">
        <f>'[3]Median Family Income-Quintiles'!AZ31</f>
        <v>18941.921200000001</v>
      </c>
      <c r="BA31" s="110">
        <f>'[3]Median Family Income-Quintiles'!BA31</f>
        <v>37077.803200000002</v>
      </c>
      <c r="BB31" s="110">
        <f>'[3]Median Family Income-Quintiles'!BB31</f>
        <v>55415.195</v>
      </c>
      <c r="BC31" s="110">
        <f>'[3]Median Family Income-Quintiles'!BC31</f>
        <v>77581.273000000001</v>
      </c>
      <c r="BD31" s="262">
        <f>'[3]Median Family Income-Quintiles'!BD31</f>
        <v>125943.625</v>
      </c>
      <c r="BE31" s="110">
        <f>'[3]Median Family Income-Quintiles'!BE31</f>
        <v>18605.44125</v>
      </c>
      <c r="BF31" s="110">
        <f>'[3]Median Family Income-Quintiles'!BF31</f>
        <v>38622.677499999998</v>
      </c>
      <c r="BG31" s="110">
        <f>'[3]Median Family Income-Quintiles'!BG31</f>
        <v>58589.4925</v>
      </c>
      <c r="BH31" s="110">
        <f>'[3]Median Family Income-Quintiles'!BH31</f>
        <v>82690.850000000006</v>
      </c>
      <c r="BI31" s="262">
        <f>'[3]Median Family Income-Quintiles'!BI31</f>
        <v>138053.38250000001</v>
      </c>
      <c r="BJ31" s="106">
        <f>'[3]Median Family Income-Quintiles'!BJ31</f>
        <v>18323.1312</v>
      </c>
      <c r="BK31" s="106">
        <f>'[3]Median Family Income-Quintiles'!BK31</f>
        <v>39850.307200000003</v>
      </c>
      <c r="BL31" s="106">
        <f>'[3]Median Family Income-Quintiles'!BL31</f>
        <v>60276.092799999999</v>
      </c>
      <c r="BM31" s="106">
        <f>'[3]Median Family Income-Quintiles'!BM31</f>
        <v>87310.220799999996</v>
      </c>
      <c r="BN31" s="106">
        <f>'[3]Median Family Income-Quintiles'!BN31</f>
        <v>135971.65119999999</v>
      </c>
      <c r="BO31" s="111">
        <f>'[3]Median Family Income-Quintiles'!BO31</f>
        <v>20151.759999999998</v>
      </c>
      <c r="BP31" s="110">
        <f>'[3]Median Family Income-Quintiles'!BP31</f>
        <v>42217.9372</v>
      </c>
      <c r="BQ31" s="110">
        <f>'[3]Median Family Income-Quintiles'!BQ31</f>
        <v>63629.182200000003</v>
      </c>
      <c r="BR31" s="110">
        <f>'[3]Median Family Income-Quintiles'!BR31</f>
        <v>90682.92</v>
      </c>
      <c r="BS31" s="110">
        <f>'[3]Median Family Income-Quintiles'!BS31</f>
        <v>150130.61199999999</v>
      </c>
      <c r="BT31" s="111">
        <f>'[3]Median Family Income-Quintiles'!BT31</f>
        <v>22751.752499999999</v>
      </c>
      <c r="BU31" s="110">
        <f>'[3]Median Family Income-Quintiles'!BU31</f>
        <v>43177.770299999996</v>
      </c>
      <c r="BV31" s="110">
        <f>'[3]Median Family Income-Quintiles'!BV31</f>
        <v>63098.193599999999</v>
      </c>
      <c r="BW31" s="110">
        <f>'[3]Median Family Income-Quintiles'!BW31</f>
        <v>91007.01</v>
      </c>
      <c r="BX31" s="110">
        <f>'[3]Median Family Income-Quintiles'!BX31</f>
        <v>146925.7617</v>
      </c>
      <c r="BY31" s="111">
        <f>'[3]Median Family Income-Quintiles'!BY31</f>
        <v>22592.063099999999</v>
      </c>
      <c r="BZ31" s="110">
        <f>'[3]Median Family Income-Quintiles'!BZ31</f>
        <v>43765.790399999998</v>
      </c>
      <c r="CA31" s="110">
        <f>'[3]Median Family Income-Quintiles'!CA31</f>
        <v>65851.304999999993</v>
      </c>
      <c r="CB31" s="110">
        <f>'[3]Median Family Income-Quintiles'!CB31</f>
        <v>94218.020999999993</v>
      </c>
      <c r="CC31" s="110">
        <f>'[3]Median Family Income-Quintiles'!CC31</f>
        <v>160271.9454</v>
      </c>
      <c r="CD31" s="111">
        <f>'[3]Median Family Income-Quintiles'!CD31</f>
        <v>25253.625</v>
      </c>
      <c r="CE31" s="110">
        <f>'[3]Median Family Income-Quintiles'!CE31</f>
        <v>50507.25</v>
      </c>
      <c r="CF31" s="110">
        <f>'[3]Median Family Income-Quintiles'!CF31</f>
        <v>73235.512499999997</v>
      </c>
      <c r="CG31" s="110">
        <f>'[3]Median Family Income-Quintiles'!CG31</f>
        <v>104671.2249</v>
      </c>
      <c r="CH31" s="110">
        <f>'[3]Median Family Income-Quintiles'!CH31</f>
        <v>170209.4325</v>
      </c>
    </row>
    <row r="32" spans="1:86">
      <c r="A32" s="110" t="s">
        <v>46</v>
      </c>
      <c r="B32" s="110">
        <f>'[3]Median Family Income-Quintiles'!B32</f>
        <v>9156</v>
      </c>
      <c r="C32" s="106">
        <f>'[3]Median Family Income-Quintiles'!C32</f>
        <v>20000</v>
      </c>
      <c r="D32" s="106">
        <f>'[3]Median Family Income-Quintiles'!D32</f>
        <v>32900</v>
      </c>
      <c r="E32" s="106">
        <f>'[3]Median Family Income-Quintiles'!E32</f>
        <v>47947</v>
      </c>
      <c r="F32" s="110">
        <f>'[3]Median Family Income-Quintiles'!F32</f>
        <v>76614</v>
      </c>
      <c r="G32" s="111">
        <f>'[3]Median Family Income-Quintiles'!G32</f>
        <v>9100</v>
      </c>
      <c r="H32" s="106">
        <f>'[3]Median Family Income-Quintiles'!H32</f>
        <v>20607</v>
      </c>
      <c r="I32" s="106">
        <f>'[3]Median Family Income-Quintiles'!I32</f>
        <v>35004</v>
      </c>
      <c r="J32" s="106">
        <f>'[3]Median Family Income-Quintiles'!J32</f>
        <v>51659</v>
      </c>
      <c r="K32" s="110">
        <f>'[3]Median Family Income-Quintiles'!K32</f>
        <v>84098</v>
      </c>
      <c r="L32" s="111">
        <f>'[3]Median Family Income-Quintiles'!L32</f>
        <v>10000</v>
      </c>
      <c r="M32" s="106">
        <f>'[3]Median Family Income-Quintiles'!M32</f>
        <v>22303</v>
      </c>
      <c r="N32" s="106">
        <f>'[3]Median Family Income-Quintiles'!N32</f>
        <v>37689</v>
      </c>
      <c r="O32" s="106">
        <f>'[3]Median Family Income-Quintiles'!O32</f>
        <v>55072</v>
      </c>
      <c r="P32" s="110">
        <f>'[3]Median Family Income-Quintiles'!P32</f>
        <v>89100</v>
      </c>
      <c r="Q32" s="111">
        <f>'[3]Median Family Income-Quintiles'!Q32</f>
        <v>10000</v>
      </c>
      <c r="R32" s="106">
        <f>'[3]Median Family Income-Quintiles'!R32</f>
        <v>23108</v>
      </c>
      <c r="S32" s="106">
        <f>'[3]Median Family Income-Quintiles'!S32</f>
        <v>37004</v>
      </c>
      <c r="T32" s="106">
        <f>'[3]Median Family Income-Quintiles'!T32</f>
        <v>56549</v>
      </c>
      <c r="U32" s="110">
        <f>'[3]Median Family Income-Quintiles'!U32</f>
        <v>89000</v>
      </c>
      <c r="V32" s="111">
        <f>'[3]Median Family Income-Quintiles'!V32</f>
        <v>17266.474999999999</v>
      </c>
      <c r="W32" s="106">
        <f>'[3]Median Family Income-Quintiles'!W32</f>
        <v>34533.965674999999</v>
      </c>
      <c r="X32" s="106">
        <f>'[3]Median Family Income-Quintiles'!X32</f>
        <v>50011.837</v>
      </c>
      <c r="Y32" s="106">
        <f>'[3]Median Family Income-Quintiles'!Y32</f>
        <v>69980.007500000007</v>
      </c>
      <c r="Z32" s="110">
        <f>'[3]Median Family Income-Quintiles'!Z32</f>
        <v>108474.09</v>
      </c>
      <c r="AA32" s="111">
        <f>'[3]Median Family Income-Quintiles'!AA32</f>
        <v>17414.4519</v>
      </c>
      <c r="AB32" s="106">
        <f>'[3]Median Family Income-Quintiles'!AB32</f>
        <v>37680.392999999996</v>
      </c>
      <c r="AC32" s="106">
        <f>'[3]Median Family Income-Quintiles'!AC32</f>
        <v>58251.8508</v>
      </c>
      <c r="AD32" s="106">
        <f>'[3]Median Family Income-Quintiles'!AD32</f>
        <v>81196.154970000003</v>
      </c>
      <c r="AE32" s="110">
        <f>'[3]Median Family Income-Quintiles'!AE32</f>
        <v>132390.57</v>
      </c>
      <c r="AF32" s="111">
        <f>'[3]Median Family Income-Quintiles'!AF32</f>
        <v>17291.004000000001</v>
      </c>
      <c r="AG32" s="106">
        <f>'[3]Median Family Income-Quintiles'!AG32</f>
        <v>36680.915999999997</v>
      </c>
      <c r="AH32" s="106">
        <f>'[3]Median Family Income-Quintiles'!AH32</f>
        <v>55621.061999999998</v>
      </c>
      <c r="AI32" s="106">
        <f>'[3]Median Family Income-Quintiles'!AI32</f>
        <v>79858.452000000005</v>
      </c>
      <c r="AJ32" s="110">
        <f>'[3]Median Family Income-Quintiles'!AJ32</f>
        <v>121936.56</v>
      </c>
      <c r="AK32" s="111">
        <f>'[3]Median Family Income-Quintiles'!AK32</f>
        <v>17633.419999999998</v>
      </c>
      <c r="AL32" s="110">
        <f>'[3]Median Family Income-Quintiles'!AL32</f>
        <v>35468.364800000003</v>
      </c>
      <c r="AM32" s="110">
        <f>'[3]Median Family Income-Quintiles'!AM32</f>
        <v>56426.944000000003</v>
      </c>
      <c r="AN32" s="110">
        <f>'[3]Median Family Income-Quintiles'!AN32</f>
        <v>81012.969599999997</v>
      </c>
      <c r="AO32" s="110">
        <f>'[3]Median Family Income-Quintiles'!AO32</f>
        <v>130386.5456</v>
      </c>
      <c r="AP32" s="111">
        <f>'[3]Median Family Income-Quintiles'!AP32</f>
        <v>18531.913400000001</v>
      </c>
      <c r="AQ32" s="110">
        <f>'[3]Median Family Income-Quintiles'!AQ32</f>
        <v>37471.121599999999</v>
      </c>
      <c r="AR32" s="110">
        <f>'[3]Median Family Income-Quintiles'!AR32</f>
        <v>57021.271999999997</v>
      </c>
      <c r="AS32" s="110">
        <f>'[3]Median Family Income-Quintiles'!AS32</f>
        <v>79829.780799999993</v>
      </c>
      <c r="AT32" s="262">
        <f>'[3]Median Family Income-Quintiles'!AT32</f>
        <v>129316.099</v>
      </c>
      <c r="AU32" s="110">
        <f>'[3]Median Family Income-Quintiles'!AU32</f>
        <v>19092.9123</v>
      </c>
      <c r="AV32" s="110">
        <f>'[3]Median Family Income-Quintiles'!AV32</f>
        <v>37882.762499999997</v>
      </c>
      <c r="AW32" s="110">
        <f>'[3]Median Family Income-Quintiles'!AW32</f>
        <v>58592.006000000001</v>
      </c>
      <c r="AX32" s="110">
        <f>'[3]Median Family Income-Quintiles'!AX32</f>
        <v>82836.974000000002</v>
      </c>
      <c r="AY32" s="262">
        <f>'[3]Median Family Income-Quintiles'!AY32</f>
        <v>131326.91</v>
      </c>
      <c r="AZ32" s="110">
        <f>'[3]Median Family Income-Quintiles'!AZ32</f>
        <v>15117.265196</v>
      </c>
      <c r="BA32" s="110">
        <f>'[3]Median Family Income-Quintiles'!BA32</f>
        <v>40100.450199999999</v>
      </c>
      <c r="BB32" s="110">
        <f>'[3]Median Family Income-Quintiles'!BB32</f>
        <v>60452.94</v>
      </c>
      <c r="BC32" s="110">
        <f>'[3]Median Family Income-Quintiles'!BC32</f>
        <v>85440.155199999994</v>
      </c>
      <c r="BD32" s="262">
        <f>'[3]Median Family Income-Quintiles'!BD32</f>
        <v>141056.85999999999</v>
      </c>
      <c r="BE32" s="110">
        <f>'[3]Median Family Income-Quintiles'!BE32</f>
        <v>19563.445</v>
      </c>
      <c r="BF32" s="110">
        <f>'[3]Median Family Income-Quintiles'!BF32</f>
        <v>39933.629999999997</v>
      </c>
      <c r="BG32" s="110">
        <f>'[3]Median Family Income-Quintiles'!BG32</f>
        <v>60303.815000000002</v>
      </c>
      <c r="BH32" s="110">
        <f>'[3]Median Family Income-Quintiles'!BH32</f>
        <v>85716.125</v>
      </c>
      <c r="BI32" s="262">
        <f>'[3]Median Family Income-Quintiles'!BI32</f>
        <v>150275.49350000001</v>
      </c>
      <c r="BJ32" s="106">
        <f>'[3]Median Family Income-Quintiles'!BJ32</f>
        <v>19024.016</v>
      </c>
      <c r="BK32" s="106">
        <f>'[3]Median Family Income-Quintiles'!BK32</f>
        <v>40951.6976</v>
      </c>
      <c r="BL32" s="106">
        <f>'[3]Median Family Income-Quintiles'!BL32</f>
        <v>64281.148800000003</v>
      </c>
      <c r="BM32" s="106">
        <f>'[3]Median Family Income-Quintiles'!BM32</f>
        <v>90113.76</v>
      </c>
      <c r="BN32" s="106">
        <f>'[3]Median Family Income-Quintiles'!BN32</f>
        <v>150189.6</v>
      </c>
      <c r="BO32" s="111">
        <f>'[3]Median Family Income-Quintiles'!BO32</f>
        <v>21763.900799999999</v>
      </c>
      <c r="BP32" s="110">
        <f>'[3]Median Family Income-Quintiles'!BP32</f>
        <v>43326.284</v>
      </c>
      <c r="BQ32" s="110">
        <f>'[3]Median Family Income-Quintiles'!BQ32</f>
        <v>65795.496400000004</v>
      </c>
      <c r="BR32" s="110">
        <f>'[3]Median Family Income-Quintiles'!BR32</f>
        <v>92698.096000000005</v>
      </c>
      <c r="BS32" s="110">
        <f>'[3]Median Family Income-Quintiles'!BS32</f>
        <v>150432.8884</v>
      </c>
      <c r="BT32" s="111">
        <f>'[3]Median Family Income-Quintiles'!BT32</f>
        <v>22246.157999999999</v>
      </c>
      <c r="BU32" s="110">
        <f>'[3]Median Family Income-Quintiles'!BU32</f>
        <v>45503.504999999997</v>
      </c>
      <c r="BV32" s="110">
        <f>'[3]Median Family Income-Quintiles'!BV32</f>
        <v>69165.327600000004</v>
      </c>
      <c r="BW32" s="110">
        <f>'[3]Median Family Income-Quintiles'!BW32</f>
        <v>101118.9</v>
      </c>
      <c r="BX32" s="110">
        <f>'[3]Median Family Income-Quintiles'!BX32</f>
        <v>155723.106</v>
      </c>
      <c r="BY32" s="111">
        <f>'[3]Median Family Income-Quintiles'!BY32</f>
        <v>24516.947400000001</v>
      </c>
      <c r="BZ32" s="110">
        <f>'[3]Median Family Income-Quintiles'!BZ32</f>
        <v>47716.868699999999</v>
      </c>
      <c r="CA32" s="110">
        <f>'[3]Median Family Income-Quintiles'!CA32</f>
        <v>68890.596000000005</v>
      </c>
      <c r="CB32" s="110">
        <f>'[3]Median Family Income-Quintiles'!CB32</f>
        <v>99283.505999999994</v>
      </c>
      <c r="CC32" s="110">
        <f>'[3]Median Family Income-Quintiles'!CC32</f>
        <v>168883.26990000001</v>
      </c>
      <c r="CD32" s="111">
        <f>'[3]Median Family Income-Quintiles'!CD32</f>
        <v>22627.248</v>
      </c>
      <c r="CE32" s="110">
        <f>'[3]Median Family Income-Quintiles'!CE32</f>
        <v>48082.902000000002</v>
      </c>
      <c r="CF32" s="110">
        <f>'[3]Median Family Income-Quintiles'!CF32</f>
        <v>71417.251499999998</v>
      </c>
      <c r="CG32" s="110">
        <f>'[3]Median Family Income-Quintiles'!CG32</f>
        <v>104044.935</v>
      </c>
      <c r="CH32" s="110">
        <f>'[3]Median Family Income-Quintiles'!CH32</f>
        <v>164350.59150000001</v>
      </c>
    </row>
    <row r="33" spans="1:86">
      <c r="A33" s="110" t="s">
        <v>47</v>
      </c>
      <c r="B33" s="110">
        <f>'[3]Median Family Income-Quintiles'!B33</f>
        <v>12100</v>
      </c>
      <c r="C33" s="106">
        <f>'[3]Median Family Income-Quintiles'!C33</f>
        <v>25936</v>
      </c>
      <c r="D33" s="106">
        <f>'[3]Median Family Income-Quintiles'!D33</f>
        <v>40039.5</v>
      </c>
      <c r="E33" s="106">
        <f>'[3]Median Family Income-Quintiles'!E33</f>
        <v>57800</v>
      </c>
      <c r="F33" s="110">
        <f>'[3]Median Family Income-Quintiles'!F33</f>
        <v>96671</v>
      </c>
      <c r="G33" s="111">
        <f>'[3]Median Family Income-Quintiles'!G33</f>
        <v>13824</v>
      </c>
      <c r="H33" s="106">
        <f>'[3]Median Family Income-Quintiles'!H33</f>
        <v>28034</v>
      </c>
      <c r="I33" s="106">
        <f>'[3]Median Family Income-Quintiles'!I33</f>
        <v>42438</v>
      </c>
      <c r="J33" s="106">
        <f>'[3]Median Family Income-Quintiles'!J33</f>
        <v>63000</v>
      </c>
      <c r="K33" s="110">
        <f>'[3]Median Family Income-Quintiles'!K33</f>
        <v>110000</v>
      </c>
      <c r="L33" s="111">
        <f>'[3]Median Family Income-Quintiles'!L33</f>
        <v>15080</v>
      </c>
      <c r="M33" s="106">
        <f>'[3]Median Family Income-Quintiles'!M33</f>
        <v>30000</v>
      </c>
      <c r="N33" s="106">
        <f>'[3]Median Family Income-Quintiles'!N33</f>
        <v>45822</v>
      </c>
      <c r="O33" s="106">
        <f>'[3]Median Family Income-Quintiles'!O33</f>
        <v>67850</v>
      </c>
      <c r="P33" s="110">
        <f>'[3]Median Family Income-Quintiles'!P33</f>
        <v>112500</v>
      </c>
      <c r="Q33" s="111">
        <f>'[3]Median Family Income-Quintiles'!Q33</f>
        <v>15000</v>
      </c>
      <c r="R33" s="106">
        <f>'[3]Median Family Income-Quintiles'!R33</f>
        <v>29000</v>
      </c>
      <c r="S33" s="106">
        <f>'[3]Median Family Income-Quintiles'!S33</f>
        <v>46000</v>
      </c>
      <c r="T33" s="106">
        <f>'[3]Median Family Income-Quintiles'!T33</f>
        <v>69201</v>
      </c>
      <c r="U33" s="110">
        <f>'[3]Median Family Income-Quintiles'!U33</f>
        <v>117200</v>
      </c>
      <c r="V33" s="111">
        <f>'[3]Median Family Income-Quintiles'!V33</f>
        <v>20313.5</v>
      </c>
      <c r="W33" s="106">
        <f>'[3]Median Family Income-Quintiles'!W33</f>
        <v>40627</v>
      </c>
      <c r="X33" s="106">
        <f>'[3]Median Family Income-Quintiles'!X33</f>
        <v>60940.5</v>
      </c>
      <c r="Y33" s="106">
        <f>'[3]Median Family Income-Quintiles'!Y33</f>
        <v>85926.104999999996</v>
      </c>
      <c r="Z33" s="110">
        <f>'[3]Median Family Income-Quintiles'!Z33</f>
        <v>141178.82500000001</v>
      </c>
      <c r="AA33" s="111">
        <f>'[3]Median Family Income-Quintiles'!AA33</f>
        <v>21488.007900000001</v>
      </c>
      <c r="AB33" s="106">
        <f>'[3]Median Family Income-Quintiles'!AB33</f>
        <v>43383.371400000004</v>
      </c>
      <c r="AC33" s="106">
        <f>'[3]Median Family Income-Quintiles'!AC33</f>
        <v>65075.057099999998</v>
      </c>
      <c r="AD33" s="106">
        <f>'[3]Median Family Income-Quintiles'!AD33</f>
        <v>91655.01</v>
      </c>
      <c r="AE33" s="110">
        <f>'[3]Median Family Income-Quintiles'!AE33</f>
        <v>145935.14369999999</v>
      </c>
      <c r="AF33" s="111">
        <f>'[3]Median Family Income-Quintiles'!AF33</f>
        <v>18990.12</v>
      </c>
      <c r="AG33" s="106">
        <f>'[3]Median Family Income-Quintiles'!AG33</f>
        <v>39579.408000000003</v>
      </c>
      <c r="AH33" s="106">
        <f>'[3]Median Family Income-Quintiles'!AH33</f>
        <v>60318.618000000002</v>
      </c>
      <c r="AI33" s="106">
        <f>'[3]Median Family Income-Quintiles'!AI33</f>
        <v>87554.448000000004</v>
      </c>
      <c r="AJ33" s="110">
        <f>'[3]Median Family Income-Quintiles'!AJ33</f>
        <v>139927.20000000001</v>
      </c>
      <c r="AK33" s="111">
        <f>'[3]Median Family Income-Quintiles'!AK33</f>
        <v>17129.608</v>
      </c>
      <c r="AL33" s="110">
        <f>'[3]Median Family Income-Quintiles'!AL33</f>
        <v>37695.213839999997</v>
      </c>
      <c r="AM33" s="110">
        <f>'[3]Median Family Income-Quintiles'!AM33</f>
        <v>60155.152800000003</v>
      </c>
      <c r="AN33" s="110">
        <f>'[3]Median Family Income-Quintiles'!AN33</f>
        <v>84841.940799999997</v>
      </c>
      <c r="AO33" s="110">
        <f>'[3]Median Family Income-Quintiles'!AO33</f>
        <v>138044.48800000001</v>
      </c>
      <c r="AP33" s="111">
        <f>'[3]Median Family Income-Quintiles'!AP33</f>
        <v>17004.5579</v>
      </c>
      <c r="AQ33" s="110">
        <f>'[3]Median Family Income-Quintiles'!AQ33</f>
        <v>36860.179400000001</v>
      </c>
      <c r="AR33" s="110">
        <f>'[3]Median Family Income-Quintiles'!AR33</f>
        <v>56003.035000000003</v>
      </c>
      <c r="AS33" s="110">
        <f>'[3]Median Family Income-Quintiles'!AS33</f>
        <v>83699.081399999995</v>
      </c>
      <c r="AT33" s="262">
        <f>'[3]Median Family Income-Quintiles'!AT33</f>
        <v>140516.70600000001</v>
      </c>
      <c r="AU33" s="110">
        <f>'[3]Median Family Income-Quintiles'!AU33</f>
        <v>17274.539700000001</v>
      </c>
      <c r="AV33" s="110">
        <f>'[3]Median Family Income-Quintiles'!AV33</f>
        <v>37781.741800000003</v>
      </c>
      <c r="AW33" s="110">
        <f>'[3]Median Family Income-Quintiles'!AW33</f>
        <v>58086.902499999997</v>
      </c>
      <c r="AX33" s="110">
        <f>'[3]Median Family Income-Quintiles'!AX33</f>
        <v>84857.388000000006</v>
      </c>
      <c r="AY33" s="262">
        <f>'[3]Median Family Income-Quintiles'!AY33</f>
        <v>140923.87650000001</v>
      </c>
      <c r="AZ33" s="110">
        <f>'[3]Median Family Income-Quintiles'!AZ33</f>
        <v>17229.087899999999</v>
      </c>
      <c r="BA33" s="110">
        <f>'[3]Median Family Income-Quintiles'!BA33</f>
        <v>38689.881600000001</v>
      </c>
      <c r="BB33" s="110">
        <f>'[3]Median Family Income-Quintiles'!BB33</f>
        <v>58542.627095999997</v>
      </c>
      <c r="BC33" s="110">
        <f>'[3]Median Family Income-Quintiles'!BC33</f>
        <v>86649.214000000007</v>
      </c>
      <c r="BD33" s="262">
        <f>'[3]Median Family Income-Quintiles'!BD33</f>
        <v>141459.87959999999</v>
      </c>
      <c r="BE33" s="110">
        <f>'[3]Median Family Income-Quintiles'!BE33</f>
        <v>19059.232499999998</v>
      </c>
      <c r="BF33" s="110">
        <f>'[3]Median Family Income-Quintiles'!BF33</f>
        <v>39842.871749999998</v>
      </c>
      <c r="BG33" s="110">
        <f>'[3]Median Family Income-Quintiles'!BG33</f>
        <v>60505.5</v>
      </c>
      <c r="BH33" s="110">
        <f>'[3]Median Family Income-Quintiles'!BH33</f>
        <v>88237.1875</v>
      </c>
      <c r="BI33" s="262">
        <f>'[3]Median Family Income-Quintiles'!BI33</f>
        <v>146221.625</v>
      </c>
      <c r="BJ33" s="106">
        <f>'[3]Median Family Income-Quintiles'!BJ33</f>
        <v>17722.372800000001</v>
      </c>
      <c r="BK33" s="106">
        <f>'[3]Median Family Income-Quintiles'!BK33</f>
        <v>40050.559999999998</v>
      </c>
      <c r="BL33" s="106">
        <f>'[3]Median Family Income-Quintiles'!BL33</f>
        <v>62078.368000000002</v>
      </c>
      <c r="BM33" s="106">
        <f>'[3]Median Family Income-Quintiles'!BM33</f>
        <v>90113.76</v>
      </c>
      <c r="BN33" s="106">
        <f>'[3]Median Family Income-Quintiles'!BN33</f>
        <v>151190.864</v>
      </c>
      <c r="BO33" s="111">
        <f>'[3]Median Family Income-Quintiles'!BO33</f>
        <v>19446.448400000001</v>
      </c>
      <c r="BP33" s="110">
        <f>'[3]Median Family Income-Quintiles'!BP33</f>
        <v>42318.696000000004</v>
      </c>
      <c r="BQ33" s="110">
        <f>'[3]Median Family Income-Quintiles'!BQ33</f>
        <v>65493.22</v>
      </c>
      <c r="BR33" s="110">
        <f>'[3]Median Family Income-Quintiles'!BR33</f>
        <v>95720.86</v>
      </c>
      <c r="BS33" s="110">
        <f>'[3]Median Family Income-Quintiles'!BS33</f>
        <v>155168.552</v>
      </c>
      <c r="BT33" s="111">
        <f>'[3]Median Family Income-Quintiles'!BT33</f>
        <v>21437.2068</v>
      </c>
      <c r="BU33" s="110">
        <f>'[3]Median Family Income-Quintiles'!BU33</f>
        <v>45301.267200000002</v>
      </c>
      <c r="BV33" s="110">
        <f>'[3]Median Family Income-Quintiles'!BV33</f>
        <v>67749.663</v>
      </c>
      <c r="BW33" s="110">
        <f>'[3]Median Family Income-Quintiles'!BW33</f>
        <v>99399.878700000001</v>
      </c>
      <c r="BX33" s="110">
        <f>'[3]Median Family Income-Quintiles'!BX33</f>
        <v>161790.24</v>
      </c>
      <c r="BY33" s="111">
        <f>'[3]Median Family Income-Quintiles'!BY33</f>
        <v>21680.275799999999</v>
      </c>
      <c r="BZ33" s="110">
        <f>'[3]Median Family Income-Quintiles'!BZ33</f>
        <v>46298.532899999998</v>
      </c>
      <c r="CA33" s="110">
        <f>'[3]Median Family Income-Quintiles'!CA33</f>
        <v>70987.706789999997</v>
      </c>
      <c r="CB33" s="110">
        <f>'[3]Median Family Income-Quintiles'!CB33</f>
        <v>102322.79700000001</v>
      </c>
      <c r="CC33" s="110">
        <f>'[3]Median Family Income-Quintiles'!CC33</f>
        <v>176380.18770000001</v>
      </c>
      <c r="CD33" s="111">
        <f>'[3]Median Family Income-Quintiles'!CD33</f>
        <v>23233.334999999999</v>
      </c>
      <c r="CE33" s="110">
        <f>'[3]Median Family Income-Quintiles'!CE33</f>
        <v>49093.046999999999</v>
      </c>
      <c r="CF33" s="110">
        <f>'[3]Median Family Income-Quintiles'!CF33</f>
        <v>75760.875</v>
      </c>
      <c r="CG33" s="110">
        <f>'[3]Median Family Income-Quintiles'!CG33</f>
        <v>108489.573</v>
      </c>
      <c r="CH33" s="110">
        <f>'[3]Median Family Income-Quintiles'!CH33</f>
        <v>181826.1</v>
      </c>
    </row>
    <row r="34" spans="1:86">
      <c r="A34" s="110" t="s">
        <v>48</v>
      </c>
      <c r="B34" s="110">
        <f>'[3]Median Family Income-Quintiles'!B34</f>
        <v>7600</v>
      </c>
      <c r="C34" s="106">
        <f>'[3]Median Family Income-Quintiles'!C34</f>
        <v>18079</v>
      </c>
      <c r="D34" s="106">
        <f>'[3]Median Family Income-Quintiles'!D34</f>
        <v>29600</v>
      </c>
      <c r="E34" s="106">
        <f>'[3]Median Family Income-Quintiles'!E34</f>
        <v>47100</v>
      </c>
      <c r="F34" s="110">
        <f>'[3]Median Family Income-Quintiles'!F34</f>
        <v>78865</v>
      </c>
      <c r="G34" s="111">
        <f>'[3]Median Family Income-Quintiles'!G34</f>
        <v>8916</v>
      </c>
      <c r="H34" s="106">
        <f>'[3]Median Family Income-Quintiles'!H34</f>
        <v>20200</v>
      </c>
      <c r="I34" s="106">
        <f>'[3]Median Family Income-Quintiles'!I34</f>
        <v>34338.5</v>
      </c>
      <c r="J34" s="106">
        <f>'[3]Median Family Income-Quintiles'!J34</f>
        <v>53895</v>
      </c>
      <c r="K34" s="110">
        <f>'[3]Median Family Income-Quintiles'!K34</f>
        <v>84824</v>
      </c>
      <c r="L34" s="111">
        <f>'[3]Median Family Income-Quintiles'!L34</f>
        <v>9100</v>
      </c>
      <c r="M34" s="106">
        <f>'[3]Median Family Income-Quintiles'!M34</f>
        <v>21060</v>
      </c>
      <c r="N34" s="106">
        <f>'[3]Median Family Income-Quintiles'!N34</f>
        <v>35998</v>
      </c>
      <c r="O34" s="106">
        <f>'[3]Median Family Income-Quintiles'!O34</f>
        <v>55000</v>
      </c>
      <c r="P34" s="110">
        <f>'[3]Median Family Income-Quintiles'!P34</f>
        <v>91808</v>
      </c>
      <c r="Q34" s="111">
        <f>'[3]Median Family Income-Quintiles'!Q34</f>
        <v>10316</v>
      </c>
      <c r="R34" s="106">
        <f>'[3]Median Family Income-Quintiles'!R34</f>
        <v>22815</v>
      </c>
      <c r="S34" s="106">
        <f>'[3]Median Family Income-Quintiles'!S34</f>
        <v>38000</v>
      </c>
      <c r="T34" s="106">
        <f>'[3]Median Family Income-Quintiles'!T34</f>
        <v>59993</v>
      </c>
      <c r="U34" s="110">
        <f>'[3]Median Family Income-Quintiles'!U34</f>
        <v>102620</v>
      </c>
      <c r="V34" s="111">
        <f>'[3]Median Family Income-Quintiles'!V34</f>
        <v>12899.0725</v>
      </c>
      <c r="W34" s="106">
        <f>'[3]Median Family Income-Quintiles'!W34</f>
        <v>30470.25</v>
      </c>
      <c r="X34" s="106">
        <f>'[3]Median Family Income-Quintiles'!X34</f>
        <v>47025.752500000002</v>
      </c>
      <c r="Y34" s="106">
        <f>'[3]Median Family Income-Quintiles'!Y34</f>
        <v>72112.925000000003</v>
      </c>
      <c r="Z34" s="110">
        <f>'[3]Median Family Income-Quintiles'!Z34</f>
        <v>121881</v>
      </c>
      <c r="AA34" s="111">
        <f>'[3]Median Family Income-Quintiles'!AA34</f>
        <v>14970.318300000001</v>
      </c>
      <c r="AB34" s="106">
        <f>'[3]Median Family Income-Quintiles'!AB34</f>
        <v>32282.9313</v>
      </c>
      <c r="AC34" s="106">
        <f>'[3]Median Family Income-Quintiles'!AC34</f>
        <v>51937.839</v>
      </c>
      <c r="AD34" s="106">
        <f>'[3]Median Family Income-Quintiles'!AD34</f>
        <v>80452.731</v>
      </c>
      <c r="AE34" s="110">
        <f>'[3]Median Family Income-Quintiles'!AE34</f>
        <v>135954.93150000001</v>
      </c>
      <c r="AF34" s="111">
        <f>'[3]Median Family Income-Quintiles'!AF34</f>
        <v>14892.252</v>
      </c>
      <c r="AG34" s="106">
        <f>'[3]Median Family Income-Quintiles'!AG34</f>
        <v>32183.256000000001</v>
      </c>
      <c r="AH34" s="106">
        <f>'[3]Median Family Income-Quintiles'!AH34</f>
        <v>52572.648000000001</v>
      </c>
      <c r="AI34" s="106">
        <f>'[3]Median Family Income-Quintiles'!AI34</f>
        <v>79618.576799999995</v>
      </c>
      <c r="AJ34" s="110">
        <f>'[3]Median Family Income-Quintiles'!AJ34</f>
        <v>129432.66</v>
      </c>
      <c r="AK34" s="111">
        <f>'[3]Median Family Income-Quintiles'!AK34</f>
        <v>13099.111999999999</v>
      </c>
      <c r="AL34" s="110">
        <f>'[3]Median Family Income-Quintiles'!AL34</f>
        <v>30228.720000000001</v>
      </c>
      <c r="AM34" s="110">
        <f>'[3]Median Family Income-Quintiles'!AM34</f>
        <v>50713.715920000002</v>
      </c>
      <c r="AN34" s="110">
        <f>'[3]Median Family Income-Quintiles'!AN34</f>
        <v>78594.672000000006</v>
      </c>
      <c r="AO34" s="110">
        <f>'[3]Median Family Income-Quintiles'!AO34</f>
        <v>131797.21919999999</v>
      </c>
      <c r="AP34" s="111">
        <f>'[3]Median Family Income-Quintiles'!AP34</f>
        <v>12829.7862</v>
      </c>
      <c r="AQ34" s="110">
        <f>'[3]Median Family Income-Quintiles'!AQ34</f>
        <v>30547.11</v>
      </c>
      <c r="AR34" s="110">
        <f>'[3]Median Family Income-Quintiles'!AR34</f>
        <v>51420.968500000003</v>
      </c>
      <c r="AS34" s="110">
        <f>'[3]Median Family Income-Quintiles'!AS34</f>
        <v>80033.428199999995</v>
      </c>
      <c r="AT34" s="262">
        <f>'[3]Median Family Income-Quintiles'!AT34</f>
        <v>139498.46900000001</v>
      </c>
      <c r="AU34" s="110">
        <f>'[3]Median Family Income-Quintiles'!AU34</f>
        <v>12122.484</v>
      </c>
      <c r="AV34" s="110">
        <f>'[3]Median Family Income-Quintiles'!AV34</f>
        <v>30306.21</v>
      </c>
      <c r="AW34" s="110">
        <f>'[3]Median Family Income-Quintiles'!AW34</f>
        <v>50611.370699999999</v>
      </c>
      <c r="AX34" s="110">
        <f>'[3]Median Family Income-Quintiles'!AX34</f>
        <v>80816.56</v>
      </c>
      <c r="AY34" s="262">
        <f>'[3]Median Family Income-Quintiles'!AY34</f>
        <v>136377.94500000001</v>
      </c>
      <c r="AZ34" s="110">
        <f>'[3]Median Family Income-Quintiles'!AZ34</f>
        <v>12896.627200000001</v>
      </c>
      <c r="BA34" s="110">
        <f>'[3]Median Family Income-Quintiles'!BA34</f>
        <v>32241.567999999999</v>
      </c>
      <c r="BB34" s="110">
        <f>'[3]Median Family Income-Quintiles'!BB34</f>
        <v>54407.646000000001</v>
      </c>
      <c r="BC34" s="110">
        <f>'[3]Median Family Income-Quintiles'!BC34</f>
        <v>83928.831699999995</v>
      </c>
      <c r="BD34" s="262">
        <f>'[3]Median Family Income-Quintiles'!BD34</f>
        <v>142330.40193600001</v>
      </c>
      <c r="BE34" s="110">
        <f>'[3]Median Family Income-Quintiles'!BE34</f>
        <v>13008.682500000001</v>
      </c>
      <c r="BF34" s="110">
        <f>'[3]Median Family Income-Quintiles'!BF34</f>
        <v>33278.025000000001</v>
      </c>
      <c r="BG34" s="110">
        <f>'[3]Median Family Income-Quintiles'!BG34</f>
        <v>54454.95</v>
      </c>
      <c r="BH34" s="110">
        <f>'[3]Median Family Income-Quintiles'!BH34</f>
        <v>82690.850000000006</v>
      </c>
      <c r="BI34" s="262">
        <f>'[3]Median Family Income-Quintiles'!BI34</f>
        <v>140171.07500000001</v>
      </c>
      <c r="BJ34" s="106">
        <f>'[3]Median Family Income-Quintiles'!BJ34</f>
        <v>15018.96</v>
      </c>
      <c r="BK34" s="106">
        <f>'[3]Median Family Income-Quintiles'!BK34</f>
        <v>33141.838400000001</v>
      </c>
      <c r="BL34" s="106">
        <f>'[3]Median Family Income-Quintiles'!BL34</f>
        <v>55069.52</v>
      </c>
      <c r="BM34" s="106">
        <f>'[3]Median Family Income-Quintiles'!BM34</f>
        <v>84406.555200000003</v>
      </c>
      <c r="BN34" s="106">
        <f>'[3]Median Family Income-Quintiles'!BN34</f>
        <v>147185.80799999999</v>
      </c>
      <c r="BO34" s="111">
        <f>'[3]Median Family Income-Quintiles'!BO34</f>
        <v>14710.784799999999</v>
      </c>
      <c r="BP34" s="110">
        <f>'[3]Median Family Income-Quintiles'!BP34</f>
        <v>35114.441800000001</v>
      </c>
      <c r="BQ34" s="110">
        <f>'[3]Median Family Income-Quintiles'!BQ34</f>
        <v>56122.651599999997</v>
      </c>
      <c r="BR34" s="110">
        <f>'[3]Median Family Income-Quintiles'!BR34</f>
        <v>86854.085600000006</v>
      </c>
      <c r="BS34" s="110">
        <f>'[3]Median Family Income-Quintiles'!BS34</f>
        <v>149223.78279999999</v>
      </c>
      <c r="BT34" s="111">
        <f>'[3]Median Family Income-Quintiles'!BT34</f>
        <v>14358.8838</v>
      </c>
      <c r="BU34" s="110">
        <f>'[3]Median Family Income-Quintiles'!BU34</f>
        <v>35391.614999999998</v>
      </c>
      <c r="BV34" s="110">
        <f>'[3]Median Family Income-Quintiles'!BV34</f>
        <v>58345.605300000003</v>
      </c>
      <c r="BW34" s="110">
        <f>'[3]Median Family Income-Quintiles'!BW34</f>
        <v>89995.820999999996</v>
      </c>
      <c r="BX34" s="110">
        <f>'[3]Median Family Income-Quintiles'!BX34</f>
        <v>151678.35</v>
      </c>
      <c r="BY34" s="111">
        <f>'[3]Median Family Income-Quintiles'!BY34</f>
        <v>13879.428900000001</v>
      </c>
      <c r="BZ34" s="110">
        <f>'[3]Median Family Income-Quintiles'!BZ34</f>
        <v>34343.988299999997</v>
      </c>
      <c r="CA34" s="110">
        <f>'[3]Median Family Income-Quintiles'!CA34</f>
        <v>57746.529000000002</v>
      </c>
      <c r="CB34" s="110">
        <f>'[3]Median Family Income-Quintiles'!CB34</f>
        <v>87430.271099999998</v>
      </c>
      <c r="CC34" s="110">
        <f>'[3]Median Family Income-Quintiles'!CC34</f>
        <v>155003.84099999999</v>
      </c>
      <c r="CD34" s="111">
        <f>'[3]Median Family Income-Quintiles'!CD34</f>
        <v>16667.392500000002</v>
      </c>
      <c r="CE34" s="110">
        <f>'[3]Median Family Income-Quintiles'!CE34</f>
        <v>40405.800000000003</v>
      </c>
      <c r="CF34" s="110">
        <f>'[3]Median Family Income-Quintiles'!CF34</f>
        <v>64447.250999999997</v>
      </c>
      <c r="CG34" s="110">
        <f>'[3]Median Family Income-Quintiles'!CG34</f>
        <v>95357.687999999995</v>
      </c>
      <c r="CH34" s="110">
        <f>'[3]Median Family Income-Quintiles'!CH34</f>
        <v>165057.693</v>
      </c>
    </row>
    <row r="35" spans="1:86">
      <c r="A35" s="110" t="s">
        <v>49</v>
      </c>
      <c r="B35" s="110">
        <f>'[3]Median Family Income-Quintiles'!B35</f>
        <v>10193</v>
      </c>
      <c r="C35" s="106">
        <f>'[3]Median Family Income-Quintiles'!C35</f>
        <v>23000</v>
      </c>
      <c r="D35" s="106">
        <f>'[3]Median Family Income-Quintiles'!D35</f>
        <v>39002</v>
      </c>
      <c r="E35" s="106">
        <f>'[3]Median Family Income-Quintiles'!E35</f>
        <v>58577</v>
      </c>
      <c r="F35" s="110">
        <f>'[3]Median Family Income-Quintiles'!F35</f>
        <v>100149</v>
      </c>
      <c r="G35" s="111">
        <f>'[3]Median Family Income-Quintiles'!G35</f>
        <v>10800</v>
      </c>
      <c r="H35" s="106">
        <f>'[3]Median Family Income-Quintiles'!H35</f>
        <v>25000</v>
      </c>
      <c r="I35" s="106">
        <f>'[3]Median Family Income-Quintiles'!I35</f>
        <v>40895</v>
      </c>
      <c r="J35" s="106">
        <f>'[3]Median Family Income-Quintiles'!J35</f>
        <v>61160</v>
      </c>
      <c r="K35" s="110">
        <f>'[3]Median Family Income-Quintiles'!K35</f>
        <v>102520</v>
      </c>
      <c r="L35" s="111">
        <f>'[3]Median Family Income-Quintiles'!L35</f>
        <v>12000</v>
      </c>
      <c r="M35" s="106">
        <f>'[3]Median Family Income-Quintiles'!M35</f>
        <v>27000</v>
      </c>
      <c r="N35" s="106">
        <f>'[3]Median Family Income-Quintiles'!N35</f>
        <v>43500</v>
      </c>
      <c r="O35" s="106">
        <f>'[3]Median Family Income-Quintiles'!O35</f>
        <v>66000</v>
      </c>
      <c r="P35" s="110">
        <f>'[3]Median Family Income-Quintiles'!P35</f>
        <v>110198</v>
      </c>
      <c r="Q35" s="111">
        <f>'[3]Median Family Income-Quintiles'!Q35</f>
        <v>11720</v>
      </c>
      <c r="R35" s="106">
        <f>'[3]Median Family Income-Quintiles'!R35</f>
        <v>27000</v>
      </c>
      <c r="S35" s="106">
        <f>'[3]Median Family Income-Quintiles'!S35</f>
        <v>44000</v>
      </c>
      <c r="T35" s="106">
        <f>'[3]Median Family Income-Quintiles'!T35</f>
        <v>68924</v>
      </c>
      <c r="U35" s="110">
        <f>'[3]Median Family Income-Quintiles'!U35</f>
        <v>112600</v>
      </c>
      <c r="V35" s="111">
        <f>'[3]Median Family Income-Quintiles'!V35</f>
        <v>17469.61</v>
      </c>
      <c r="W35" s="106">
        <f>'[3]Median Family Income-Quintiles'!W35</f>
        <v>37275.272499999999</v>
      </c>
      <c r="X35" s="106">
        <f>'[3]Median Family Income-Quintiles'!X35</f>
        <v>55862.125</v>
      </c>
      <c r="Y35" s="106">
        <f>'[3]Median Family Income-Quintiles'!Y35</f>
        <v>80238.324999999997</v>
      </c>
      <c r="Z35" s="110">
        <f>'[3]Median Family Income-Quintiles'!Z35</f>
        <v>132037.75</v>
      </c>
      <c r="AA35" s="111">
        <f>'[3]Median Family Income-Quintiles'!AA35</f>
        <v>18331.002</v>
      </c>
      <c r="AB35" s="106">
        <f>'[3]Median Family Income-Quintiles'!AB35</f>
        <v>39717.171000000002</v>
      </c>
      <c r="AC35" s="106">
        <f>'[3]Median Family Income-Quintiles'!AC35</f>
        <v>61103.34</v>
      </c>
      <c r="AD35" s="106">
        <f>'[3]Median Family Income-Quintiles'!AD35</f>
        <v>87785.131800000003</v>
      </c>
      <c r="AE35" s="110">
        <f>'[3]Median Family Income-Quintiles'!AE35</f>
        <v>142584.64389000001</v>
      </c>
      <c r="AF35" s="111">
        <f>'[3]Median Family Income-Quintiles'!AF35</f>
        <v>17291.004000000001</v>
      </c>
      <c r="AG35" s="106">
        <f>'[3]Median Family Income-Quintiles'!AG35</f>
        <v>38449.995600000002</v>
      </c>
      <c r="AH35" s="106">
        <f>'[3]Median Family Income-Quintiles'!AH35</f>
        <v>59868.851999999999</v>
      </c>
      <c r="AI35" s="106">
        <f>'[3]Median Family Income-Quintiles'!AI35</f>
        <v>86455.02</v>
      </c>
      <c r="AJ35" s="110">
        <f>'[3]Median Family Income-Quintiles'!AJ35</f>
        <v>140736.7788</v>
      </c>
      <c r="AK35" s="111">
        <f>'[3]Median Family Income-Quintiles'!AK35</f>
        <v>17028.845600000001</v>
      </c>
      <c r="AL35" s="110">
        <f>'[3]Median Family Income-Quintiles'!AL35</f>
        <v>36274.464</v>
      </c>
      <c r="AM35" s="110">
        <f>'[3]Median Family Income-Quintiles'!AM35</f>
        <v>56930.756000000001</v>
      </c>
      <c r="AN35" s="110">
        <f>'[3]Median Family Income-Quintiles'!AN35</f>
        <v>83632.792000000001</v>
      </c>
      <c r="AO35" s="110">
        <f>'[3]Median Family Income-Quintiles'!AO35</f>
        <v>138044.48800000001</v>
      </c>
      <c r="AP35" s="111">
        <f>'[3]Median Family Income-Quintiles'!AP35</f>
        <v>16597.2631</v>
      </c>
      <c r="AQ35" s="110">
        <f>'[3]Median Family Income-Quintiles'!AQ35</f>
        <v>37674.769</v>
      </c>
      <c r="AR35" s="110">
        <f>'[3]Median Family Income-Quintiles'!AR35</f>
        <v>59057.745999999999</v>
      </c>
      <c r="AS35" s="110">
        <f>'[3]Median Family Income-Quintiles'!AS35</f>
        <v>84513.671000000002</v>
      </c>
      <c r="AT35" s="262">
        <f>'[3]Median Family Income-Quintiles'!AT35</f>
        <v>141229.4719</v>
      </c>
      <c r="AU35" s="110">
        <f>'[3]Median Family Income-Quintiles'!AU35</f>
        <v>16971.477599999998</v>
      </c>
      <c r="AV35" s="110">
        <f>'[3]Median Family Income-Quintiles'!AV35</f>
        <v>38084.803899999999</v>
      </c>
      <c r="AW35" s="110">
        <f>'[3]Median Family Income-Quintiles'!AW35</f>
        <v>59602.213000000003</v>
      </c>
      <c r="AX35" s="110">
        <f>'[3]Median Family Income-Quintiles'!AX35</f>
        <v>87888.009000000005</v>
      </c>
      <c r="AY35" s="262">
        <f>'[3]Median Family Income-Quintiles'!AY35</f>
        <v>142843.26980000001</v>
      </c>
      <c r="AZ35" s="110">
        <f>'[3]Median Family Income-Quintiles'!AZ35</f>
        <v>17732.862400000002</v>
      </c>
      <c r="BA35" s="110">
        <f>'[3]Median Family Income-Quintiles'!BA35</f>
        <v>39395.1659</v>
      </c>
      <c r="BB35" s="110">
        <f>'[3]Median Family Income-Quintiles'!BB35</f>
        <v>61460.489000000001</v>
      </c>
      <c r="BC35" s="110">
        <f>'[3]Median Family Income-Quintiles'!BC35</f>
        <v>90175.635500000004</v>
      </c>
      <c r="BD35" s="262">
        <f>'[3]Median Family Income-Quintiles'!BD35</f>
        <v>146396.86970000001</v>
      </c>
      <c r="BE35" s="110">
        <f>'[3]Median Family Income-Quintiles'!BE35</f>
        <v>18151.650000000001</v>
      </c>
      <c r="BF35" s="110">
        <f>'[3]Median Family Income-Quintiles'!BF35</f>
        <v>40337</v>
      </c>
      <c r="BG35" s="110">
        <f>'[3]Median Family Income-Quintiles'!BG35</f>
        <v>62522.35</v>
      </c>
      <c r="BH35" s="110">
        <f>'[3]Median Family Income-Quintiles'!BH35</f>
        <v>93380.154999999999</v>
      </c>
      <c r="BI35" s="262">
        <f>'[3]Median Family Income-Quintiles'!BI35</f>
        <v>159532.83499999999</v>
      </c>
      <c r="BJ35" s="106">
        <f>'[3]Median Family Income-Quintiles'!BJ35</f>
        <v>19324.395199999999</v>
      </c>
      <c r="BK35" s="106">
        <f>'[3]Median Family Income-Quintiles'!BK35</f>
        <v>42553.72</v>
      </c>
      <c r="BL35" s="106">
        <f>'[3]Median Family Income-Quintiles'!BL35</f>
        <v>66584.055999999997</v>
      </c>
      <c r="BM35" s="106">
        <f>'[3]Median Family Income-Quintiles'!BM35</f>
        <v>97122.607999999993</v>
      </c>
      <c r="BN35" s="106">
        <f>'[3]Median Family Income-Quintiles'!BN35</f>
        <v>165208.56</v>
      </c>
      <c r="BO35" s="111">
        <f>'[3]Median Family Income-Quintiles'!BO35</f>
        <v>22066.177199999998</v>
      </c>
      <c r="BP35" s="110">
        <f>'[3]Median Family Income-Quintiles'!BP35</f>
        <v>45341.46</v>
      </c>
      <c r="BQ35" s="110">
        <f>'[3]Median Family Income-Quintiles'!BQ35</f>
        <v>70027.365999999995</v>
      </c>
      <c r="BR35" s="110">
        <f>'[3]Median Family Income-Quintiles'!BR35</f>
        <v>102773.976</v>
      </c>
      <c r="BS35" s="110">
        <f>'[3]Median Family Income-Quintiles'!BS35</f>
        <v>178846.87</v>
      </c>
      <c r="BT35" s="111">
        <f>'[3]Median Family Income-Quintiles'!BT35</f>
        <v>22246.157999999999</v>
      </c>
      <c r="BU35" s="110">
        <f>'[3]Median Family Income-Quintiles'!BU35</f>
        <v>48334.834199999998</v>
      </c>
      <c r="BV35" s="110">
        <f>'[3]Median Family Income-Quintiles'!BV35</f>
        <v>73311.202499999999</v>
      </c>
      <c r="BW35" s="110">
        <f>'[3]Median Family Income-Quintiles'!BW35</f>
        <v>106174.845</v>
      </c>
      <c r="BX35" s="110">
        <f>'[3]Median Family Income-Quintiles'!BX35</f>
        <v>181326.41148000001</v>
      </c>
      <c r="BY35" s="111">
        <f>'[3]Median Family Income-Quintiles'!BY35</f>
        <v>24314.328000000001</v>
      </c>
      <c r="BZ35" s="110">
        <f>'[3]Median Family Income-Quintiles'!BZ35</f>
        <v>51161.398500000003</v>
      </c>
      <c r="CA35" s="110">
        <f>'[3]Median Family Income-Quintiles'!CA35</f>
        <v>79426.804799999998</v>
      </c>
      <c r="CB35" s="110">
        <f>'[3]Median Family Income-Quintiles'!CB35</f>
        <v>115290.43859999999</v>
      </c>
      <c r="CC35" s="110">
        <f>'[3]Median Family Income-Quintiles'!CC35</f>
        <v>195527.72099999999</v>
      </c>
      <c r="CD35" s="111">
        <f>'[3]Median Family Income-Quintiles'!CD35</f>
        <v>26465.798999999999</v>
      </c>
      <c r="CE35" s="110">
        <f>'[3]Median Family Income-Quintiles'!CE35</f>
        <v>54143.771999999997</v>
      </c>
      <c r="CF35" s="110">
        <f>'[3]Median Family Income-Quintiles'!CF35</f>
        <v>82831.89</v>
      </c>
      <c r="CG35" s="110">
        <f>'[3]Median Family Income-Quintiles'!CG35</f>
        <v>119298.12450000001</v>
      </c>
      <c r="CH35" s="110">
        <f>'[3]Median Family Income-Quintiles'!CH35</f>
        <v>197786.391</v>
      </c>
    </row>
    <row r="36" spans="1:86">
      <c r="A36" s="110" t="s">
        <v>50</v>
      </c>
      <c r="B36" s="110">
        <f>'[3]Median Family Income-Quintiles'!B36</f>
        <v>14120</v>
      </c>
      <c r="C36" s="106">
        <f>'[3]Median Family Income-Quintiles'!C36</f>
        <v>30150</v>
      </c>
      <c r="D36" s="106">
        <f>'[3]Median Family Income-Quintiles'!D36</f>
        <v>44656</v>
      </c>
      <c r="E36" s="106">
        <f>'[3]Median Family Income-Quintiles'!E36</f>
        <v>60805</v>
      </c>
      <c r="F36" s="110">
        <f>'[3]Median Family Income-Quintiles'!F36</f>
        <v>95883</v>
      </c>
      <c r="G36" s="111">
        <f>'[3]Median Family Income-Quintiles'!G36</f>
        <v>14346</v>
      </c>
      <c r="H36" s="106">
        <f>'[3]Median Family Income-Quintiles'!H36</f>
        <v>32334</v>
      </c>
      <c r="I36" s="106">
        <f>'[3]Median Family Income-Quintiles'!I36</f>
        <v>48800</v>
      </c>
      <c r="J36" s="106">
        <f>'[3]Median Family Income-Quintiles'!J36</f>
        <v>67616</v>
      </c>
      <c r="K36" s="110">
        <f>'[3]Median Family Income-Quintiles'!K36</f>
        <v>105606</v>
      </c>
      <c r="L36" s="111">
        <f>'[3]Median Family Income-Quintiles'!L36</f>
        <v>15005</v>
      </c>
      <c r="M36" s="106">
        <f>'[3]Median Family Income-Quintiles'!M36</f>
        <v>34000</v>
      </c>
      <c r="N36" s="106">
        <f>'[3]Median Family Income-Quintiles'!N36</f>
        <v>51910</v>
      </c>
      <c r="O36" s="106">
        <f>'[3]Median Family Income-Quintiles'!O36</f>
        <v>73430</v>
      </c>
      <c r="P36" s="110">
        <f>'[3]Median Family Income-Quintiles'!P36</f>
        <v>111669</v>
      </c>
      <c r="Q36" s="111">
        <f>'[3]Median Family Income-Quintiles'!Q36</f>
        <v>15382</v>
      </c>
      <c r="R36" s="106">
        <f>'[3]Median Family Income-Quintiles'!R36</f>
        <v>35029</v>
      </c>
      <c r="S36" s="106">
        <f>'[3]Median Family Income-Quintiles'!S36</f>
        <v>51363</v>
      </c>
      <c r="T36" s="106">
        <f>'[3]Median Family Income-Quintiles'!T36</f>
        <v>73540</v>
      </c>
      <c r="U36" s="110">
        <f>'[3]Median Family Income-Quintiles'!U36</f>
        <v>119900</v>
      </c>
      <c r="V36" s="111">
        <f>'[3]Median Family Income-Quintiles'!V36</f>
        <v>20313.5</v>
      </c>
      <c r="W36" s="106">
        <f>'[3]Median Family Income-Quintiles'!W36</f>
        <v>40017.595000000001</v>
      </c>
      <c r="X36" s="106">
        <f>'[3]Median Family Income-Quintiles'!X36</f>
        <v>58604.447500000002</v>
      </c>
      <c r="Y36" s="106">
        <f>'[3]Median Family Income-Quintiles'!Y36</f>
        <v>81254</v>
      </c>
      <c r="Z36" s="110">
        <f>'[3]Median Family Income-Quintiles'!Z36</f>
        <v>129600.13</v>
      </c>
      <c r="AA36" s="111">
        <f>'[3]Median Family Income-Quintiles'!AA36</f>
        <v>23321.108100000001</v>
      </c>
      <c r="AB36" s="106">
        <f>'[3]Median Family Income-Quintiles'!AB36</f>
        <v>44809.116000000002</v>
      </c>
      <c r="AC36" s="106">
        <f>'[3]Median Family Income-Quintiles'!AC36</f>
        <v>64158.506999999998</v>
      </c>
      <c r="AD36" s="106">
        <f>'[3]Median Family Income-Quintiles'!AD36</f>
        <v>90331.104300000006</v>
      </c>
      <c r="AE36" s="110">
        <f>'[3]Median Family Income-Quintiles'!AE36</f>
        <v>142625.37945000001</v>
      </c>
      <c r="AF36" s="111">
        <f>'[3]Median Family Income-Quintiles'!AF36</f>
        <v>21988.560000000001</v>
      </c>
      <c r="AG36" s="106">
        <f>'[3]Median Family Income-Quintiles'!AG36</f>
        <v>43567.333200000001</v>
      </c>
      <c r="AH36" s="106">
        <f>'[3]Median Family Income-Quintiles'!AH36</f>
        <v>63476.974800000004</v>
      </c>
      <c r="AI36" s="106">
        <f>'[3]Median Family Income-Quintiles'!AI36</f>
        <v>88453.98</v>
      </c>
      <c r="AJ36" s="110">
        <f>'[3]Median Family Income-Quintiles'!AJ36</f>
        <v>142825.69200000001</v>
      </c>
      <c r="AK36" s="111">
        <f>'[3]Median Family Income-Quintiles'!AK36</f>
        <v>19950.9552</v>
      </c>
      <c r="AL36" s="110">
        <f>'[3]Median Family Income-Quintiles'!AL36</f>
        <v>41413.346400000002</v>
      </c>
      <c r="AM36" s="110">
        <f>'[3]Median Family Income-Quintiles'!AM36</f>
        <v>60961.252</v>
      </c>
      <c r="AN36" s="110">
        <f>'[3]Median Family Income-Quintiles'!AN36</f>
        <v>85648.04</v>
      </c>
      <c r="AO36" s="110">
        <f>'[3]Median Family Income-Quintiles'!AO36</f>
        <v>137036.864</v>
      </c>
      <c r="AP36" s="111">
        <f>'[3]Median Family Income-Quintiles'!AP36</f>
        <v>19855.621500000001</v>
      </c>
      <c r="AQ36" s="110">
        <f>'[3]Median Family Income-Quintiles'!AQ36</f>
        <v>42358.659200000002</v>
      </c>
      <c r="AR36" s="110">
        <f>'[3]Median Family Income-Quintiles'!AR36</f>
        <v>63130.694000000003</v>
      </c>
      <c r="AS36" s="110">
        <f>'[3]Median Family Income-Quintiles'!AS36</f>
        <v>89604.856</v>
      </c>
      <c r="AT36" s="262">
        <f>'[3]Median Family Income-Quintiles'!AT36</f>
        <v>139702.1164</v>
      </c>
      <c r="AU36" s="110">
        <f>'[3]Median Family Income-Quintiles'!AU36</f>
        <v>21113.326300000001</v>
      </c>
      <c r="AV36" s="110">
        <f>'[3]Median Family Income-Quintiles'!AV36</f>
        <v>44449.108</v>
      </c>
      <c r="AW36" s="110">
        <f>'[3]Median Family Income-Quintiles'!AW36</f>
        <v>65360.392899999999</v>
      </c>
      <c r="AX36" s="110">
        <f>'[3]Median Family Income-Quintiles'!AX36</f>
        <v>91524.754199999996</v>
      </c>
      <c r="AY36" s="262">
        <f>'[3]Median Family Income-Quintiles'!AY36</f>
        <v>146378.99429999999</v>
      </c>
      <c r="AZ36" s="110">
        <f>'[3]Median Family Income-Quintiles'!AZ36</f>
        <v>21662.303500000002</v>
      </c>
      <c r="BA36" s="110">
        <f>'[3]Median Family Income-Quintiles'!BA36</f>
        <v>45339.705000000002</v>
      </c>
      <c r="BB36" s="110">
        <f>'[3]Median Family Income-Quintiles'!BB36</f>
        <v>68110.312399999995</v>
      </c>
      <c r="BC36" s="110">
        <f>'[3]Median Family Income-Quintiles'!BC36</f>
        <v>95213.380499999999</v>
      </c>
      <c r="BD36" s="262">
        <f>'[3]Median Family Income-Quintiles'!BD36</f>
        <v>151132.35</v>
      </c>
      <c r="BE36" s="110">
        <f>'[3]Median Family Income-Quintiles'!BE36</f>
        <v>23496.302500000002</v>
      </c>
      <c r="BF36" s="110">
        <f>'[3]Median Family Income-Quintiles'!BF36</f>
        <v>47799.345000000001</v>
      </c>
      <c r="BG36" s="110">
        <f>'[3]Median Family Income-Quintiles'!BG36</f>
        <v>68683.826749999993</v>
      </c>
      <c r="BH36" s="110">
        <f>'[3]Median Family Income-Quintiles'!BH36</f>
        <v>97534.865999999995</v>
      </c>
      <c r="BI36" s="262">
        <f>'[3]Median Family Income-Quintiles'!BI36</f>
        <v>153885.655</v>
      </c>
      <c r="BJ36" s="106">
        <f>'[3]Median Family Income-Quintiles'!BJ36</f>
        <v>24030.335999999999</v>
      </c>
      <c r="BK36" s="106">
        <f>'[3]Median Family Income-Quintiles'!BK36</f>
        <v>48561.303999999996</v>
      </c>
      <c r="BL36" s="106">
        <f>'[3]Median Family Income-Quintiles'!BL36</f>
        <v>71289.996799999994</v>
      </c>
      <c r="BM36" s="106">
        <f>'[3]Median Family Income-Quintiles'!BM36</f>
        <v>99826.020799999998</v>
      </c>
      <c r="BN36" s="106">
        <f>'[3]Median Family Income-Quintiles'!BN36</f>
        <v>165348.73696000001</v>
      </c>
      <c r="BO36" s="111">
        <f>'[3]Median Family Income-Quintiles'!BO36</f>
        <v>25189.7</v>
      </c>
      <c r="BP36" s="110">
        <f>'[3]Median Family Income-Quintiles'!BP36</f>
        <v>50782.4352</v>
      </c>
      <c r="BQ36" s="110">
        <f>'[3]Median Family Income-Quintiles'!BQ36</f>
        <v>74057.717999999993</v>
      </c>
      <c r="BR36" s="110">
        <f>'[3]Median Family Income-Quintiles'!BR36</f>
        <v>102773.976</v>
      </c>
      <c r="BS36" s="110">
        <f>'[3]Median Family Income-Quintiles'!BS36</f>
        <v>168267.196</v>
      </c>
      <c r="BT36" s="111">
        <f>'[3]Median Family Income-Quintiles'!BT36</f>
        <v>26290.914000000001</v>
      </c>
      <c r="BU36" s="110">
        <f>'[3]Median Family Income-Quintiles'!BU36</f>
        <v>53593.017</v>
      </c>
      <c r="BV36" s="110">
        <f>'[3]Median Family Income-Quintiles'!BV36</f>
        <v>77355.958499999993</v>
      </c>
      <c r="BW36" s="110">
        <f>'[3]Median Family Income-Quintiles'!BW36</f>
        <v>108702.8175</v>
      </c>
      <c r="BX36" s="110">
        <f>'[3]Median Family Income-Quintiles'!BX36</f>
        <v>176553.59940000001</v>
      </c>
      <c r="BY36" s="111">
        <f>'[3]Median Family Income-Quintiles'!BY36</f>
        <v>29278.5033</v>
      </c>
      <c r="BZ36" s="110">
        <f>'[3]Median Family Income-Quintiles'!BZ36</f>
        <v>55720.334999999999</v>
      </c>
      <c r="CA36" s="110">
        <f>'[3]Median Family Income-Quintiles'!CA36</f>
        <v>81199.724549999999</v>
      </c>
      <c r="CB36" s="110">
        <f>'[3]Median Family Income-Quintiles'!CB36</f>
        <v>113162.93489999999</v>
      </c>
      <c r="CC36" s="110">
        <f>'[3]Median Family Income-Quintiles'!CC36</f>
        <v>182357.46</v>
      </c>
      <c r="CD36" s="111">
        <f>'[3]Median Family Income-Quintiles'!CD36</f>
        <v>29900.292000000001</v>
      </c>
      <c r="CE36" s="110">
        <f>'[3]Median Family Income-Quintiles'!CE36</f>
        <v>60305.656499999997</v>
      </c>
      <c r="CF36" s="110">
        <f>'[3]Median Family Income-Quintiles'!CF36</f>
        <v>85993.643849999993</v>
      </c>
      <c r="CG36" s="110">
        <f>'[3]Median Family Income-Quintiles'!CG36</f>
        <v>120510.2985</v>
      </c>
      <c r="CH36" s="110">
        <f>'[3]Median Family Income-Quintiles'!CH36</f>
        <v>187179.86850000001</v>
      </c>
    </row>
    <row r="37" spans="1:86">
      <c r="A37" s="110" t="s">
        <v>52</v>
      </c>
      <c r="B37" s="110">
        <f>'[3]Median Family Income-Quintiles'!B37</f>
        <v>10978</v>
      </c>
      <c r="C37" s="106">
        <f>'[3]Median Family Income-Quintiles'!C37</f>
        <v>28155</v>
      </c>
      <c r="D37" s="106">
        <f>'[3]Median Family Income-Quintiles'!D37</f>
        <v>45000</v>
      </c>
      <c r="E37" s="106">
        <f>'[3]Median Family Income-Quintiles'!E37</f>
        <v>64634</v>
      </c>
      <c r="F37" s="110">
        <f>'[3]Median Family Income-Quintiles'!F37</f>
        <v>110398</v>
      </c>
      <c r="G37" s="111">
        <f>'[3]Median Family Income-Quintiles'!G37</f>
        <v>12420</v>
      </c>
      <c r="H37" s="106">
        <f>'[3]Median Family Income-Quintiles'!H37</f>
        <v>29600</v>
      </c>
      <c r="I37" s="106">
        <f>'[3]Median Family Income-Quintiles'!I37</f>
        <v>47053.5</v>
      </c>
      <c r="J37" s="106">
        <f>'[3]Median Family Income-Quintiles'!J37</f>
        <v>69610</v>
      </c>
      <c r="K37" s="110">
        <f>'[3]Median Family Income-Quintiles'!K37</f>
        <v>113600</v>
      </c>
      <c r="L37" s="111">
        <f>'[3]Median Family Income-Quintiles'!L37</f>
        <v>12052</v>
      </c>
      <c r="M37" s="106">
        <f>'[3]Median Family Income-Quintiles'!M37</f>
        <v>28300</v>
      </c>
      <c r="N37" s="106">
        <f>'[3]Median Family Income-Quintiles'!N37</f>
        <v>46004</v>
      </c>
      <c r="O37" s="106">
        <f>'[3]Median Family Income-Quintiles'!O37</f>
        <v>71450</v>
      </c>
      <c r="P37" s="110">
        <f>'[3]Median Family Income-Quintiles'!P37</f>
        <v>118200</v>
      </c>
      <c r="Q37" s="111">
        <f>'[3]Median Family Income-Quintiles'!Q37</f>
        <v>12210</v>
      </c>
      <c r="R37" s="106">
        <f>'[3]Median Family Income-Quintiles'!R37</f>
        <v>30000</v>
      </c>
      <c r="S37" s="106">
        <f>'[3]Median Family Income-Quintiles'!S37</f>
        <v>50556</v>
      </c>
      <c r="T37" s="106">
        <f>'[3]Median Family Income-Quintiles'!T37</f>
        <v>78317</v>
      </c>
      <c r="U37" s="110">
        <f>'[3]Median Family Income-Quintiles'!U37</f>
        <v>128000</v>
      </c>
      <c r="V37" s="111">
        <f>'[3]Median Family Income-Quintiles'!V37</f>
        <v>20313.5</v>
      </c>
      <c r="W37" s="106">
        <f>'[3]Median Family Income-Quintiles'!W37</f>
        <v>41642.675000000003</v>
      </c>
      <c r="X37" s="106">
        <f>'[3]Median Family Income-Quintiles'!X37</f>
        <v>63682.822500000002</v>
      </c>
      <c r="Y37" s="106">
        <f>'[3]Median Family Income-Quintiles'!Y37</f>
        <v>90415.388500000001</v>
      </c>
      <c r="Z37" s="110">
        <f>'[3]Median Family Income-Quintiles'!Z37</f>
        <v>146257.20000000001</v>
      </c>
      <c r="AA37" s="111">
        <f>'[3]Median Family Income-Quintiles'!AA37</f>
        <v>21386.169000000002</v>
      </c>
      <c r="AB37" s="106">
        <f>'[3]Median Family Income-Quintiles'!AB37</f>
        <v>46845.894</v>
      </c>
      <c r="AC37" s="106">
        <f>'[3]Median Family Income-Quintiles'!AC37</f>
        <v>70778.035499999998</v>
      </c>
      <c r="AD37" s="106">
        <f>'[3]Median Family Income-Quintiles'!AD37</f>
        <v>99802.122000000003</v>
      </c>
      <c r="AE37" s="110">
        <f>'[3]Median Family Income-Quintiles'!AE37</f>
        <v>161485.94373</v>
      </c>
      <c r="AF37" s="111">
        <f>'[3]Median Family Income-Quintiles'!AF37</f>
        <v>20389.392</v>
      </c>
      <c r="AG37" s="106">
        <f>'[3]Median Family Income-Quintiles'!AG37</f>
        <v>44576.807999999997</v>
      </c>
      <c r="AH37" s="106">
        <f>'[3]Median Family Income-Quintiles'!AH37</f>
        <v>67964.639999999999</v>
      </c>
      <c r="AI37" s="106">
        <f>'[3]Median Family Income-Quintiles'!AI37</f>
        <v>99848.051999999996</v>
      </c>
      <c r="AJ37" s="110">
        <f>'[3]Median Family Income-Quintiles'!AJ37</f>
        <v>158917.32</v>
      </c>
      <c r="AK37" s="111">
        <f>'[3]Median Family Income-Quintiles'!AK37</f>
        <v>19447.143199999999</v>
      </c>
      <c r="AL37" s="110">
        <f>'[3]Median Family Income-Quintiles'!AL37</f>
        <v>44335.455999999998</v>
      </c>
      <c r="AM37" s="110">
        <f>'[3]Median Family Income-Quintiles'!AM37</f>
        <v>67510.808000000005</v>
      </c>
      <c r="AN37" s="110">
        <f>'[3]Median Family Income-Quintiles'!AN37</f>
        <v>96731.903999999995</v>
      </c>
      <c r="AO37" s="110">
        <f>'[3]Median Family Income-Quintiles'!AO37</f>
        <v>156685.53200000001</v>
      </c>
      <c r="AP37" s="111">
        <f>'[3]Median Family Income-Quintiles'!AP37</f>
        <v>19407.59722</v>
      </c>
      <c r="AQ37" s="110">
        <f>'[3]Median Family Income-Quintiles'!AQ37</f>
        <v>44598.780599999998</v>
      </c>
      <c r="AR37" s="110">
        <f>'[3]Median Family Income-Quintiles'!AR37</f>
        <v>68527.350099999996</v>
      </c>
      <c r="AS37" s="110">
        <f>'[3]Median Family Income-Quintiles'!AS37</f>
        <v>100601.8156</v>
      </c>
      <c r="AT37" s="262">
        <f>'[3]Median Family Income-Quintiles'!AT37</f>
        <v>162917.92000000001</v>
      </c>
      <c r="AU37" s="110">
        <f>'[3]Median Family Income-Quintiles'!AU37</f>
        <v>20205.150206999999</v>
      </c>
      <c r="AV37" s="110">
        <f>'[3]Median Family Income-Quintiles'!AV37</f>
        <v>45459.315000000002</v>
      </c>
      <c r="AW37" s="110">
        <f>'[3]Median Family Income-Quintiles'!AW37</f>
        <v>70613.469299999997</v>
      </c>
      <c r="AX37" s="110">
        <f>'[3]Median Family Income-Quintiles'!AX37</f>
        <v>102536.0105</v>
      </c>
      <c r="AY37" s="262">
        <f>'[3]Median Family Income-Quintiles'!AY37</f>
        <v>170724.98300000001</v>
      </c>
      <c r="AZ37" s="110">
        <f>'[3]Median Family Income-Quintiles'!AZ37</f>
        <v>20352.489799999999</v>
      </c>
      <c r="BA37" s="110">
        <f>'[3]Median Family Income-Quintiles'!BA37</f>
        <v>46044.989300000001</v>
      </c>
      <c r="BB37" s="110">
        <f>'[3]Median Family Income-Quintiles'!BB37</f>
        <v>71535.979000000007</v>
      </c>
      <c r="BC37" s="110">
        <f>'[3]Median Family Income-Quintiles'!BC37</f>
        <v>104785.09600000001</v>
      </c>
      <c r="BD37" s="262">
        <f>'[3]Median Family Income-Quintiles'!BD37</f>
        <v>175414.28090000001</v>
      </c>
      <c r="BE37" s="110">
        <f>'[3]Median Family Income-Quintiles'!BE37</f>
        <v>21176.924999999999</v>
      </c>
      <c r="BF37" s="110">
        <f>'[3]Median Family Income-Quintiles'!BF37</f>
        <v>48303.557500000003</v>
      </c>
      <c r="BG37" s="110">
        <f>'[3]Median Family Income-Quintiles'!BG37</f>
        <v>74623.45</v>
      </c>
      <c r="BH37" s="110">
        <f>'[3]Median Family Income-Quintiles'!BH37</f>
        <v>108506.53</v>
      </c>
      <c r="BI37" s="262">
        <f>'[3]Median Family Income-Quintiles'!BI37</f>
        <v>183533.35</v>
      </c>
      <c r="BJ37" s="106">
        <f>'[3]Median Family Income-Quintiles'!BJ37</f>
        <v>23429.577600000001</v>
      </c>
      <c r="BK37" s="106">
        <f>'[3]Median Family Income-Quintiles'!BK37</f>
        <v>50063.199999999997</v>
      </c>
      <c r="BL37" s="106">
        <f>'[3]Median Family Income-Quintiles'!BL37</f>
        <v>76997.2016</v>
      </c>
      <c r="BM37" s="106">
        <f>'[3]Median Family Income-Quintiles'!BM37</f>
        <v>112642.2</v>
      </c>
      <c r="BN37" s="106">
        <f>'[3]Median Family Income-Quintiles'!BN37</f>
        <v>192242.68799999999</v>
      </c>
      <c r="BO37" s="111">
        <f>'[3]Median Family Income-Quintiles'!BO37</f>
        <v>24282.870800000001</v>
      </c>
      <c r="BP37" s="110">
        <f>'[3]Median Family Income-Quintiles'!BP37</f>
        <v>52797.611199999999</v>
      </c>
      <c r="BQ37" s="110">
        <f>'[3]Median Family Income-Quintiles'!BQ37</f>
        <v>80607.039999999994</v>
      </c>
      <c r="BR37" s="110">
        <f>'[3]Median Family Income-Quintiles'!BR37</f>
        <v>118069.16184</v>
      </c>
      <c r="BS37" s="110">
        <f>'[3]Median Family Income-Quintiles'!BS37</f>
        <v>201517.6</v>
      </c>
      <c r="BT37" s="111">
        <f>'[3]Median Family Income-Quintiles'!BT37</f>
        <v>25886.438399999999</v>
      </c>
      <c r="BU37" s="110">
        <f>'[3]Median Family Income-Quintiles'!BU37</f>
        <v>55615.394999999997</v>
      </c>
      <c r="BV37" s="110">
        <f>'[3]Median Family Income-Quintiles'!BV37</f>
        <v>84939.876000000004</v>
      </c>
      <c r="BW37" s="110">
        <f>'[3]Median Family Income-Quintiles'!BW37</f>
        <v>123870.6525</v>
      </c>
      <c r="BX37" s="110">
        <f>'[3]Median Family Income-Quintiles'!BX37</f>
        <v>212349.69</v>
      </c>
      <c r="BY37" s="111">
        <f>'[3]Median Family Income-Quintiles'!BY37</f>
        <v>27353.618999999999</v>
      </c>
      <c r="BZ37" s="110">
        <f>'[3]Median Family Income-Quintiles'!BZ37</f>
        <v>58253.077499999999</v>
      </c>
      <c r="CA37" s="110">
        <f>'[3]Median Family Income-Quintiles'!CA37</f>
        <v>88139.438999999998</v>
      </c>
      <c r="CB37" s="110">
        <f>'[3]Median Family Income-Quintiles'!CB37</f>
        <v>129575.1063</v>
      </c>
      <c r="CC37" s="110">
        <f>'[3]Median Family Income-Quintiles'!CC37</f>
        <v>219031.57139999999</v>
      </c>
      <c r="CD37" s="111">
        <f>'[3]Median Family Income-Quintiles'!CD37</f>
        <v>28587.103500000001</v>
      </c>
      <c r="CE37" s="110">
        <f>'[3]Median Family Income-Quintiles'!CE37</f>
        <v>61416.815999999999</v>
      </c>
      <c r="CF37" s="110">
        <f>'[3]Median Family Income-Quintiles'!CF37</f>
        <v>94953.63</v>
      </c>
      <c r="CG37" s="110">
        <f>'[3]Median Family Income-Quintiles'!CG37</f>
        <v>137379.72</v>
      </c>
      <c r="CH37" s="110">
        <f>'[3]Median Family Income-Quintiles'!CH37</f>
        <v>232636.39350000001</v>
      </c>
    </row>
    <row r="38" spans="1:86">
      <c r="A38" s="213" t="s">
        <v>53</v>
      </c>
      <c r="B38" s="213">
        <f>'[3]Median Family Income-Quintiles'!B38</f>
        <v>10442</v>
      </c>
      <c r="C38" s="219">
        <f>'[3]Median Family Income-Quintiles'!C38</f>
        <v>24018</v>
      </c>
      <c r="D38" s="219">
        <f>'[3]Median Family Income-Quintiles'!D38</f>
        <v>37203</v>
      </c>
      <c r="E38" s="219">
        <f>'[3]Median Family Income-Quintiles'!E38</f>
        <v>53712</v>
      </c>
      <c r="F38" s="213">
        <f>'[3]Median Family Income-Quintiles'!F38</f>
        <v>85180</v>
      </c>
      <c r="G38" s="220">
        <f>'[3]Median Family Income-Quintiles'!G38</f>
        <v>11615</v>
      </c>
      <c r="H38" s="219">
        <f>'[3]Median Family Income-Quintiles'!H38</f>
        <v>26080</v>
      </c>
      <c r="I38" s="219">
        <f>'[3]Median Family Income-Quintiles'!I38</f>
        <v>40265.5</v>
      </c>
      <c r="J38" s="219">
        <f>'[3]Median Family Income-Quintiles'!J38</f>
        <v>58000</v>
      </c>
      <c r="K38" s="213">
        <f>'[3]Median Family Income-Quintiles'!K38</f>
        <v>91322</v>
      </c>
      <c r="L38" s="220">
        <f>'[3]Median Family Income-Quintiles'!L38</f>
        <v>13000</v>
      </c>
      <c r="M38" s="219">
        <f>'[3]Median Family Income-Quintiles'!M38</f>
        <v>28734</v>
      </c>
      <c r="N38" s="219">
        <f>'[3]Median Family Income-Quintiles'!N38</f>
        <v>44000</v>
      </c>
      <c r="O38" s="219">
        <f>'[3]Median Family Income-Quintiles'!O38</f>
        <v>62630</v>
      </c>
      <c r="P38" s="213">
        <f>'[3]Median Family Income-Quintiles'!P38</f>
        <v>96819</v>
      </c>
      <c r="Q38" s="220">
        <f>'[3]Median Family Income-Quintiles'!Q38</f>
        <v>12950</v>
      </c>
      <c r="R38" s="219">
        <f>'[3]Median Family Income-Quintiles'!R38</f>
        <v>29574</v>
      </c>
      <c r="S38" s="219">
        <f>'[3]Median Family Income-Quintiles'!S38</f>
        <v>46000</v>
      </c>
      <c r="T38" s="219">
        <f>'[3]Median Family Income-Quintiles'!T38</f>
        <v>67020</v>
      </c>
      <c r="U38" s="213">
        <f>'[3]Median Family Income-Quintiles'!U38</f>
        <v>102000</v>
      </c>
      <c r="V38" s="220">
        <f>'[3]Median Family Income-Quintiles'!V38</f>
        <v>19500.96</v>
      </c>
      <c r="W38" s="219">
        <f>'[3]Median Family Income-Quintiles'!W38</f>
        <v>38494.082499999997</v>
      </c>
      <c r="X38" s="219">
        <f>'[3]Median Family Income-Quintiles'!X38</f>
        <v>57284.07</v>
      </c>
      <c r="Y38" s="219">
        <f>'[3]Median Family Income-Quintiles'!Y38</f>
        <v>81050.865000000005</v>
      </c>
      <c r="Z38" s="213">
        <f>'[3]Median Family Income-Quintiles'!Z38</f>
        <v>126959.375</v>
      </c>
      <c r="AA38" s="220">
        <f>'[3]Median Family Income-Quintiles'!AA38</f>
        <v>20775.135600000001</v>
      </c>
      <c r="AB38" s="219">
        <f>'[3]Median Family Income-Quintiles'!AB38</f>
        <v>43790.726999999999</v>
      </c>
      <c r="AC38" s="219">
        <f>'[3]Median Family Income-Quintiles'!AC38</f>
        <v>66195.285000000003</v>
      </c>
      <c r="AD38" s="219">
        <f>'[3]Median Family Income-Quintiles'!AD38</f>
        <v>91145.815499999997</v>
      </c>
      <c r="AE38" s="213">
        <f>'[3]Median Family Income-Quintiles'!AE38</f>
        <v>141556.071</v>
      </c>
      <c r="AF38" s="220">
        <f>'[3]Median Family Income-Quintiles'!AF38</f>
        <v>23887.572</v>
      </c>
      <c r="AG38" s="219">
        <f>'[3]Median Family Income-Quintiles'!AG38</f>
        <v>44976.6</v>
      </c>
      <c r="AH38" s="219">
        <f>'[3]Median Family Income-Quintiles'!AH38</f>
        <v>66365.471999999994</v>
      </c>
      <c r="AI38" s="219">
        <f>'[3]Median Family Income-Quintiles'!AI38</f>
        <v>90352.991999999998</v>
      </c>
      <c r="AJ38" s="213">
        <f>'[3]Median Family Income-Quintiles'!AJ38</f>
        <v>136329.07199999999</v>
      </c>
      <c r="AK38" s="220">
        <f>'[3]Median Family Income-Quintiles'!AK38</f>
        <v>22530.47264</v>
      </c>
      <c r="AL38" s="213">
        <f>'[3]Median Family Income-Quintiles'!AL38</f>
        <v>48365.951999999997</v>
      </c>
      <c r="AM38" s="213">
        <f>'[3]Median Family Income-Quintiles'!AM38</f>
        <v>67510.808000000005</v>
      </c>
      <c r="AN38" s="213">
        <f>'[3]Median Family Income-Quintiles'!AN38</f>
        <v>94615.893599999996</v>
      </c>
      <c r="AO38" s="213">
        <f>'[3]Median Family Income-Quintiles'!AO38</f>
        <v>143082.60800000001</v>
      </c>
      <c r="AP38" s="220">
        <f>'[3]Median Family Income-Quintiles'!AP38</f>
        <v>21382.976999999999</v>
      </c>
      <c r="AQ38" s="213">
        <f>'[3]Median Family Income-Quintiles'!AQ38</f>
        <v>43987.838400000001</v>
      </c>
      <c r="AR38" s="213">
        <f>'[3]Median Family Income-Quintiles'!AR38</f>
        <v>69240.115999999995</v>
      </c>
      <c r="AS38" s="213">
        <f>'[3]Median Family Income-Quintiles'!AS38</f>
        <v>94746.952850000001</v>
      </c>
      <c r="AT38" s="263">
        <f>'[3]Median Family Income-Quintiles'!AT38</f>
        <v>138480.23199999999</v>
      </c>
      <c r="AU38" s="213">
        <f>'[3]Median Family Income-Quintiles'!AU38</f>
        <v>20608.2228</v>
      </c>
      <c r="AV38" s="213">
        <f>'[3]Median Family Income-Quintiles'!AV38</f>
        <v>45459.315000000002</v>
      </c>
      <c r="AW38" s="213">
        <f>'[3]Median Family Income-Quintiles'!AW38</f>
        <v>68391.013900000005</v>
      </c>
      <c r="AX38" s="213">
        <f>'[3]Median Family Income-Quintiles'!AX38</f>
        <v>92332.919800000003</v>
      </c>
      <c r="AY38" s="263">
        <f>'[3]Median Family Income-Quintiles'!AY38</f>
        <v>146884.09779999999</v>
      </c>
      <c r="AZ38" s="213">
        <f>'[3]Median Family Income-Quintiles'!AZ38</f>
        <v>24181.175999999999</v>
      </c>
      <c r="BA38" s="213">
        <f>'[3]Median Family Income-Quintiles'!BA38</f>
        <v>48362.351999999999</v>
      </c>
      <c r="BB38" s="213">
        <f>'[3]Median Family Income-Quintiles'!BB38</f>
        <v>72543.528000000006</v>
      </c>
      <c r="BC38" s="213">
        <f>'[3]Median Family Income-Quintiles'!BC38</f>
        <v>100654.14509999999</v>
      </c>
      <c r="BD38" s="263">
        <f>'[3]Median Family Income-Quintiles'!BD38</f>
        <v>155162.546</v>
      </c>
      <c r="BE38" s="213">
        <f>'[3]Median Family Income-Quintiles'!BE38</f>
        <v>20975.24</v>
      </c>
      <c r="BF38" s="213">
        <f>'[3]Median Family Income-Quintiles'!BF38</f>
        <v>47395.974999999999</v>
      </c>
      <c r="BG38" s="213">
        <f>'[3]Median Family Income-Quintiles'!BG38</f>
        <v>73857.047000000006</v>
      </c>
      <c r="BH38" s="213">
        <f>'[3]Median Family Income-Quintiles'!BH38</f>
        <v>101850.925</v>
      </c>
      <c r="BI38" s="263">
        <f>'[3]Median Family Income-Quintiles'!BI38</f>
        <v>153280.6</v>
      </c>
      <c r="BJ38" s="286">
        <f>'[3]Median Family Income-Quintiles'!BJ38</f>
        <v>26052.889279999999</v>
      </c>
      <c r="BK38" s="219">
        <f>'[3]Median Family Income-Quintiles'!BK38</f>
        <v>52065.728000000003</v>
      </c>
      <c r="BL38" s="219">
        <f>'[3]Median Family Income-Quintiles'!BL38</f>
        <v>75094.8</v>
      </c>
      <c r="BM38" s="219">
        <f>'[3]Median Family Income-Quintiles'!BM38</f>
        <v>104982.5304</v>
      </c>
      <c r="BN38" s="219">
        <f>'[3]Median Family Income-Quintiles'!BN38</f>
        <v>150189.6</v>
      </c>
      <c r="BO38" s="220">
        <f>'[3]Median Family Income-Quintiles'!BO38</f>
        <v>24988.182400000002</v>
      </c>
      <c r="BP38" s="213">
        <f>'[3]Median Family Income-Quintiles'!BP38</f>
        <v>47255.877200000003</v>
      </c>
      <c r="BQ38" s="213">
        <f>'[3]Median Family Income-Quintiles'!BQ38</f>
        <v>73705.0622</v>
      </c>
      <c r="BR38" s="213">
        <f>'[3]Median Family Income-Quintiles'!BR38</f>
        <v>101564.8704</v>
      </c>
      <c r="BS38" s="213">
        <f>'[3]Median Family Income-Quintiles'!BS38</f>
        <v>150130.61199999999</v>
      </c>
      <c r="BT38" s="220">
        <f>'[3]Median Family Income-Quintiles'!BT38</f>
        <v>24369.654900000001</v>
      </c>
      <c r="BU38" s="213">
        <f>'[3]Median Family Income-Quintiles'!BU38</f>
        <v>50276.317080000001</v>
      </c>
      <c r="BV38" s="213">
        <f>'[3]Median Family Income-Quintiles'!BV38</f>
        <v>73816.797000000006</v>
      </c>
      <c r="BW38" s="213">
        <f>'[3]Median Family Income-Quintiles'!BW38</f>
        <v>103343.51579999999</v>
      </c>
      <c r="BX38" s="213">
        <f>'[3]Median Family Income-Quintiles'!BX38</f>
        <v>153801.8469</v>
      </c>
      <c r="BY38" s="220">
        <f>'[3]Median Family Income-Quintiles'!BY38</f>
        <v>25732.663799999998</v>
      </c>
      <c r="BZ38" s="213">
        <f>'[3]Median Family Income-Quintiles'!BZ38</f>
        <v>51870.566400000003</v>
      </c>
      <c r="CA38" s="213">
        <f>'[3]Median Family Income-Quintiles'!CA38</f>
        <v>79122.875700000004</v>
      </c>
      <c r="CB38" s="213">
        <f>'[3]Median Family Income-Quintiles'!CB38</f>
        <v>109414.476</v>
      </c>
      <c r="CC38" s="213">
        <f>'[3]Median Family Income-Quintiles'!CC38</f>
        <v>169693.7475</v>
      </c>
      <c r="CD38" s="220">
        <f>'[3]Median Family Income-Quintiles'!CD38</f>
        <v>25253.625</v>
      </c>
      <c r="CE38" s="213">
        <f>'[3]Median Family Income-Quintiles'!CE38</f>
        <v>55254.931499999999</v>
      </c>
      <c r="CF38" s="213">
        <f>'[3]Median Family Income-Quintiles'!CF38</f>
        <v>80710.585500000001</v>
      </c>
      <c r="CG38" s="213">
        <f>'[3]Median Family Income-Quintiles'!CG38</f>
        <v>109196.67449999999</v>
      </c>
      <c r="CH38" s="213">
        <f>'[3]Median Family Income-Quintiles'!CH38</f>
        <v>171825.66450000001</v>
      </c>
    </row>
    <row r="39" spans="1:86">
      <c r="A39" s="221" t="s">
        <v>234</v>
      </c>
      <c r="B39" s="113">
        <f>'[3]Median Family Income-Quintiles'!B39</f>
        <v>11448</v>
      </c>
      <c r="C39" s="106">
        <f>'[3]Median Family Income-Quintiles'!C39</f>
        <v>26108.5</v>
      </c>
      <c r="D39" s="106">
        <f>'[3]Median Family Income-Quintiles'!D39</f>
        <v>42050</v>
      </c>
      <c r="E39" s="106">
        <f>'[3]Median Family Income-Quintiles'!E39</f>
        <v>59337.5</v>
      </c>
      <c r="F39" s="110">
        <f>'[3]Median Family Income-Quintiles'!F39</f>
        <v>95028.5</v>
      </c>
      <c r="G39" s="114">
        <f>'[3]Median Family Income-Quintiles'!G39</f>
        <v>12768</v>
      </c>
      <c r="H39" s="106">
        <f>'[3]Median Family Income-Quintiles'!H39</f>
        <v>29221.5</v>
      </c>
      <c r="I39" s="106">
        <f>'[3]Median Family Income-Quintiles'!I39</f>
        <v>46125</v>
      </c>
      <c r="J39" s="106">
        <f>'[3]Median Family Income-Quintiles'!J39</f>
        <v>65117.5</v>
      </c>
      <c r="K39" s="110">
        <f>'[3]Median Family Income-Quintiles'!K39</f>
        <v>103562</v>
      </c>
      <c r="L39" s="114">
        <f>'[3]Median Family Income-Quintiles'!L39</f>
        <v>13094.5</v>
      </c>
      <c r="M39" s="106">
        <f>'[3]Median Family Income-Quintiles'!M39</f>
        <v>30025</v>
      </c>
      <c r="N39" s="106">
        <f>'[3]Median Family Income-Quintiles'!N39</f>
        <v>48133.5</v>
      </c>
      <c r="O39" s="106">
        <f>'[3]Median Family Income-Quintiles'!O39</f>
        <v>71756</v>
      </c>
      <c r="P39" s="110">
        <f>'[3]Median Family Income-Quintiles'!P39</f>
        <v>116365</v>
      </c>
      <c r="Q39" s="114">
        <f>'[3]Median Family Income-Quintiles'!Q39</f>
        <v>12823.5</v>
      </c>
      <c r="R39" s="106">
        <f>'[3]Median Family Income-Quintiles'!R39</f>
        <v>30034</v>
      </c>
      <c r="S39" s="106">
        <f>'[3]Median Family Income-Quintiles'!S39</f>
        <v>49436</v>
      </c>
      <c r="T39" s="106">
        <f>'[3]Median Family Income-Quintiles'!T39</f>
        <v>73177</v>
      </c>
      <c r="U39" s="110">
        <f>'[3]Median Family Income-Quintiles'!U39</f>
        <v>117106</v>
      </c>
      <c r="V39" s="114">
        <f>'[3]Median Family Income-Quintiles'!V39</f>
        <v>18282.150000000001</v>
      </c>
      <c r="W39" s="106">
        <f>'[3]Median Family Income-Quintiles'!W39</f>
        <v>37759.749475000004</v>
      </c>
      <c r="X39" s="106">
        <f>'[3]Median Family Income-Quintiles'!X39</f>
        <v>55912.908750000002</v>
      </c>
      <c r="Y39" s="106">
        <f>'[3]Median Family Income-Quintiles'!Y39</f>
        <v>79943.779249999992</v>
      </c>
      <c r="Z39" s="110">
        <f>'[3]Median Family Income-Quintiles'!Z39</f>
        <v>125943.7</v>
      </c>
      <c r="AA39" s="114">
        <f>'[3]Median Family Income-Quintiles'!AA39</f>
        <v>19960.4244</v>
      </c>
      <c r="AB39" s="106">
        <f>'[3]Median Family Income-Quintiles'!AB39</f>
        <v>42110.385150000002</v>
      </c>
      <c r="AC39" s="106">
        <f>'[3]Median Family Income-Quintiles'!AC39</f>
        <v>61612.534500000002</v>
      </c>
      <c r="AD39" s="106">
        <f>'[3]Median Family Income-Quintiles'!AD39</f>
        <v>86664.903900000005</v>
      </c>
      <c r="AE39" s="110">
        <f>'[3]Median Family Income-Quintiles'!AE39</f>
        <v>136209.52875</v>
      </c>
      <c r="AF39" s="114">
        <f>'[3]Median Family Income-Quintiles'!AF39</f>
        <v>18590.328000000001</v>
      </c>
      <c r="AG39" s="106">
        <f>'[3]Median Family Income-Quintiles'!AG39</f>
        <v>40079.148000000001</v>
      </c>
      <c r="AH39" s="106">
        <f>'[3]Median Family Income-Quintiles'!AH39</f>
        <v>60968.28</v>
      </c>
      <c r="AI39" s="106">
        <f>'[3]Median Family Income-Quintiles'!AI39</f>
        <v>84206.19</v>
      </c>
      <c r="AJ39" s="110">
        <f>'[3]Median Family Income-Quintiles'!AJ39</f>
        <v>135879.30600000001</v>
      </c>
      <c r="AK39" s="111">
        <f>'[3]Median Family Income-Quintiles'!AK39</f>
        <v>19346.380799999999</v>
      </c>
      <c r="AL39" s="110">
        <f>'[3]Median Family Income-Quintiles'!AL39</f>
        <v>40571.980360000001</v>
      </c>
      <c r="AM39" s="110">
        <f>'[3]Median Family Income-Quintiles'!AM39</f>
        <v>60558.202400000002</v>
      </c>
      <c r="AN39" s="110">
        <f>'[3]Median Family Income-Quintiles'!AN39</f>
        <v>84791.559600000008</v>
      </c>
      <c r="AO39" s="110">
        <f>'[3]Median Family Income-Quintiles'!AO39</f>
        <v>135525.42800000001</v>
      </c>
      <c r="AP39" s="111">
        <f>'[3]Median Family Income-Quintiles'!AP39</f>
        <v>19651.974099999999</v>
      </c>
      <c r="AQ39" s="110">
        <f>'[3]Median Family Income-Quintiles'!AQ39</f>
        <v>40729.480000000003</v>
      </c>
      <c r="AR39" s="110">
        <f>'[3]Median Family Income-Quintiles'!AR39</f>
        <v>63079.782149999999</v>
      </c>
      <c r="AS39" s="110">
        <f>'[3]Median Family Income-Quintiles'!AS39</f>
        <v>88332.05975</v>
      </c>
      <c r="AT39" s="262">
        <f>'[3]Median Family Income-Quintiles'!AT39</f>
        <v>141331.29560000001</v>
      </c>
      <c r="AU39" s="110">
        <f>'[3]Median Family Income-Quintiles'!AU39</f>
        <v>20456.691749999998</v>
      </c>
      <c r="AV39" s="110">
        <f>'[3]Median Family Income-Quintiles'!AV39</f>
        <v>41923.590500000006</v>
      </c>
      <c r="AW39" s="110">
        <f>'[3]Median Family Income-Quintiles'!AW39</f>
        <v>64299.67555</v>
      </c>
      <c r="AX39" s="110">
        <f>'[3]Median Family Income-Quintiles'!AX39</f>
        <v>90494.343059999999</v>
      </c>
      <c r="AY39" s="262">
        <f>'[3]Median Family Income-Quintiles'!AY39</f>
        <v>143954.4975</v>
      </c>
      <c r="AZ39" s="110">
        <f>'[3]Median Family Income-Quintiles'!AZ39</f>
        <v>20055.262844999997</v>
      </c>
      <c r="BA39" s="110">
        <f>'[3]Median Family Income-Quintiles'!BA39</f>
        <v>42317.057999999997</v>
      </c>
      <c r="BB39" s="110">
        <f>'[3]Median Family Income-Quintiles'!BB39</f>
        <v>64281.626199999999</v>
      </c>
      <c r="BC39" s="110">
        <f>'[3]Median Family Income-Quintiles'!BC39</f>
        <v>91686.959000000003</v>
      </c>
      <c r="BD39" s="262">
        <f>'[3]Median Family Income-Quintiles'!BD39</f>
        <v>149621.02650000001</v>
      </c>
      <c r="BE39" s="110">
        <f>'[3]Median Family Income-Quintiles'!BE39</f>
        <v>19916.393749999999</v>
      </c>
      <c r="BF39" s="110">
        <f>'[3]Median Family Income-Quintiles'!BF39</f>
        <v>43765.645000000004</v>
      </c>
      <c r="BG39" s="110">
        <f>'[3]Median Family Income-Quintiles'!BG39</f>
        <v>66354.364999999991</v>
      </c>
      <c r="BH39" s="110">
        <f>'[3]Median Family Income-Quintiles'!BH39</f>
        <v>94439.001250000001</v>
      </c>
      <c r="BI39" s="262">
        <f>'[3]Median Family Income-Quintiles'!BI39</f>
        <v>152574.70250000001</v>
      </c>
      <c r="BJ39" s="106">
        <f>'[3]Median Family Income-Quintiles'!BJ39</f>
        <v>21376.986400000002</v>
      </c>
      <c r="BK39" s="106">
        <f>'[3]Median Family Income-Quintiles'!BK39</f>
        <v>46058.144</v>
      </c>
      <c r="BL39" s="106">
        <f>'[3]Median Family Income-Quintiles'!BL39</f>
        <v>68886.963199999998</v>
      </c>
      <c r="BM39" s="106">
        <f>'[3]Median Family Income-Quintiles'!BM39</f>
        <v>97448.018799999991</v>
      </c>
      <c r="BN39" s="106">
        <f>'[3]Median Family Income-Quintiles'!BN39</f>
        <v>157699.08000000002</v>
      </c>
      <c r="BO39" s="111">
        <f>'[3]Median Family Income-Quintiles'!BO39</f>
        <v>22267.694800000001</v>
      </c>
      <c r="BP39" s="110">
        <f>'[3]Median Family Income-Quintiles'!BP39</f>
        <v>47810.050600000002</v>
      </c>
      <c r="BQ39" s="110">
        <f>'[3]Median Family Income-Quintiles'!BQ39</f>
        <v>71538.747999999992</v>
      </c>
      <c r="BR39" s="110">
        <f>'[3]Median Family Income-Quintiles'!BR39</f>
        <v>101615.24979999999</v>
      </c>
      <c r="BS39" s="110">
        <f>'[3]Median Family Income-Quintiles'!BS39</f>
        <v>164126.00932000001</v>
      </c>
      <c r="BT39" s="111">
        <f>'[3]Median Family Income-Quintiles'!BT39</f>
        <v>22650.633600000001</v>
      </c>
      <c r="BU39" s="110">
        <f>'[3]Median Family Income-Quintiles'!BU39</f>
        <v>50053.855499999998</v>
      </c>
      <c r="BV39" s="110">
        <f>'[3]Median Family Income-Quintiles'!BV39</f>
        <v>74170.713149999996</v>
      </c>
      <c r="BW39" s="110">
        <f>'[3]Median Family Income-Quintiles'!BW39</f>
        <v>103646.8725</v>
      </c>
      <c r="BX39" s="110">
        <f>'[3]Median Family Income-Quintiles'!BX39</f>
        <v>166441.70939999999</v>
      </c>
      <c r="BY39" s="111">
        <f>'[3]Median Family Income-Quintiles'!BY39</f>
        <v>23047.956749999998</v>
      </c>
      <c r="BZ39" s="110">
        <f>'[3]Median Family Income-Quintiles'!BZ39</f>
        <v>49743.062699999995</v>
      </c>
      <c r="CA39" s="110">
        <f>'[3]Median Family Income-Quintiles'!CA39</f>
        <v>75475.72649999999</v>
      </c>
      <c r="CB39" s="110">
        <f>'[3]Median Family Income-Quintiles'!CB39</f>
        <v>106121.91075000001</v>
      </c>
      <c r="CC39" s="110">
        <f>'[3]Median Family Income-Quintiles'!CC39</f>
        <v>173847.44520000002</v>
      </c>
      <c r="CD39" s="111">
        <f>'[3]Median Family Income-Quintiles'!CD39</f>
        <v>25354.639499999997</v>
      </c>
      <c r="CE39" s="110">
        <f>'[3]Median Family Income-Quintiles'!CE39</f>
        <v>52275.003750000003</v>
      </c>
      <c r="CF39" s="110">
        <f>'[3]Median Family Income-Quintiles'!CF39</f>
        <v>78710.498400000011</v>
      </c>
      <c r="CG39" s="110">
        <f>'[3]Median Family Income-Quintiles'!CG39</f>
        <v>111115.95</v>
      </c>
      <c r="CH39" s="110">
        <f>'[3]Median Family Income-Quintiles'!CH39</f>
        <v>181321.0275</v>
      </c>
    </row>
    <row r="40" spans="1:86">
      <c r="A40" s="221" t="s">
        <v>232</v>
      </c>
      <c r="B40" s="108">
        <f>'[3]Median Family Income-Quintiles'!B40</f>
        <v>114.42278860569715</v>
      </c>
      <c r="C40" s="112">
        <f>'[3]Median Family Income-Quintiles'!C40</f>
        <v>108.78541666666666</v>
      </c>
      <c r="D40" s="108">
        <f>'[3]Median Family Income-Quintiles'!D40</f>
        <v>106.54740789540365</v>
      </c>
      <c r="E40" s="108">
        <f>'[3]Median Family Income-Quintiles'!E40</f>
        <v>98.895833333333343</v>
      </c>
      <c r="F40" s="108">
        <f>'[3]Median Family Income-Quintiles'!F40</f>
        <v>94.415741835487694</v>
      </c>
      <c r="G40" s="109">
        <f>'[3]Median Family Income-Quintiles'!G40</f>
        <v>112.00000000000001</v>
      </c>
      <c r="H40" s="108">
        <f>'[3]Median Family Income-Quintiles'!H40</f>
        <v>112.34717416378317</v>
      </c>
      <c r="I40" s="108">
        <f>'[3]Median Family Income-Quintiles'!I40</f>
        <v>107.26744186046511</v>
      </c>
      <c r="J40" s="108">
        <f>'[3]Median Family Income-Quintiles'!J40</f>
        <v>99.799993869543897</v>
      </c>
      <c r="K40" s="108">
        <f>'[3]Median Family Income-Quintiles'!K40</f>
        <v>93.806159420289859</v>
      </c>
      <c r="L40" s="109">
        <f>'[3]Median Family Income-Quintiles'!L40</f>
        <v>108.47001325381046</v>
      </c>
      <c r="M40" s="108">
        <f>'[3]Median Family Income-Quintiles'!M40</f>
        <v>106.31329225975496</v>
      </c>
      <c r="N40" s="108">
        <f>'[3]Median Family Income-Quintiles'!N40</f>
        <v>103.32181342034087</v>
      </c>
      <c r="O40" s="108">
        <f>'[3]Median Family Income-Quintiles'!O40</f>
        <v>99.927584670231724</v>
      </c>
      <c r="P40" s="108">
        <f>'[3]Median Family Income-Quintiles'!P40</f>
        <v>96.038459951306066</v>
      </c>
      <c r="Q40" s="109">
        <f>'[3]Median Family Income-Quintiles'!Q40</f>
        <v>105.38708086785009</v>
      </c>
      <c r="R40" s="108">
        <f>'[3]Median Family Income-Quintiles'!R40</f>
        <v>104.94060097833682</v>
      </c>
      <c r="S40" s="108">
        <f>'[3]Median Family Income-Quintiles'!S40</f>
        <v>103.20668058455115</v>
      </c>
      <c r="T40" s="108">
        <f>'[3]Median Family Income-Quintiles'!T40</f>
        <v>98.719747457032625</v>
      </c>
      <c r="U40" s="108">
        <f>'[3]Median Family Income-Quintiles'!U40</f>
        <v>92.579767890459479</v>
      </c>
      <c r="V40" s="109">
        <f>'[3]Median Family Income-Quintiles'!V40</f>
        <v>108.43373493975903</v>
      </c>
      <c r="W40" s="108">
        <f>'[3]Median Family Income-Quintiles'!W40</f>
        <v>101.02445652173915</v>
      </c>
      <c r="X40" s="108">
        <f>'[3]Median Family Income-Quintiles'!X40</f>
        <v>95.572916666666671</v>
      </c>
      <c r="Y40" s="108">
        <f>'[3]Median Family Income-Quintiles'!Y40</f>
        <v>93.03782505910165</v>
      </c>
      <c r="Z40" s="108">
        <f>'[3]Median Family Income-Quintiles'!Z40</f>
        <v>86.701160676828408</v>
      </c>
      <c r="AA40" s="109">
        <f>'[3]Median Family Income-Quintiles'!AA40</f>
        <v>108.88888888888889</v>
      </c>
      <c r="AB40" s="108">
        <f>'[3]Median Family Income-Quintiles'!AB40</f>
        <v>103.37500000000001</v>
      </c>
      <c r="AC40" s="108">
        <f>'[3]Median Family Income-Quintiles'!AC40</f>
        <v>97.423510466988745</v>
      </c>
      <c r="AD40" s="108">
        <f>'[3]Median Family Income-Quintiles'!AD40</f>
        <v>92.903930131004358</v>
      </c>
      <c r="AE40" s="108">
        <f>'[3]Median Family Income-Quintiles'!AE40</f>
        <v>86.173571290509628</v>
      </c>
      <c r="AF40" s="109">
        <f>'[3]Median Family Income-Quintiles'!AF40</f>
        <v>109.41176470588236</v>
      </c>
      <c r="AG40" s="108">
        <f>'[3]Median Family Income-Quintiles'!AG40</f>
        <v>103.08483290488432</v>
      </c>
      <c r="AH40" s="108">
        <f>'[3]Median Family Income-Quintiles'!AH40</f>
        <v>100</v>
      </c>
      <c r="AI40" s="108">
        <f>'[3]Median Family Income-Quintiles'!AI40</f>
        <v>92.684268426842692</v>
      </c>
      <c r="AJ40" s="108">
        <f>'[3]Median Family Income-Quintiles'!AJ40</f>
        <v>87.737979993546304</v>
      </c>
      <c r="AK40" s="109">
        <f>'[3]Median Family Income-Quintiles'!AK40</f>
        <v>115.66265060240961</v>
      </c>
      <c r="AL40" s="108">
        <f>'[3]Median Family Income-Quintiles'!AL40</f>
        <v>106.71879141266898</v>
      </c>
      <c r="AM40" s="108">
        <f>'[3]Median Family Income-Quintiles'!AM40</f>
        <v>100.16666666666667</v>
      </c>
      <c r="AN40" s="108">
        <f>'[3]Median Family Income-Quintiles'!AN40</f>
        <v>93.5</v>
      </c>
      <c r="AO40" s="108">
        <f>'[3]Median Family Income-Quintiles'!AO40</f>
        <v>87.908496732026151</v>
      </c>
      <c r="AP40" s="109">
        <f>'[3]Median Family Income-Quintiles'!AP40</f>
        <v>118.40490797546013</v>
      </c>
      <c r="AQ40" s="108">
        <f>'[3]Median Family Income-Quintiles'!AQ40</f>
        <v>105.82010582010584</v>
      </c>
      <c r="AR40" s="108">
        <f>'[3]Median Family Income-Quintiles'!AR40</f>
        <v>103.25</v>
      </c>
      <c r="AS40" s="108">
        <f>'[3]Median Family Income-Quintiles'!AS40</f>
        <v>95.43454345434543</v>
      </c>
      <c r="AT40" s="261">
        <f>'[3]Median Family Income-Quintiles'!AT40</f>
        <v>88.974358974358978</v>
      </c>
      <c r="AU40" s="108">
        <f>'[3]Median Family Income-Quintiles'!AU40</f>
        <v>120.53571428571428</v>
      </c>
      <c r="AV40" s="108">
        <f>'[3]Median Family Income-Quintiles'!AV40</f>
        <v>106.68380462724936</v>
      </c>
      <c r="AW40" s="108">
        <f>'[3]Median Family Income-Quintiles'!AW40</f>
        <v>102.66129032258064</v>
      </c>
      <c r="AX40" s="108">
        <f>'[3]Median Family Income-Quintiles'!AX40</f>
        <v>95.807486631016033</v>
      </c>
      <c r="AY40" s="261">
        <f>'[3]Median Family Income-Quintiles'!AY40</f>
        <v>88.91246022337306</v>
      </c>
      <c r="AZ40" s="108">
        <f>'[3]Median Family Income-Quintiles'!AZ40</f>
        <v>117.08823529411765</v>
      </c>
      <c r="BA40" s="108">
        <f>'[3]Median Family Income-Quintiles'!BA40</f>
        <v>105.26315789473684</v>
      </c>
      <c r="BB40" s="108">
        <f>'[3]Median Family Income-Quintiles'!BB40</f>
        <v>100.47244094488188</v>
      </c>
      <c r="BC40" s="108">
        <f>'[3]Median Family Income-Quintiles'!BC40</f>
        <v>94.791666666666671</v>
      </c>
      <c r="BD40" s="261">
        <f>'[3]Median Family Income-Quintiles'!BD40</f>
        <v>88.922155688622766</v>
      </c>
      <c r="BE40" s="108">
        <f>'[3]Median Family Income-Quintiles'!BE40</f>
        <v>110.33519553072625</v>
      </c>
      <c r="BF40" s="108">
        <f>'[3]Median Family Income-Quintiles'!BF40</f>
        <v>107.16049382716051</v>
      </c>
      <c r="BG40" s="108">
        <f>'[3]Median Family Income-Quintiles'!BG40</f>
        <v>101.07526881720428</v>
      </c>
      <c r="BH40" s="108">
        <f>'[3]Median Family Income-Quintiles'!BH40</f>
        <v>94.595959595959599</v>
      </c>
      <c r="BI40" s="261">
        <f>'[3]Median Family Income-Quintiles'!BI40</f>
        <v>88.479532163742704</v>
      </c>
      <c r="BJ40" s="106">
        <f>'[3]Median Family Income-Quintiles'!BJ40</f>
        <v>112.96296296296298</v>
      </c>
      <c r="BK40" s="106">
        <f>'[3]Median Family Income-Quintiles'!BK40</f>
        <v>108.49056603773586</v>
      </c>
      <c r="BL40" s="106">
        <f>'[3]Median Family Income-Quintiles'!BL40</f>
        <v>101.17647058823529</v>
      </c>
      <c r="BM40" s="106">
        <f>'[3]Median Family Income-Quintiles'!BM40</f>
        <v>95.416666666666657</v>
      </c>
      <c r="BN40" s="106">
        <f>'[3]Median Family Income-Quintiles'!BN40</f>
        <v>87.988826815642469</v>
      </c>
      <c r="BO40" s="109">
        <f>'[3]Median Family Income-Quintiles'!BO40</f>
        <v>111.61616161616163</v>
      </c>
      <c r="BP40" s="108">
        <f>'[3]Median Family Income-Quintiles'!BP40</f>
        <v>107.84090909090909</v>
      </c>
      <c r="BQ40" s="108">
        <f>'[3]Median Family Income-Quintiles'!BQ40</f>
        <v>101.28388017118401</v>
      </c>
      <c r="BR40" s="108">
        <f>'[3]Median Family Income-Quintiles'!BR40</f>
        <v>95.865019011406844</v>
      </c>
      <c r="BS40" s="108">
        <f>'[3]Median Family Income-Quintiles'!BS40</f>
        <v>88.048648648648651</v>
      </c>
      <c r="BT40" s="109">
        <f>'[3]Median Family Income-Quintiles'!BT40</f>
        <v>110.34482758620692</v>
      </c>
      <c r="BU40" s="108">
        <f>'[3]Median Family Income-Quintiles'!BU40</f>
        <v>107.60869565217391</v>
      </c>
      <c r="BV40" s="108">
        <f>'[3]Median Family Income-Quintiles'!BV40</f>
        <v>100.47945205479452</v>
      </c>
      <c r="BW40" s="108">
        <f>'[3]Median Family Income-Quintiles'!BW40</f>
        <v>93.692870201096895</v>
      </c>
      <c r="BX40" s="108">
        <f>'[3]Median Family Income-Quintiles'!BX40</f>
        <v>86.178010471204189</v>
      </c>
      <c r="BY40" s="109">
        <f>'[3]Median Family Income-Quintiles'!BY40</f>
        <v>107.31132075471696</v>
      </c>
      <c r="BZ40" s="108">
        <f>'[3]Median Family Income-Quintiles'!BZ40</f>
        <v>102.71966527196652</v>
      </c>
      <c r="CA40" s="108">
        <f>'[3]Median Family Income-Quintiles'!CA40</f>
        <v>98.911311736590534</v>
      </c>
      <c r="CB40" s="108">
        <f>'[3]Median Family Income-Quintiles'!CB40</f>
        <v>92.699115044247804</v>
      </c>
      <c r="CC40" s="108">
        <f>'[3]Median Family Income-Quintiles'!CC40</f>
        <v>85.800000000000011</v>
      </c>
      <c r="CD40" s="109">
        <f>'[3]Median Family Income-Quintiles'!CD40</f>
        <v>109.13043478260869</v>
      </c>
      <c r="CE40" s="108">
        <f>'[3]Median Family Income-Quintiles'!CE40</f>
        <v>102.27272727272727</v>
      </c>
      <c r="CF40" s="108">
        <f>'[3]Median Family Income-Quintiles'!CF40</f>
        <v>97.4</v>
      </c>
      <c r="CG40" s="108">
        <f>'[3]Median Family Income-Quintiles'!CG40</f>
        <v>91.973244147157189</v>
      </c>
      <c r="CH40" s="108">
        <f>'[3]Median Family Income-Quintiles'!CH40</f>
        <v>85.885167464114829</v>
      </c>
    </row>
    <row r="41" spans="1:86">
      <c r="A41" s="110" t="s">
        <v>55</v>
      </c>
      <c r="B41" s="110">
        <f>'[3]Median Family Income-Quintiles'!B41</f>
        <v>11980</v>
      </c>
      <c r="C41" s="106">
        <f>'[3]Median Family Income-Quintiles'!C41</f>
        <v>28211</v>
      </c>
      <c r="D41" s="106">
        <f>'[3]Median Family Income-Quintiles'!D41</f>
        <v>45678</v>
      </c>
      <c r="E41" s="106">
        <f>'[3]Median Family Income-Quintiles'!E41</f>
        <v>67704</v>
      </c>
      <c r="F41" s="110">
        <f>'[3]Median Family Income-Quintiles'!F41</f>
        <v>110605</v>
      </c>
      <c r="G41" s="111">
        <f>'[3]Median Family Income-Quintiles'!G41</f>
        <v>13176</v>
      </c>
      <c r="H41" s="106">
        <f>'[3]Median Family Income-Quintiles'!H41</f>
        <v>30832</v>
      </c>
      <c r="I41" s="106">
        <f>'[3]Median Family Income-Quintiles'!I41</f>
        <v>50040</v>
      </c>
      <c r="J41" s="106">
        <f>'[3]Median Family Income-Quintiles'!J41</f>
        <v>73889</v>
      </c>
      <c r="K41" s="110">
        <f>'[3]Median Family Income-Quintiles'!K41</f>
        <v>120600</v>
      </c>
      <c r="L41" s="111">
        <f>'[3]Median Family Income-Quintiles'!L41</f>
        <v>13000</v>
      </c>
      <c r="M41" s="106">
        <f>'[3]Median Family Income-Quintiles'!M41</f>
        <v>30500</v>
      </c>
      <c r="N41" s="106">
        <f>'[3]Median Family Income-Quintiles'!N41</f>
        <v>51010</v>
      </c>
      <c r="O41" s="106">
        <f>'[3]Median Family Income-Quintiles'!O41</f>
        <v>75786</v>
      </c>
      <c r="P41" s="110">
        <f>'[3]Median Family Income-Quintiles'!P41</f>
        <v>123632</v>
      </c>
      <c r="Q41" s="111">
        <f>'[3]Median Family Income-Quintiles'!Q41</f>
        <v>12500</v>
      </c>
      <c r="R41" s="106">
        <f>'[3]Median Family Income-Quintiles'!R41</f>
        <v>30368</v>
      </c>
      <c r="S41" s="106">
        <f>'[3]Median Family Income-Quintiles'!S41</f>
        <v>51116</v>
      </c>
      <c r="T41" s="106">
        <f>'[3]Median Family Income-Quintiles'!T41</f>
        <v>77615</v>
      </c>
      <c r="U41" s="110">
        <f>'[3]Median Family Income-Quintiles'!U41</f>
        <v>128000</v>
      </c>
      <c r="V41" s="111">
        <f>'[3]Median Family Income-Quintiles'!V41</f>
        <v>18282.150000000001</v>
      </c>
      <c r="W41" s="106">
        <f>'[3]Median Family Income-Quintiles'!W41</f>
        <v>40627</v>
      </c>
      <c r="X41" s="106">
        <f>'[3]Median Family Income-Quintiles'!X41</f>
        <v>62971.85</v>
      </c>
      <c r="Y41" s="106">
        <f>'[3]Median Family Income-Quintiles'!Y41</f>
        <v>91410.75</v>
      </c>
      <c r="Z41" s="110">
        <f>'[3]Median Family Income-Quintiles'!Z41</f>
        <v>152351.25</v>
      </c>
      <c r="AA41" s="111">
        <f>'[3]Median Family Income-Quintiles'!AA41</f>
        <v>19553.068800000001</v>
      </c>
      <c r="AB41" s="106">
        <f>'[3]Median Family Income-Quintiles'!AB41</f>
        <v>44401.760399999999</v>
      </c>
      <c r="AC41" s="106">
        <f>'[3]Median Family Income-Quintiles'!AC41</f>
        <v>68395.005239999999</v>
      </c>
      <c r="AD41" s="106">
        <f>'[3]Median Family Income-Quintiles'!AD41</f>
        <v>99017.962469999999</v>
      </c>
      <c r="AE41" s="110">
        <f>'[3]Median Family Income-Quintiles'!AE41</f>
        <v>167830.50719999999</v>
      </c>
      <c r="AF41" s="111">
        <f>'[3]Median Family Income-Quintiles'!AF41</f>
        <v>18190.536</v>
      </c>
      <c r="AG41" s="106">
        <f>'[3]Median Family Income-Quintiles'!AG41</f>
        <v>41978.16</v>
      </c>
      <c r="AH41" s="106">
        <f>'[3]Median Family Income-Quintiles'!AH41</f>
        <v>66165.576000000001</v>
      </c>
      <c r="AI41" s="106">
        <f>'[3]Median Family Income-Quintiles'!AI41</f>
        <v>96949.56</v>
      </c>
      <c r="AJ41" s="110">
        <f>'[3]Median Family Income-Quintiles'!AJ41</f>
        <v>162915.24</v>
      </c>
      <c r="AK41" s="111">
        <f>'[3]Median Family Income-Quintiles'!AK41</f>
        <v>18338.756799999999</v>
      </c>
      <c r="AL41" s="110">
        <f>'[3]Median Family Income-Quintiles'!AL41</f>
        <v>41111.059200000003</v>
      </c>
      <c r="AM41" s="110">
        <f>'[3]Median Family Income-Quintiles'!AM41</f>
        <v>65495.56</v>
      </c>
      <c r="AN41" s="110">
        <f>'[3]Median Family Income-Quintiles'!AN41</f>
        <v>96238.168239999999</v>
      </c>
      <c r="AO41" s="110">
        <f>'[3]Median Family Income-Quintiles'!AO41</f>
        <v>161421.36480000001</v>
      </c>
      <c r="AP41" s="111">
        <f>'[3]Median Family Income-Quintiles'!AP41</f>
        <v>18022.794900000001</v>
      </c>
      <c r="AQ41" s="110">
        <f>'[3]Median Family Income-Quintiles'!AQ41</f>
        <v>40729.480000000003</v>
      </c>
      <c r="AR41" s="110">
        <f>'[3]Median Family Income-Quintiles'!AR41</f>
        <v>65676.286500000002</v>
      </c>
      <c r="AS41" s="110">
        <f>'[3]Median Family Income-Quintiles'!AS41</f>
        <v>97750.751999999993</v>
      </c>
      <c r="AT41" s="262">
        <f>'[3]Median Family Income-Quintiles'!AT41</f>
        <v>168009.10500000001</v>
      </c>
      <c r="AU41" s="110">
        <f>'[3]Median Family Income-Quintiles'!AU41</f>
        <v>18183.725999999999</v>
      </c>
      <c r="AV41" s="110">
        <f>'[3]Median Family Income-Quintiles'!AV41</f>
        <v>42428.694000000003</v>
      </c>
      <c r="AW41" s="110">
        <f>'[3]Median Family Income-Quintiles'!AW41</f>
        <v>68896.117400000003</v>
      </c>
      <c r="AX41" s="110">
        <f>'[3]Median Family Income-Quintiles'!AX41</f>
        <v>101020.7</v>
      </c>
      <c r="AY41" s="262">
        <f>'[3]Median Family Income-Quintiles'!AY41</f>
        <v>171735.19</v>
      </c>
      <c r="AZ41" s="110">
        <f>'[3]Median Family Income-Quintiles'!AZ41</f>
        <v>18941.921200000001</v>
      </c>
      <c r="BA41" s="110">
        <f>'[3]Median Family Income-Quintiles'!BA41</f>
        <v>43727.626600000003</v>
      </c>
      <c r="BB41" s="110">
        <f>'[3]Median Family Income-Quintiles'!BB41</f>
        <v>69520.880999999994</v>
      </c>
      <c r="BC41" s="110">
        <f>'[3]Median Family Income-Quintiles'!BC41</f>
        <v>102870.75290000001</v>
      </c>
      <c r="BD41" s="262">
        <f>'[3]Median Family Income-Quintiles'!BD41</f>
        <v>177328.62400000001</v>
      </c>
      <c r="BE41" s="110">
        <f>'[3]Median Family Income-Quintiles'!BE41</f>
        <v>18958.39</v>
      </c>
      <c r="BF41" s="110">
        <f>'[3]Median Family Income-Quintiles'!BF41</f>
        <v>45379.125</v>
      </c>
      <c r="BG41" s="110">
        <f>'[3]Median Family Income-Quintiles'!BG41</f>
        <v>72001.544999999998</v>
      </c>
      <c r="BH41" s="110">
        <f>'[3]Median Family Income-Quintiles'!BH41</f>
        <v>106893.05</v>
      </c>
      <c r="BI41" s="262">
        <f>'[3]Median Family Income-Quintiles'!BI41</f>
        <v>181113.13</v>
      </c>
      <c r="BJ41" s="106">
        <f>'[3]Median Family Income-Quintiles'!BJ41</f>
        <v>20025.28</v>
      </c>
      <c r="BK41" s="106">
        <f>'[3]Median Family Income-Quintiles'!BK41</f>
        <v>45958.017599999999</v>
      </c>
      <c r="BL41" s="106">
        <f>'[3]Median Family Income-Quintiles'!BL41</f>
        <v>73893.283200000005</v>
      </c>
      <c r="BM41" s="106">
        <f>'[3]Median Family Income-Quintiles'!BM41</f>
        <v>110139.04</v>
      </c>
      <c r="BN41" s="106">
        <f>'[3]Median Family Income-Quintiles'!BN41</f>
        <v>190240.16</v>
      </c>
      <c r="BO41" s="111">
        <f>'[3]Median Family Income-Quintiles'!BO41</f>
        <v>20151.759999999998</v>
      </c>
      <c r="BP41" s="110">
        <f>'[3]Median Family Income-Quintiles'!BP41</f>
        <v>47457.394800000002</v>
      </c>
      <c r="BQ41" s="110">
        <f>'[3]Median Family Income-Quintiles'!BQ41</f>
        <v>76878.964399999997</v>
      </c>
      <c r="BR41" s="110">
        <f>'[3]Median Family Income-Quintiles'!BR41</f>
        <v>113857.444</v>
      </c>
      <c r="BS41" s="110">
        <f>'[3]Median Family Income-Quintiles'!BS41</f>
        <v>196177.3836</v>
      </c>
      <c r="BT41" s="111">
        <f>'[3]Median Family Income-Quintiles'!BT41</f>
        <v>21234.969000000001</v>
      </c>
      <c r="BU41" s="110">
        <f>'[3]Median Family Income-Quintiles'!BU41</f>
        <v>50053.855499999998</v>
      </c>
      <c r="BV41" s="110">
        <f>'[3]Median Family Income-Quintiles'!BV41</f>
        <v>78569.385299999994</v>
      </c>
      <c r="BW41" s="110">
        <f>'[3]Median Family Income-Quintiles'!BW41</f>
        <v>116691.21060000001</v>
      </c>
      <c r="BX41" s="110">
        <f>'[3]Median Family Income-Quintiles'!BX41</f>
        <v>200215.42199999999</v>
      </c>
      <c r="BY41" s="111">
        <f>'[3]Median Family Income-Quintiles'!BY41</f>
        <v>22794.682499999999</v>
      </c>
      <c r="BZ41" s="110">
        <f>'[3]Median Family Income-Quintiles'!BZ41</f>
        <v>50654.85</v>
      </c>
      <c r="CA41" s="110">
        <f>'[3]Median Family Income-Quintiles'!CA41</f>
        <v>81047.759999999995</v>
      </c>
      <c r="CB41" s="110">
        <f>'[3]Median Family Income-Quintiles'!CB41</f>
        <v>121571.64</v>
      </c>
      <c r="CC41" s="110">
        <f>'[3]Median Family Income-Quintiles'!CC41</f>
        <v>210318.93719999999</v>
      </c>
      <c r="CD41" s="111">
        <f>'[3]Median Family Income-Quintiles'!CD41</f>
        <v>25253.625</v>
      </c>
      <c r="CE41" s="110">
        <f>'[3]Median Family Income-Quintiles'!CE41</f>
        <v>54951.887999999999</v>
      </c>
      <c r="CF41" s="110">
        <f>'[3]Median Family Income-Quintiles'!CF41</f>
        <v>87074.498999999996</v>
      </c>
      <c r="CG41" s="110">
        <f>'[3]Median Family Income-Quintiles'!CG41</f>
        <v>129298.56</v>
      </c>
      <c r="CH41" s="110">
        <f>'[3]Median Family Income-Quintiles'!CH41</f>
        <v>222231.9</v>
      </c>
    </row>
    <row r="42" spans="1:86">
      <c r="A42" s="110" t="s">
        <v>56</v>
      </c>
      <c r="B42" s="110">
        <f>'[3]Median Family Income-Quintiles'!B42</f>
        <v>11886</v>
      </c>
      <c r="C42" s="106">
        <f>'[3]Median Family Income-Quintiles'!C42</f>
        <v>27500</v>
      </c>
      <c r="D42" s="106">
        <f>'[3]Median Family Income-Quintiles'!D42</f>
        <v>42000</v>
      </c>
      <c r="E42" s="106">
        <f>'[3]Median Family Income-Quintiles'!E42</f>
        <v>57144</v>
      </c>
      <c r="F42" s="110">
        <f>'[3]Median Family Income-Quintiles'!F42</f>
        <v>92123</v>
      </c>
      <c r="G42" s="111">
        <f>'[3]Median Family Income-Quintiles'!G42</f>
        <v>13150</v>
      </c>
      <c r="H42" s="106">
        <f>'[3]Median Family Income-Quintiles'!H42</f>
        <v>29751</v>
      </c>
      <c r="I42" s="106">
        <f>'[3]Median Family Income-Quintiles'!I42</f>
        <v>45050</v>
      </c>
      <c r="J42" s="106">
        <f>'[3]Median Family Income-Quintiles'!J42</f>
        <v>63203</v>
      </c>
      <c r="K42" s="110">
        <f>'[3]Median Family Income-Quintiles'!K42</f>
        <v>102412</v>
      </c>
      <c r="L42" s="111">
        <f>'[3]Median Family Income-Quintiles'!L42</f>
        <v>13538</v>
      </c>
      <c r="M42" s="106">
        <f>'[3]Median Family Income-Quintiles'!M42</f>
        <v>30000</v>
      </c>
      <c r="N42" s="106">
        <f>'[3]Median Family Income-Quintiles'!N42</f>
        <v>47092</v>
      </c>
      <c r="O42" s="106">
        <f>'[3]Median Family Income-Quintiles'!O42</f>
        <v>70024</v>
      </c>
      <c r="P42" s="110">
        <f>'[3]Median Family Income-Quintiles'!P42</f>
        <v>120000</v>
      </c>
      <c r="Q42" s="111">
        <f>'[3]Median Family Income-Quintiles'!Q42</f>
        <v>13374</v>
      </c>
      <c r="R42" s="106">
        <f>'[3]Median Family Income-Quintiles'!R42</f>
        <v>30000</v>
      </c>
      <c r="S42" s="106">
        <f>'[3]Median Family Income-Quintiles'!S42</f>
        <v>47916</v>
      </c>
      <c r="T42" s="106">
        <f>'[3]Median Family Income-Quintiles'!T42</f>
        <v>72280</v>
      </c>
      <c r="U42" s="110">
        <f>'[3]Median Family Income-Quintiles'!U42</f>
        <v>121704</v>
      </c>
      <c r="V42" s="111">
        <f>'[3]Median Family Income-Quintiles'!V42</f>
        <v>18282.150000000001</v>
      </c>
      <c r="W42" s="106">
        <f>'[3]Median Family Income-Quintiles'!W42</f>
        <v>37376.839999999997</v>
      </c>
      <c r="X42" s="106">
        <f>'[3]Median Family Income-Quintiles'!X42</f>
        <v>55862.125</v>
      </c>
      <c r="Y42" s="106">
        <f>'[3]Median Family Income-Quintiles'!Y42</f>
        <v>78308.542499999996</v>
      </c>
      <c r="Z42" s="110">
        <f>'[3]Median Family Income-Quintiles'!Z42</f>
        <v>121881</v>
      </c>
      <c r="AA42" s="111">
        <f>'[3]Median Family Income-Quintiles'!AA42</f>
        <v>18331.002</v>
      </c>
      <c r="AB42" s="106">
        <f>'[3]Median Family Income-Quintiles'!AB42</f>
        <v>39106.137600000002</v>
      </c>
      <c r="AC42" s="106">
        <f>'[3]Median Family Income-Quintiles'!AC42</f>
        <v>59473.917600000001</v>
      </c>
      <c r="AD42" s="106">
        <f>'[3]Median Family Income-Quintiles'!AD42</f>
        <v>84322.609200000006</v>
      </c>
      <c r="AE42" s="110">
        <f>'[3]Median Family Income-Quintiles'!AE42</f>
        <v>132390.57</v>
      </c>
      <c r="AF42" s="111">
        <f>'[3]Median Family Income-Quintiles'!AF42</f>
        <v>16791.263999999999</v>
      </c>
      <c r="AG42" s="106">
        <f>'[3]Median Family Income-Quintiles'!AG42</f>
        <v>37080.707999999999</v>
      </c>
      <c r="AH42" s="106">
        <f>'[3]Median Family Income-Quintiles'!AH42</f>
        <v>56470.62</v>
      </c>
      <c r="AI42" s="106">
        <f>'[3]Median Family Income-Quintiles'!AI42</f>
        <v>80058.347999999998</v>
      </c>
      <c r="AJ42" s="110">
        <f>'[3]Median Family Income-Quintiles'!AJ42</f>
        <v>126993.92879999999</v>
      </c>
      <c r="AK42" s="111">
        <f>'[3]Median Family Income-Quintiles'!AK42</f>
        <v>17129.608</v>
      </c>
      <c r="AL42" s="110">
        <f>'[3]Median Family Income-Quintiles'!AL42</f>
        <v>35871.414400000001</v>
      </c>
      <c r="AM42" s="110">
        <f>'[3]Median Family Income-Quintiles'!AM42</f>
        <v>55419.32</v>
      </c>
      <c r="AN42" s="110">
        <f>'[3]Median Family Income-Quintiles'!AN42</f>
        <v>80609.919999999998</v>
      </c>
      <c r="AO42" s="110">
        <f>'[3]Median Family Income-Quintiles'!AO42</f>
        <v>127968.24800000001</v>
      </c>
      <c r="AP42" s="111">
        <f>'[3]Median Family Income-Quintiles'!AP42</f>
        <v>16291.791999999999</v>
      </c>
      <c r="AQ42" s="110">
        <f>'[3]Median Family Income-Quintiles'!AQ42</f>
        <v>36962.003100000002</v>
      </c>
      <c r="AR42" s="110">
        <f>'[3]Median Family Income-Quintiles'!AR42</f>
        <v>57021.271999999997</v>
      </c>
      <c r="AS42" s="110">
        <f>'[3]Median Family Income-Quintiles'!AS42</f>
        <v>81560.7837</v>
      </c>
      <c r="AT42" s="262">
        <f>'[3]Median Family Income-Quintiles'!AT42</f>
        <v>130368.956058</v>
      </c>
      <c r="AU42" s="110">
        <f>'[3]Median Family Income-Quintiles'!AU42</f>
        <v>17173.519</v>
      </c>
      <c r="AV42" s="110">
        <f>'[3]Median Family Income-Quintiles'!AV42</f>
        <v>37983.783199999998</v>
      </c>
      <c r="AW42" s="110">
        <f>'[3]Median Family Income-Quintiles'!AW42</f>
        <v>58389.964599999999</v>
      </c>
      <c r="AX42" s="110">
        <f>'[3]Median Family Income-Quintiles'!AX42</f>
        <v>83645.139599999995</v>
      </c>
      <c r="AY42" s="262">
        <f>'[3]Median Family Income-Quintiles'!AY42</f>
        <v>135367.73800000001</v>
      </c>
      <c r="AZ42" s="110">
        <f>'[3]Median Family Income-Quintiles'!AZ42</f>
        <v>17057.80457</v>
      </c>
      <c r="BA42" s="110">
        <f>'[3]Median Family Income-Quintiles'!BA42</f>
        <v>38387.616900000001</v>
      </c>
      <c r="BB42" s="110">
        <f>'[3]Median Family Income-Quintiles'!BB42</f>
        <v>59344.636100000003</v>
      </c>
      <c r="BC42" s="110">
        <f>'[3]Median Family Income-Quintiles'!BC42</f>
        <v>84734.870899999994</v>
      </c>
      <c r="BD42" s="262">
        <f>'[3]Median Family Income-Quintiles'!BD42</f>
        <v>136019.11499999999</v>
      </c>
      <c r="BE42" s="110">
        <f>'[3]Median Family Income-Quintiles'!BE42</f>
        <v>17748.28</v>
      </c>
      <c r="BF42" s="110">
        <f>'[3]Median Family Income-Quintiles'!BF42</f>
        <v>40337</v>
      </c>
      <c r="BG42" s="110">
        <f>'[3]Median Family Income-Quintiles'!BG42</f>
        <v>60505.5</v>
      </c>
      <c r="BH42" s="110">
        <f>'[3]Median Family Income-Quintiles'!BH42</f>
        <v>87632.132500000007</v>
      </c>
      <c r="BI42" s="262">
        <f>'[3]Median Family Income-Quintiles'!BI42</f>
        <v>141179.5</v>
      </c>
      <c r="BJ42" s="106">
        <f>'[3]Median Family Income-Quintiles'!BJ42</f>
        <v>19324.395199999999</v>
      </c>
      <c r="BK42" s="106">
        <f>'[3]Median Family Income-Quintiles'!BK42</f>
        <v>41352.203200000004</v>
      </c>
      <c r="BL42" s="106">
        <f>'[3]Median Family Income-Quintiles'!BL42</f>
        <v>63079.631999999998</v>
      </c>
      <c r="BM42" s="106">
        <f>'[3]Median Family Income-Quintiles'!BM42</f>
        <v>91115.024000000005</v>
      </c>
      <c r="BN42" s="106">
        <f>'[3]Median Family Income-Quintiles'!BN42</f>
        <v>148187.07199999999</v>
      </c>
      <c r="BO42" s="111">
        <f>'[3]Median Family Income-Quintiles'!BO42</f>
        <v>20151.759999999998</v>
      </c>
      <c r="BP42" s="110">
        <f>'[3]Median Family Income-Quintiles'!BP42</f>
        <v>43326.284</v>
      </c>
      <c r="BQ42" s="110">
        <f>'[3]Median Family Income-Quintiles'!BQ42</f>
        <v>65493.22</v>
      </c>
      <c r="BR42" s="110">
        <f>'[3]Median Family Income-Quintiles'!BR42</f>
        <v>94108.719200000007</v>
      </c>
      <c r="BS42" s="110">
        <f>'[3]Median Family Income-Quintiles'!BS42</f>
        <v>153153.37599999999</v>
      </c>
      <c r="BT42" s="111">
        <f>'[3]Median Family Income-Quintiles'!BT42</f>
        <v>20729.374500000002</v>
      </c>
      <c r="BU42" s="110">
        <f>'[3]Median Family Income-Quintiles'!BU42</f>
        <v>44573.21112</v>
      </c>
      <c r="BV42" s="110">
        <f>'[3]Median Family Income-Quintiles'!BV42</f>
        <v>68093.467260000005</v>
      </c>
      <c r="BW42" s="110">
        <f>'[3]Median Family Income-Quintiles'!BW42</f>
        <v>97377.500700000004</v>
      </c>
      <c r="BX42" s="110">
        <f>'[3]Median Family Income-Quintiles'!BX42</f>
        <v>158251.0785</v>
      </c>
      <c r="BY42" s="111">
        <f>'[3]Median Family Income-Quintiles'!BY42</f>
        <v>21376.346699999998</v>
      </c>
      <c r="BZ42" s="110">
        <f>'[3]Median Family Income-Quintiles'!BZ42</f>
        <v>46501.152300000002</v>
      </c>
      <c r="CA42" s="110">
        <f>'[3]Median Family Income-Quintiles'!CA42</f>
        <v>70410.241500000004</v>
      </c>
      <c r="CB42" s="110">
        <f>'[3]Median Family Income-Quintiles'!CB42</f>
        <v>99283.505999999994</v>
      </c>
      <c r="CC42" s="110">
        <f>'[3]Median Family Income-Quintiles'!CC42</f>
        <v>159258.84839999999</v>
      </c>
      <c r="CD42" s="111">
        <f>'[3]Median Family Income-Quintiles'!CD42</f>
        <v>24223.277099999999</v>
      </c>
      <c r="CE42" s="110">
        <f>'[3]Median Family Income-Quintiles'!CE42</f>
        <v>49497.105000000003</v>
      </c>
      <c r="CF42" s="110">
        <f>'[3]Median Family Income-Quintiles'!CF42</f>
        <v>74174.947350000002</v>
      </c>
      <c r="CG42" s="110">
        <f>'[3]Median Family Income-Quintiles'!CG42</f>
        <v>105964.2105</v>
      </c>
      <c r="CH42" s="110">
        <f>'[3]Median Family Income-Quintiles'!CH42</f>
        <v>171744.8529</v>
      </c>
    </row>
    <row r="43" spans="1:86">
      <c r="A43" s="110" t="s">
        <v>57</v>
      </c>
      <c r="B43" s="110">
        <f>'[3]Median Family Income-Quintiles'!B43</f>
        <v>12600</v>
      </c>
      <c r="C43" s="106">
        <f>'[3]Median Family Income-Quintiles'!C43</f>
        <v>25402</v>
      </c>
      <c r="D43" s="106">
        <f>'[3]Median Family Income-Quintiles'!D43</f>
        <v>39048</v>
      </c>
      <c r="E43" s="106">
        <f>'[3]Median Family Income-Quintiles'!E43</f>
        <v>55325</v>
      </c>
      <c r="F43" s="110">
        <f>'[3]Median Family Income-Quintiles'!F43</f>
        <v>92511</v>
      </c>
      <c r="G43" s="111">
        <f>'[3]Median Family Income-Quintiles'!G43</f>
        <v>13278</v>
      </c>
      <c r="H43" s="106">
        <f>'[3]Median Family Income-Quintiles'!H43</f>
        <v>27500</v>
      </c>
      <c r="I43" s="106">
        <f>'[3]Median Family Income-Quintiles'!I43</f>
        <v>44325</v>
      </c>
      <c r="J43" s="106">
        <f>'[3]Median Family Income-Quintiles'!J43</f>
        <v>63300</v>
      </c>
      <c r="K43" s="110">
        <f>'[3]Median Family Income-Quintiles'!K43</f>
        <v>103808</v>
      </c>
      <c r="L43" s="111">
        <f>'[3]Median Family Income-Quintiles'!L43</f>
        <v>14000</v>
      </c>
      <c r="M43" s="106">
        <f>'[3]Median Family Income-Quintiles'!M43</f>
        <v>29640</v>
      </c>
      <c r="N43" s="106">
        <f>'[3]Median Family Income-Quintiles'!N43</f>
        <v>47738</v>
      </c>
      <c r="O43" s="106">
        <f>'[3]Median Family Income-Quintiles'!O43</f>
        <v>67395</v>
      </c>
      <c r="P43" s="110">
        <f>'[3]Median Family Income-Quintiles'!P43</f>
        <v>106900</v>
      </c>
      <c r="Q43" s="111">
        <f>'[3]Median Family Income-Quintiles'!Q43</f>
        <v>13500</v>
      </c>
      <c r="R43" s="106">
        <f>'[3]Median Family Income-Quintiles'!R43</f>
        <v>30203</v>
      </c>
      <c r="S43" s="106">
        <f>'[3]Median Family Income-Quintiles'!S43</f>
        <v>49548</v>
      </c>
      <c r="T43" s="106">
        <f>'[3]Median Family Income-Quintiles'!T43</f>
        <v>70201</v>
      </c>
      <c r="U43" s="110">
        <f>'[3]Median Family Income-Quintiles'!U43</f>
        <v>109700</v>
      </c>
      <c r="V43" s="111">
        <f>'[3]Median Family Income-Quintiles'!V43</f>
        <v>19602.5275</v>
      </c>
      <c r="W43" s="106">
        <f>'[3]Median Family Income-Quintiles'!W43</f>
        <v>37579.974999999999</v>
      </c>
      <c r="X43" s="106">
        <f>'[3]Median Family Income-Quintiles'!X43</f>
        <v>55862.125</v>
      </c>
      <c r="Y43" s="106">
        <f>'[3]Median Family Income-Quintiles'!Y43</f>
        <v>78003.839999999997</v>
      </c>
      <c r="Z43" s="110">
        <f>'[3]Median Family Income-Quintiles'!Z43</f>
        <v>121881</v>
      </c>
      <c r="AA43" s="111">
        <f>'[3]Median Family Income-Quintiles'!AA43</f>
        <v>20775.135600000001</v>
      </c>
      <c r="AB43" s="106">
        <f>'[3]Median Family Income-Quintiles'!AB43</f>
        <v>42466.821300000003</v>
      </c>
      <c r="AC43" s="106">
        <f>'[3]Median Family Income-Quintiles'!AC43</f>
        <v>61918.051200000002</v>
      </c>
      <c r="AD43" s="106">
        <f>'[3]Median Family Income-Quintiles'!AD43</f>
        <v>85544.676000000007</v>
      </c>
      <c r="AE43" s="110">
        <f>'[3]Median Family Income-Quintiles'!AE43</f>
        <v>134427.348</v>
      </c>
      <c r="AF43" s="111">
        <f>'[3]Median Family Income-Quintiles'!AF43</f>
        <v>20289.444</v>
      </c>
      <c r="AG43" s="106">
        <f>'[3]Median Family Income-Quintiles'!AG43</f>
        <v>42078.108</v>
      </c>
      <c r="AH43" s="106">
        <f>'[3]Median Family Income-Quintiles'!AH43</f>
        <v>62167.656000000003</v>
      </c>
      <c r="AI43" s="106">
        <f>'[3]Median Family Income-Quintiles'!AI43</f>
        <v>84955.8</v>
      </c>
      <c r="AJ43" s="110">
        <f>'[3]Median Family Income-Quintiles'!AJ43</f>
        <v>130082.322</v>
      </c>
      <c r="AK43" s="111">
        <f>'[3]Median Family Income-Quintiles'!AK43</f>
        <v>19648.668000000001</v>
      </c>
      <c r="AL43" s="110">
        <f>'[3]Median Family Income-Quintiles'!AL43</f>
        <v>40808.771999999997</v>
      </c>
      <c r="AM43" s="110">
        <f>'[3]Median Family Income-Quintiles'!AM43</f>
        <v>60658.964800000002</v>
      </c>
      <c r="AN43" s="110">
        <f>'[3]Median Family Income-Quintiles'!AN43</f>
        <v>84741.178400000004</v>
      </c>
      <c r="AO43" s="110">
        <f>'[3]Median Family Income-Quintiles'!AO43</f>
        <v>133711.70480000001</v>
      </c>
      <c r="AP43" s="111">
        <f>'[3]Median Family Income-Quintiles'!AP43</f>
        <v>20364.740000000002</v>
      </c>
      <c r="AQ43" s="110">
        <f>'[3]Median Family Income-Quintiles'!AQ43</f>
        <v>42664.130299999997</v>
      </c>
      <c r="AR43" s="110">
        <f>'[3]Median Family Income-Quintiles'!AR43</f>
        <v>63130.694000000003</v>
      </c>
      <c r="AS43" s="110">
        <f>'[3]Median Family Income-Quintiles'!AS43</f>
        <v>87772.029399999999</v>
      </c>
      <c r="AT43" s="262">
        <f>'[3]Median Family Income-Quintiles'!AT43</f>
        <v>139294.8216</v>
      </c>
      <c r="AU43" s="110">
        <f>'[3]Median Family Income-Quintiles'!AU43</f>
        <v>20810.264200000001</v>
      </c>
      <c r="AV43" s="110">
        <f>'[3]Median Family Income-Quintiles'!AV43</f>
        <v>43944.004500000003</v>
      </c>
      <c r="AW43" s="110">
        <f>'[3]Median Family Income-Quintiles'!AW43</f>
        <v>65057.330800000003</v>
      </c>
      <c r="AX43" s="110">
        <f>'[3]Median Family Income-Quintiles'!AX43</f>
        <v>90918.63</v>
      </c>
      <c r="AY43" s="262">
        <f>'[3]Median Family Income-Quintiles'!AY43</f>
        <v>142338.16630000001</v>
      </c>
      <c r="AZ43" s="110">
        <f>'[3]Median Family Income-Quintiles'!AZ43</f>
        <v>21158.528999999999</v>
      </c>
      <c r="BA43" s="110">
        <f>'[3]Median Family Income-Quintiles'!BA43</f>
        <v>43929.136400000003</v>
      </c>
      <c r="BB43" s="110">
        <f>'[3]Median Family Income-Quintiles'!BB43</f>
        <v>65389.930099999998</v>
      </c>
      <c r="BC43" s="110">
        <f>'[3]Median Family Income-Quintiles'!BC43</f>
        <v>91686.959000000003</v>
      </c>
      <c r="BD43" s="262">
        <f>'[3]Median Family Income-Quintiles'!BD43</f>
        <v>144079.50700000001</v>
      </c>
      <c r="BE43" s="110">
        <f>'[3]Median Family Income-Quintiles'!BE43</f>
        <v>22084.5075</v>
      </c>
      <c r="BF43" s="110">
        <f>'[3]Median Family Income-Quintiles'!BF43</f>
        <v>44774.07</v>
      </c>
      <c r="BG43" s="110">
        <f>'[3]Median Family Income-Quintiles'!BG43</f>
        <v>68764.500750000007</v>
      </c>
      <c r="BH43" s="110">
        <f>'[3]Median Family Income-Quintiles'!BH43</f>
        <v>95800.375</v>
      </c>
      <c r="BI43" s="262">
        <f>'[3]Median Family Income-Quintiles'!BI43</f>
        <v>152877.23000000001</v>
      </c>
      <c r="BJ43" s="106">
        <f>'[3]Median Family Income-Quintiles'!BJ43</f>
        <v>21126.670399999999</v>
      </c>
      <c r="BK43" s="106">
        <f>'[3]Median Family Income-Quintiles'!BK43</f>
        <v>47139.509120000002</v>
      </c>
      <c r="BL43" s="106">
        <f>'[3]Median Family Income-Quintiles'!BL43</f>
        <v>69087.216</v>
      </c>
      <c r="BM43" s="106">
        <f>'[3]Median Family Income-Quintiles'!BM43</f>
        <v>96521.849600000001</v>
      </c>
      <c r="BN43" s="106">
        <f>'[3]Median Family Income-Quintiles'!BN43</f>
        <v>153193.39199999999</v>
      </c>
      <c r="BO43" s="111">
        <f>'[3]Median Family Income-Quintiles'!BO43</f>
        <v>25189.7</v>
      </c>
      <c r="BP43" s="110">
        <f>'[3]Median Family Income-Quintiles'!BP43</f>
        <v>49371.811999999998</v>
      </c>
      <c r="BQ43" s="110">
        <f>'[3]Median Family Income-Quintiles'!BQ43</f>
        <v>74218.932079999999</v>
      </c>
      <c r="BR43" s="110">
        <f>'[3]Median Family Income-Quintiles'!BR43</f>
        <v>103761.41224000001</v>
      </c>
      <c r="BS43" s="110">
        <f>'[3]Median Family Income-Quintiles'!BS43</f>
        <v>164015.17464000001</v>
      </c>
      <c r="BT43" s="111">
        <f>'[3]Median Family Income-Quintiles'!BT43</f>
        <v>24875.249400000001</v>
      </c>
      <c r="BU43" s="110">
        <f>'[3]Median Family Income-Quintiles'!BU43</f>
        <v>50559.45</v>
      </c>
      <c r="BV43" s="110">
        <f>'[3]Median Family Income-Quintiles'!BV43</f>
        <v>75303.244829999996</v>
      </c>
      <c r="BW43" s="110">
        <f>'[3]Median Family Income-Quintiles'!BW43</f>
        <v>105568.13159999999</v>
      </c>
      <c r="BX43" s="110">
        <f>'[3]Median Family Income-Quintiles'!BX43</f>
        <v>163357.58295000001</v>
      </c>
      <c r="BY43" s="111">
        <f>'[3]Median Family Income-Quintiles'!BY43</f>
        <v>24314.328000000001</v>
      </c>
      <c r="BZ43" s="110">
        <f>'[3]Median Family Income-Quintiles'!BZ43</f>
        <v>50654.85</v>
      </c>
      <c r="CA43" s="110">
        <f>'[3]Median Family Income-Quintiles'!CA43</f>
        <v>76083.584700000007</v>
      </c>
      <c r="CB43" s="110">
        <f>'[3]Median Family Income-Quintiles'!CB43</f>
        <v>106881.7335</v>
      </c>
      <c r="CC43" s="110">
        <f>'[3]Median Family Income-Quintiles'!CC43</f>
        <v>170200.296</v>
      </c>
      <c r="CD43" s="111">
        <f>'[3]Median Family Income-Quintiles'!CD43</f>
        <v>25253.625</v>
      </c>
      <c r="CE43" s="110">
        <f>'[3]Median Family Income-Quintiles'!CE43</f>
        <v>51517.394999999997</v>
      </c>
      <c r="CF43" s="110">
        <f>'[3]Median Family Income-Quintiles'!CF43</f>
        <v>78286.237500000003</v>
      </c>
      <c r="CG43" s="110">
        <f>'[3]Median Family Income-Quintiles'!CG43</f>
        <v>108085.515</v>
      </c>
      <c r="CH43" s="110">
        <f>'[3]Median Family Income-Quintiles'!CH43</f>
        <v>175765.23</v>
      </c>
    </row>
    <row r="44" spans="1:86">
      <c r="A44" s="110" t="s">
        <v>58</v>
      </c>
      <c r="B44" s="110">
        <f>'[3]Median Family Income-Quintiles'!B44</f>
        <v>11206</v>
      </c>
      <c r="C44" s="106">
        <f>'[3]Median Family Income-Quintiles'!C44</f>
        <v>24653</v>
      </c>
      <c r="D44" s="106">
        <f>'[3]Median Family Income-Quintiles'!D44</f>
        <v>40162</v>
      </c>
      <c r="E44" s="106">
        <f>'[3]Median Family Income-Quintiles'!E44</f>
        <v>59550</v>
      </c>
      <c r="F44" s="110">
        <f>'[3]Median Family Income-Quintiles'!F44</f>
        <v>101250</v>
      </c>
      <c r="G44" s="111">
        <f>'[3]Median Family Income-Quintiles'!G44</f>
        <v>11913</v>
      </c>
      <c r="H44" s="106">
        <f>'[3]Median Family Income-Quintiles'!H44</f>
        <v>26300</v>
      </c>
      <c r="I44" s="106">
        <f>'[3]Median Family Income-Quintiles'!I44</f>
        <v>43300</v>
      </c>
      <c r="J44" s="106">
        <f>'[3]Median Family Income-Quintiles'!J44</f>
        <v>61433</v>
      </c>
      <c r="K44" s="110">
        <f>'[3]Median Family Income-Quintiles'!K44</f>
        <v>102500</v>
      </c>
      <c r="L44" s="111">
        <f>'[3]Median Family Income-Quintiles'!L44</f>
        <v>13000</v>
      </c>
      <c r="M44" s="106">
        <f>'[3]Median Family Income-Quintiles'!M44</f>
        <v>29324</v>
      </c>
      <c r="N44" s="106">
        <f>'[3]Median Family Income-Quintiles'!N44</f>
        <v>48217</v>
      </c>
      <c r="O44" s="106">
        <f>'[3]Median Family Income-Quintiles'!O44</f>
        <v>71448</v>
      </c>
      <c r="P44" s="110">
        <f>'[3]Median Family Income-Quintiles'!P44</f>
        <v>116465</v>
      </c>
      <c r="Q44" s="111">
        <f>'[3]Median Family Income-Quintiles'!Q44</f>
        <v>12848</v>
      </c>
      <c r="R44" s="106">
        <f>'[3]Median Family Income-Quintiles'!R44</f>
        <v>30068</v>
      </c>
      <c r="S44" s="106">
        <f>'[3]Median Family Income-Quintiles'!S44</f>
        <v>49324</v>
      </c>
      <c r="T44" s="106">
        <f>'[3]Median Family Income-Quintiles'!T44</f>
        <v>73330</v>
      </c>
      <c r="U44" s="110">
        <f>'[3]Median Family Income-Quintiles'!U44</f>
        <v>116150</v>
      </c>
      <c r="V44" s="111">
        <f>'[3]Median Family Income-Quintiles'!V44</f>
        <v>18282.150000000001</v>
      </c>
      <c r="W44" s="106">
        <f>'[3]Median Family Income-Quintiles'!W44</f>
        <v>37884.677499999998</v>
      </c>
      <c r="X44" s="106">
        <f>'[3]Median Family Income-Quintiles'!X44</f>
        <v>57284.07</v>
      </c>
      <c r="Y44" s="106">
        <f>'[3]Median Family Income-Quintiles'!Y44</f>
        <v>81254</v>
      </c>
      <c r="Z44" s="110">
        <f>'[3]Median Family Income-Quintiles'!Z44</f>
        <v>131123.64249999999</v>
      </c>
      <c r="AA44" s="111">
        <f>'[3]Median Family Income-Quintiles'!AA44</f>
        <v>20367.78</v>
      </c>
      <c r="AB44" s="106">
        <f>'[3]Median Family Income-Quintiles'!AB44</f>
        <v>41753.949000000001</v>
      </c>
      <c r="AC44" s="106">
        <f>'[3]Median Family Income-Quintiles'!AC44</f>
        <v>62783.681850000001</v>
      </c>
      <c r="AD44" s="106">
        <f>'[3]Median Family Income-Quintiles'!AD44</f>
        <v>88905.359700000001</v>
      </c>
      <c r="AE44" s="110">
        <f>'[3]Median Family Income-Quintiles'!AE44</f>
        <v>144611.23800000001</v>
      </c>
      <c r="AF44" s="111">
        <f>'[3]Median Family Income-Quintiles'!AF44</f>
        <v>19989.599999999999</v>
      </c>
      <c r="AG44" s="106">
        <f>'[3]Median Family Income-Quintiles'!AG44</f>
        <v>40179.095999999998</v>
      </c>
      <c r="AH44" s="106">
        <f>'[3]Median Family Income-Quintiles'!AH44</f>
        <v>61967.76</v>
      </c>
      <c r="AI44" s="106">
        <f>'[3]Median Family Income-Quintiles'!AI44</f>
        <v>87654.395999999993</v>
      </c>
      <c r="AJ44" s="110">
        <f>'[3]Median Family Income-Quintiles'!AJ44</f>
        <v>144924.6</v>
      </c>
      <c r="AK44" s="111">
        <f>'[3]Median Family Income-Quintiles'!AK44</f>
        <v>19144.856</v>
      </c>
      <c r="AL44" s="110">
        <f>'[3]Median Family Income-Quintiles'!AL44</f>
        <v>41312.584000000003</v>
      </c>
      <c r="AM44" s="110">
        <f>'[3]Median Family Income-Quintiles'!AM44</f>
        <v>60558.202400000002</v>
      </c>
      <c r="AN44" s="110">
        <f>'[3]Median Family Income-Quintiles'!AN44</f>
        <v>86655.664000000004</v>
      </c>
      <c r="AO44" s="110">
        <f>'[3]Median Family Income-Quintiles'!AO44</f>
        <v>140261.26079999999</v>
      </c>
      <c r="AP44" s="111">
        <f>'[3]Median Family Income-Quintiles'!AP44</f>
        <v>19957.445199999998</v>
      </c>
      <c r="AQ44" s="110">
        <f>'[3]Median Family Income-Quintiles'!AQ44</f>
        <v>40729.480000000003</v>
      </c>
      <c r="AR44" s="110">
        <f>'[3]Median Family Income-Quintiles'!AR44</f>
        <v>61094.22</v>
      </c>
      <c r="AS44" s="110">
        <f>'[3]Median Family Income-Quintiles'!AS44</f>
        <v>89604.856</v>
      </c>
      <c r="AT44" s="262">
        <f>'[3]Median Family Income-Quintiles'!AT44</f>
        <v>142960.4748</v>
      </c>
      <c r="AU44" s="110">
        <f>'[3]Median Family Income-Quintiles'!AU44</f>
        <v>20204.14</v>
      </c>
      <c r="AV44" s="110">
        <f>'[3]Median Family Income-Quintiles'!AV44</f>
        <v>41418.487000000001</v>
      </c>
      <c r="AW44" s="110">
        <f>'[3]Median Family Income-Quintiles'!AW44</f>
        <v>64855.289400000001</v>
      </c>
      <c r="AX44" s="110">
        <f>'[3]Median Family Income-Quintiles'!AX44</f>
        <v>91140.875539999994</v>
      </c>
      <c r="AY44" s="262">
        <f>'[3]Median Family Income-Quintiles'!AY44</f>
        <v>148500.429</v>
      </c>
      <c r="AZ44" s="110">
        <f>'[3]Median Family Income-Quintiles'!AZ44</f>
        <v>19959.545689999999</v>
      </c>
      <c r="BA44" s="110">
        <f>'[3]Median Family Income-Quintiles'!BA44</f>
        <v>42317.057999999997</v>
      </c>
      <c r="BB44" s="110">
        <f>'[3]Median Family Income-Quintiles'!BB44</f>
        <v>63677.096799999999</v>
      </c>
      <c r="BC44" s="110">
        <f>'[3]Median Family Income-Quintiles'!BC44</f>
        <v>91686.959000000003</v>
      </c>
      <c r="BD44" s="262">
        <f>'[3]Median Family Income-Quintiles'!BD44</f>
        <v>153419.48623000001</v>
      </c>
      <c r="BE44" s="110">
        <f>'[3]Median Family Income-Quintiles'!BE44</f>
        <v>20168.5</v>
      </c>
      <c r="BF44" s="110">
        <f>'[3]Median Family Income-Quintiles'!BF44</f>
        <v>42353.85</v>
      </c>
      <c r="BG44" s="110">
        <f>'[3]Median Family Income-Quintiles'!BG44</f>
        <v>65547.625</v>
      </c>
      <c r="BH44" s="110">
        <f>'[3]Median Family Income-Quintiles'!BH44</f>
        <v>94791.95</v>
      </c>
      <c r="BI44" s="262">
        <f>'[3]Median Family Income-Quintiles'!BI44</f>
        <v>157717.67000000001</v>
      </c>
      <c r="BJ44" s="106">
        <f>'[3]Median Family Income-Quintiles'!BJ44</f>
        <v>22027.808000000001</v>
      </c>
      <c r="BK44" s="106">
        <f>'[3]Median Family Income-Quintiles'!BK44</f>
        <v>46158.270400000001</v>
      </c>
      <c r="BL44" s="106">
        <f>'[3]Median Family Income-Quintiles'!BL44</f>
        <v>68686.710399999996</v>
      </c>
      <c r="BM44" s="106">
        <f>'[3]Median Family Income-Quintiles'!BM44</f>
        <v>100176.4632</v>
      </c>
      <c r="BN44" s="106">
        <f>'[3]Median Family Income-Quintiles'!BN44</f>
        <v>162204.76800000001</v>
      </c>
      <c r="BO44" s="111">
        <f>'[3]Median Family Income-Quintiles'!BO44</f>
        <v>22166.936000000002</v>
      </c>
      <c r="BP44" s="110">
        <f>'[3]Median Family Income-Quintiles'!BP44</f>
        <v>46852.841999999997</v>
      </c>
      <c r="BQ44" s="110">
        <f>'[3]Median Family Income-Quintiles'!BQ44</f>
        <v>70531.16</v>
      </c>
      <c r="BR44" s="110">
        <f>'[3]Median Family Income-Quintiles'!BR44</f>
        <v>101262.594</v>
      </c>
      <c r="BS44" s="110">
        <f>'[3]Median Family Income-Quintiles'!BS44</f>
        <v>164236.84400000001</v>
      </c>
      <c r="BT44" s="111">
        <f>'[3]Median Family Income-Quintiles'!BT44</f>
        <v>24066.298200000001</v>
      </c>
      <c r="BU44" s="110">
        <f>'[3]Median Family Income-Quintiles'!BU44</f>
        <v>48537.072</v>
      </c>
      <c r="BV44" s="110">
        <f>'[3]Median Family Income-Quintiles'!BV44</f>
        <v>71996.656799999997</v>
      </c>
      <c r="BW44" s="110">
        <f>'[3]Median Family Income-Quintiles'!BW44</f>
        <v>103141.27800000001</v>
      </c>
      <c r="BX44" s="110">
        <f>'[3]Median Family Income-Quintiles'!BX44</f>
        <v>165834.99600000001</v>
      </c>
      <c r="BY44" s="111">
        <f>'[3]Median Family Income-Quintiles'!BY44</f>
        <v>23301.231</v>
      </c>
      <c r="BZ44" s="110">
        <f>'[3]Median Family Income-Quintiles'!BZ44</f>
        <v>48932.585099999997</v>
      </c>
      <c r="CA44" s="110">
        <f>'[3]Median Family Income-Quintiles'!CA44</f>
        <v>74969.178</v>
      </c>
      <c r="CB44" s="110">
        <f>'[3]Median Family Income-Quintiles'!CB44</f>
        <v>107388.28200000001</v>
      </c>
      <c r="CC44" s="110">
        <f>'[3]Median Family Income-Quintiles'!CC44</f>
        <v>180331.266</v>
      </c>
      <c r="CD44" s="111">
        <f>'[3]Median Family Income-Quintiles'!CD44</f>
        <v>25455.653999999999</v>
      </c>
      <c r="CE44" s="110">
        <f>'[3]Median Family Income-Quintiles'!CE44</f>
        <v>52022.467499999999</v>
      </c>
      <c r="CF44" s="110">
        <f>'[3]Median Family Income-Quintiles'!CF44</f>
        <v>78528.672300000006</v>
      </c>
      <c r="CG44" s="110">
        <f>'[3]Median Family Income-Quintiles'!CG44</f>
        <v>111115.95</v>
      </c>
      <c r="CH44" s="110">
        <f>'[3]Median Family Income-Quintiles'!CH44</f>
        <v>180815.95499999999</v>
      </c>
    </row>
    <row r="45" spans="1:86">
      <c r="A45" s="110" t="s">
        <v>59</v>
      </c>
      <c r="B45" s="110">
        <f>'[3]Median Family Income-Quintiles'!B45</f>
        <v>11616</v>
      </c>
      <c r="C45" s="106">
        <f>'[3]Median Family Income-Quintiles'!C45</f>
        <v>27711</v>
      </c>
      <c r="D45" s="106">
        <f>'[3]Median Family Income-Quintiles'!D45</f>
        <v>45766</v>
      </c>
      <c r="E45" s="106">
        <f>'[3]Median Family Income-Quintiles'!E45</f>
        <v>67169</v>
      </c>
      <c r="F45" s="110">
        <f>'[3]Median Family Income-Quintiles'!F45</f>
        <v>107825</v>
      </c>
      <c r="G45" s="111">
        <f>'[3]Median Family Income-Quintiles'!G45</f>
        <v>12716</v>
      </c>
      <c r="H45" s="106">
        <f>'[3]Median Family Income-Quintiles'!H45</f>
        <v>30402</v>
      </c>
      <c r="I45" s="106">
        <f>'[3]Median Family Income-Quintiles'!I45</f>
        <v>50642</v>
      </c>
      <c r="J45" s="106">
        <f>'[3]Median Family Income-Quintiles'!J45</f>
        <v>74755</v>
      </c>
      <c r="K45" s="110">
        <f>'[3]Median Family Income-Quintiles'!K45</f>
        <v>123800</v>
      </c>
      <c r="L45" s="111">
        <f>'[3]Median Family Income-Quintiles'!L45</f>
        <v>12800</v>
      </c>
      <c r="M45" s="106">
        <f>'[3]Median Family Income-Quintiles'!M45</f>
        <v>30203</v>
      </c>
      <c r="N45" s="106">
        <f>'[3]Median Family Income-Quintiles'!N45</f>
        <v>51024</v>
      </c>
      <c r="O45" s="106">
        <f>'[3]Median Family Income-Quintiles'!O45</f>
        <v>77180</v>
      </c>
      <c r="P45" s="110">
        <f>'[3]Median Family Income-Quintiles'!P45</f>
        <v>125380</v>
      </c>
      <c r="Q45" s="111">
        <f>'[3]Median Family Income-Quintiles'!Q45</f>
        <v>12156</v>
      </c>
      <c r="R45" s="106">
        <f>'[3]Median Family Income-Quintiles'!R45</f>
        <v>29599</v>
      </c>
      <c r="S45" s="106">
        <f>'[3]Median Family Income-Quintiles'!S45</f>
        <v>50000</v>
      </c>
      <c r="T45" s="106">
        <f>'[3]Median Family Income-Quintiles'!T45</f>
        <v>77224</v>
      </c>
      <c r="U45" s="110">
        <f>'[3]Median Family Income-Quintiles'!U45</f>
        <v>125440</v>
      </c>
      <c r="V45" s="111">
        <f>'[3]Median Family Income-Quintiles'!V45</f>
        <v>16504.71875</v>
      </c>
      <c r="W45" s="106">
        <f>'[3]Median Family Income-Quintiles'!W45</f>
        <v>37732.326249999998</v>
      </c>
      <c r="X45" s="106">
        <f>'[3]Median Family Income-Quintiles'!X45</f>
        <v>57893.474999999999</v>
      </c>
      <c r="Y45" s="106">
        <f>'[3]Median Family Income-Quintiles'!Y45</f>
        <v>83305.663499999995</v>
      </c>
      <c r="Z45" s="110">
        <f>'[3]Median Family Income-Quintiles'!Z45</f>
        <v>134069.1</v>
      </c>
      <c r="AA45" s="111">
        <f>'[3]Median Family Income-Quintiles'!AA45</f>
        <v>17312.613000000001</v>
      </c>
      <c r="AB45" s="106">
        <f>'[3]Median Family Income-Quintiles'!AB45</f>
        <v>39309.815399999999</v>
      </c>
      <c r="AC45" s="106">
        <f>'[3]Median Family Income-Quintiles'!AC45</f>
        <v>60797.823299999996</v>
      </c>
      <c r="AD45" s="106">
        <f>'[3]Median Family Income-Quintiles'!AD45</f>
        <v>87683.2929</v>
      </c>
      <c r="AE45" s="110">
        <f>'[3]Median Family Income-Quintiles'!AE45</f>
        <v>142879.9767</v>
      </c>
      <c r="AF45" s="111">
        <f>'[3]Median Family Income-Quintiles'!AF45</f>
        <v>15991.68</v>
      </c>
      <c r="AG45" s="106">
        <f>'[3]Median Family Income-Quintiles'!AG45</f>
        <v>36680.915999999997</v>
      </c>
      <c r="AH45" s="106">
        <f>'[3]Median Family Income-Quintiles'!AH45</f>
        <v>56970.36</v>
      </c>
      <c r="AI45" s="106">
        <f>'[3]Median Family Income-Quintiles'!AI45</f>
        <v>83456.58</v>
      </c>
      <c r="AJ45" s="110">
        <f>'[3]Median Family Income-Quintiles'!AJ45</f>
        <v>136928.76</v>
      </c>
      <c r="AK45" s="111">
        <f>'[3]Median Family Income-Quintiles'!AK45</f>
        <v>16021.221600000001</v>
      </c>
      <c r="AL45" s="110">
        <f>'[3]Median Family Income-Quintiles'!AL45</f>
        <v>36778.275999999998</v>
      </c>
      <c r="AM45" s="110">
        <f>'[3]Median Family Income-Quintiles'!AM45</f>
        <v>56426.944000000003</v>
      </c>
      <c r="AN45" s="110">
        <f>'[3]Median Family Income-Quintiles'!AN45</f>
        <v>82625.168000000005</v>
      </c>
      <c r="AO45" s="110">
        <f>'[3]Median Family Income-Quintiles'!AO45</f>
        <v>138346.7752</v>
      </c>
      <c r="AP45" s="111">
        <f>'[3]Median Family Income-Quintiles'!AP45</f>
        <v>15497.567139999999</v>
      </c>
      <c r="AQ45" s="110">
        <f>'[3]Median Family Income-Quintiles'!AQ45</f>
        <v>36809.267549999997</v>
      </c>
      <c r="AR45" s="110">
        <f>'[3]Median Family Income-Quintiles'!AR45</f>
        <v>58039.508999999998</v>
      </c>
      <c r="AS45" s="110">
        <f>'[3]Median Family Income-Quintiles'!AS45</f>
        <v>85379.172449999998</v>
      </c>
      <c r="AT45" s="262">
        <f>'[3]Median Family Income-Quintiles'!AT45</f>
        <v>142553.18</v>
      </c>
      <c r="AU45" s="110">
        <f>'[3]Median Family Income-Quintiles'!AU45</f>
        <v>15456.167100000001</v>
      </c>
      <c r="AV45" s="110">
        <f>'[3]Median Family Income-Quintiles'!AV45</f>
        <v>37377.659</v>
      </c>
      <c r="AW45" s="110">
        <f>'[3]Median Family Income-Quintiles'!AW45</f>
        <v>58895.068099999997</v>
      </c>
      <c r="AX45" s="110">
        <f>'[3]Median Family Income-Quintiles'!AX45</f>
        <v>86271.677800000005</v>
      </c>
      <c r="AY45" s="262">
        <f>'[3]Median Family Income-Quintiles'!AY45</f>
        <v>143449.394</v>
      </c>
      <c r="AZ45" s="110">
        <f>'[3]Median Family Income-Quintiles'!AZ45</f>
        <v>16120.784</v>
      </c>
      <c r="BA45" s="110">
        <f>'[3]Median Family Income-Quintiles'!BA45</f>
        <v>38699.957090000004</v>
      </c>
      <c r="BB45" s="110">
        <f>'[3]Median Family Income-Quintiles'!BB45</f>
        <v>60452.94</v>
      </c>
      <c r="BC45" s="110">
        <f>'[3]Median Family Income-Quintiles'!BC45</f>
        <v>89671.861000000004</v>
      </c>
      <c r="BD45" s="262">
        <f>'[3]Median Family Income-Quintiles'!BD45</f>
        <v>151132.35</v>
      </c>
      <c r="BE45" s="110">
        <f>'[3]Median Family Income-Quintiles'!BE45</f>
        <v>17143.224999999999</v>
      </c>
      <c r="BF45" s="110">
        <f>'[3]Median Family Income-Quintiles'!BF45</f>
        <v>40337</v>
      </c>
      <c r="BG45" s="110">
        <f>'[3]Median Family Income-Quintiles'!BG45</f>
        <v>62522.35</v>
      </c>
      <c r="BH45" s="110">
        <f>'[3]Median Family Income-Quintiles'!BH45</f>
        <v>91928.023000000001</v>
      </c>
      <c r="BI45" s="262">
        <f>'[3]Median Family Income-Quintiles'!BI45</f>
        <v>153583.1275</v>
      </c>
      <c r="BJ45" s="106">
        <f>'[3]Median Family Income-Quintiles'!BJ45</f>
        <v>17822.499199999998</v>
      </c>
      <c r="BK45" s="106">
        <f>'[3]Median Family Income-Quintiles'!BK45</f>
        <v>41051.824000000001</v>
      </c>
      <c r="BL45" s="106">
        <f>'[3]Median Family Income-Quintiles'!BL45</f>
        <v>63730.453600000001</v>
      </c>
      <c r="BM45" s="106">
        <f>'[3]Median Family Income-Quintiles'!BM45</f>
        <v>95019.953599999993</v>
      </c>
      <c r="BN45" s="106">
        <f>'[3]Median Family Income-Quintiles'!BN45</f>
        <v>158199.712</v>
      </c>
      <c r="BO45" s="111">
        <f>'[3]Median Family Income-Quintiles'!BO45</f>
        <v>19547.207200000001</v>
      </c>
      <c r="BP45" s="110">
        <f>'[3]Median Family Income-Quintiles'!BP45</f>
        <v>43729.319199999998</v>
      </c>
      <c r="BQ45" s="110">
        <f>'[3]Median Family Income-Quintiles'!BQ45</f>
        <v>68012.19</v>
      </c>
      <c r="BR45" s="110">
        <f>'[3]Median Family Income-Quintiles'!BR45</f>
        <v>100758.8</v>
      </c>
      <c r="BS45" s="110">
        <f>'[3]Median Family Income-Quintiles'!BS45</f>
        <v>165244.432</v>
      </c>
      <c r="BT45" s="111">
        <f>'[3]Median Family Income-Quintiles'!BT45</f>
        <v>20223.78</v>
      </c>
      <c r="BU45" s="110">
        <f>'[3]Median Family Income-Quintiles'!BU45</f>
        <v>45503.504999999997</v>
      </c>
      <c r="BV45" s="110">
        <f>'[3]Median Family Income-Quintiles'!BV45</f>
        <v>69270.491255999994</v>
      </c>
      <c r="BW45" s="110">
        <f>'[3]Median Family Income-Quintiles'!BW45</f>
        <v>101118.9</v>
      </c>
      <c r="BX45" s="110">
        <f>'[3]Median Family Income-Quintiles'!BX45</f>
        <v>171902.13</v>
      </c>
      <c r="BY45" s="111">
        <f>'[3]Median Family Income-Quintiles'!BY45</f>
        <v>21275.037</v>
      </c>
      <c r="BZ45" s="110">
        <f>'[3]Median Family Income-Quintiles'!BZ45</f>
        <v>46399.842600000004</v>
      </c>
      <c r="CA45" s="110">
        <f>'[3]Median Family Income-Quintiles'!CA45</f>
        <v>71929.887000000002</v>
      </c>
      <c r="CB45" s="110">
        <f>'[3]Median Family Income-Quintiles'!CB45</f>
        <v>105159.46859999999</v>
      </c>
      <c r="CC45" s="110">
        <f>'[3]Median Family Income-Quintiles'!CC45</f>
        <v>177291.97500000001</v>
      </c>
      <c r="CD45" s="111">
        <f>'[3]Median Family Income-Quintiles'!CD45</f>
        <v>22829.276999999998</v>
      </c>
      <c r="CE45" s="110">
        <f>'[3]Median Family Income-Quintiles'!CE45</f>
        <v>49699.133999999998</v>
      </c>
      <c r="CF45" s="110">
        <f>'[3]Median Family Income-Quintiles'!CF45</f>
        <v>76063.9185</v>
      </c>
      <c r="CG45" s="110">
        <f>'[3]Median Family Income-Quintiles'!CG45</f>
        <v>111115.95</v>
      </c>
      <c r="CH45" s="110">
        <f>'[3]Median Family Income-Quintiles'!CH45</f>
        <v>184856.535</v>
      </c>
    </row>
    <row r="46" spans="1:86">
      <c r="A46" s="110" t="s">
        <v>60</v>
      </c>
      <c r="B46" s="110">
        <f>'[3]Median Family Income-Quintiles'!B46</f>
        <v>12230</v>
      </c>
      <c r="C46" s="106">
        <f>'[3]Median Family Income-Quintiles'!C46</f>
        <v>29863</v>
      </c>
      <c r="D46" s="106">
        <f>'[3]Median Family Income-Quintiles'!D46</f>
        <v>47758</v>
      </c>
      <c r="E46" s="106">
        <f>'[3]Median Family Income-Quintiles'!E46</f>
        <v>69038</v>
      </c>
      <c r="F46" s="110">
        <f>'[3]Median Family Income-Quintiles'!F46</f>
        <v>104451</v>
      </c>
      <c r="G46" s="111">
        <f>'[3]Median Family Income-Quintiles'!G46</f>
        <v>15000</v>
      </c>
      <c r="H46" s="106">
        <f>'[3]Median Family Income-Quintiles'!H46</f>
        <v>33500</v>
      </c>
      <c r="I46" s="106">
        <f>'[3]Median Family Income-Quintiles'!I46</f>
        <v>54046</v>
      </c>
      <c r="J46" s="106">
        <f>'[3]Median Family Income-Quintiles'!J46</f>
        <v>76351</v>
      </c>
      <c r="K46" s="110">
        <f>'[3]Median Family Income-Quintiles'!K46</f>
        <v>120100</v>
      </c>
      <c r="L46" s="111">
        <f>'[3]Median Family Income-Quintiles'!L46</f>
        <v>16749</v>
      </c>
      <c r="M46" s="106">
        <f>'[3]Median Family Income-Quintiles'!M46</f>
        <v>37110</v>
      </c>
      <c r="N46" s="106">
        <f>'[3]Median Family Income-Quintiles'!N46</f>
        <v>59326</v>
      </c>
      <c r="O46" s="106">
        <f>'[3]Median Family Income-Quintiles'!O46</f>
        <v>83500</v>
      </c>
      <c r="P46" s="110">
        <f>'[3]Median Family Income-Quintiles'!P46</f>
        <v>131715</v>
      </c>
      <c r="Q46" s="111">
        <f>'[3]Median Family Income-Quintiles'!Q46</f>
        <v>16728</v>
      </c>
      <c r="R46" s="106">
        <f>'[3]Median Family Income-Quintiles'!R46</f>
        <v>38159</v>
      </c>
      <c r="S46" s="106">
        <f>'[3]Median Family Income-Quintiles'!S46</f>
        <v>61070</v>
      </c>
      <c r="T46" s="106">
        <f>'[3]Median Family Income-Quintiles'!T46</f>
        <v>87277</v>
      </c>
      <c r="U46" s="110">
        <f>'[3]Median Family Income-Quintiles'!U46</f>
        <v>140200</v>
      </c>
      <c r="V46" s="111">
        <f>'[3]Median Family Income-Quintiles'!V46</f>
        <v>21532.31</v>
      </c>
      <c r="W46" s="106">
        <f>'[3]Median Family Income-Quintiles'!W46</f>
        <v>45705.375</v>
      </c>
      <c r="X46" s="106">
        <f>'[3]Median Family Income-Quintiles'!X46</f>
        <v>66607.966499999995</v>
      </c>
      <c r="Y46" s="106">
        <f>'[3]Median Family Income-Quintiles'!Y46</f>
        <v>92426.425000000003</v>
      </c>
      <c r="Z46" s="110">
        <f>'[3]Median Family Income-Quintiles'!Z46</f>
        <v>148694.82</v>
      </c>
      <c r="AA46" s="111">
        <f>'[3]Median Family Income-Quintiles'!AA46</f>
        <v>23626.624800000001</v>
      </c>
      <c r="AB46" s="106">
        <f>'[3]Median Family Income-Quintiles'!AB46</f>
        <v>48882.671999999999</v>
      </c>
      <c r="AC46" s="106">
        <f>'[3]Median Family Income-Quintiles'!AC46</f>
        <v>71898.263399999996</v>
      </c>
      <c r="AD46" s="106">
        <f>'[3]Median Family Income-Quintiles'!AD46</f>
        <v>99802.122000000003</v>
      </c>
      <c r="AE46" s="110">
        <f>'[3]Median Family Income-Quintiles'!AE46</f>
        <v>163145.9178</v>
      </c>
      <c r="AF46" s="111">
        <f>'[3]Median Family Income-Quintiles'!AF46</f>
        <v>21988.560000000001</v>
      </c>
      <c r="AG46" s="106">
        <f>'[3]Median Family Income-Quintiles'!AG46</f>
        <v>46975.56</v>
      </c>
      <c r="AH46" s="106">
        <f>'[3]Median Family Income-Quintiles'!AH46</f>
        <v>69963.600000000006</v>
      </c>
      <c r="AI46" s="106">
        <f>'[3]Median Family Income-Quintiles'!AI46</f>
        <v>96949.56</v>
      </c>
      <c r="AJ46" s="110">
        <f>'[3]Median Family Income-Quintiles'!AJ46</f>
        <v>157218.204</v>
      </c>
      <c r="AK46" s="111">
        <f>'[3]Median Family Income-Quintiles'!AK46</f>
        <v>21966.2032</v>
      </c>
      <c r="AL46" s="110">
        <f>'[3]Median Family Income-Quintiles'!AL46</f>
        <v>47025.812080000003</v>
      </c>
      <c r="AM46" s="110">
        <f>'[3]Median Family Income-Quintiles'!AM46</f>
        <v>70533.679999999993</v>
      </c>
      <c r="AN46" s="110">
        <f>'[3]Median Family Income-Quintiles'!AN46</f>
        <v>97941.052800000005</v>
      </c>
      <c r="AO46" s="110">
        <f>'[3]Median Family Income-Quintiles'!AO46</f>
        <v>159305.35440000001</v>
      </c>
      <c r="AP46" s="111">
        <f>'[3]Median Family Income-Quintiles'!AP46</f>
        <v>21993.9192</v>
      </c>
      <c r="AQ46" s="110">
        <f>'[3]Median Family Income-Quintiles'!AQ46</f>
        <v>47857.139000000003</v>
      </c>
      <c r="AR46" s="110">
        <f>'[3]Median Family Income-Quintiles'!AR46</f>
        <v>71276.59</v>
      </c>
      <c r="AS46" s="110">
        <f>'[3]Median Family Income-Quintiles'!AS46</f>
        <v>100907.2867</v>
      </c>
      <c r="AT46" s="262">
        <f>'[3]Median Family Income-Quintiles'!AT46</f>
        <v>160066.85639999999</v>
      </c>
      <c r="AU46" s="110">
        <f>'[3]Median Family Income-Quintiles'!AU46</f>
        <v>23133.740300000001</v>
      </c>
      <c r="AV46" s="110">
        <f>'[3]Median Family Income-Quintiles'!AV46</f>
        <v>48996.049706999998</v>
      </c>
      <c r="AW46" s="110">
        <f>'[3]Median Family Income-Quintiles'!AW46</f>
        <v>73745.111000000004</v>
      </c>
      <c r="AX46" s="110">
        <f>'[3]Median Family Income-Quintiles'!AX46</f>
        <v>103344.1761</v>
      </c>
      <c r="AY46" s="262">
        <f>'[3]Median Family Income-Quintiles'!AY46</f>
        <v>168704.56899999999</v>
      </c>
      <c r="AZ46" s="110">
        <f>'[3]Median Family Income-Quintiles'!AZ46</f>
        <v>23375.1368</v>
      </c>
      <c r="BA46" s="110">
        <f>'[3]Median Family Income-Quintiles'!BA46</f>
        <v>49873.675499999998</v>
      </c>
      <c r="BB46" s="110">
        <f>'[3]Median Family Income-Quintiles'!BB46</f>
        <v>74558.626000000004</v>
      </c>
      <c r="BC46" s="110">
        <f>'[3]Median Family Income-Quintiles'!BC46</f>
        <v>106195.6646</v>
      </c>
      <c r="BD46" s="262">
        <f>'[3]Median Family Income-Quintiles'!BD46</f>
        <v>174708.99660000001</v>
      </c>
      <c r="BE46" s="110">
        <f>'[3]Median Family Income-Quintiles'!BE46</f>
        <v>24202.2</v>
      </c>
      <c r="BF46" s="110">
        <f>'[3]Median Family Income-Quintiles'!BF46</f>
        <v>51429.675000000003</v>
      </c>
      <c r="BG46" s="110">
        <f>'[3]Median Family Income-Quintiles'!BG46</f>
        <v>77951.252500000002</v>
      </c>
      <c r="BH46" s="110">
        <f>'[3]Median Family Income-Quintiles'!BH46</f>
        <v>109414.1125</v>
      </c>
      <c r="BI46" s="262">
        <f>'[3]Median Family Income-Quintiles'!BI46</f>
        <v>178491.22500000001</v>
      </c>
      <c r="BJ46" s="106">
        <f>'[3]Median Family Income-Quintiles'!BJ46</f>
        <v>26032.864000000001</v>
      </c>
      <c r="BK46" s="106">
        <f>'[3]Median Family Income-Quintiles'!BK46</f>
        <v>52466.2336</v>
      </c>
      <c r="BL46" s="106">
        <f>'[3]Median Family Income-Quintiles'!BL46</f>
        <v>80101.119999999995</v>
      </c>
      <c r="BM46" s="106">
        <f>'[3]Median Family Income-Quintiles'!BM46</f>
        <v>111340.55680000001</v>
      </c>
      <c r="BN46" s="106">
        <f>'[3]Median Family Income-Quintiles'!BN46</f>
        <v>185634.3456</v>
      </c>
      <c r="BO46" s="111">
        <f>'[3]Median Family Income-Quintiles'!BO46</f>
        <v>26902.599600000001</v>
      </c>
      <c r="BP46" s="110">
        <f>'[3]Median Family Income-Quintiles'!BP46</f>
        <v>55115.063600000001</v>
      </c>
      <c r="BQ46" s="110">
        <f>'[3]Median Family Income-Quintiles'!BQ46</f>
        <v>82622.216</v>
      </c>
      <c r="BR46" s="110">
        <f>'[3]Median Family Income-Quintiles'!BR46</f>
        <v>117988.5548</v>
      </c>
      <c r="BS46" s="110">
        <f>'[3]Median Family Income-Quintiles'!BS46</f>
        <v>197084.21280000001</v>
      </c>
      <c r="BT46" s="111">
        <f>'[3]Median Family Income-Quintiles'!BT46</f>
        <v>28313.292000000001</v>
      </c>
      <c r="BU46" s="110">
        <f>'[3]Median Family Income-Quintiles'!BU46</f>
        <v>57840.010799999996</v>
      </c>
      <c r="BV46" s="110">
        <f>'[3]Median Family Income-Quintiles'!BV46</f>
        <v>85951.065000000002</v>
      </c>
      <c r="BW46" s="110">
        <f>'[3]Median Family Income-Quintiles'!BW46</f>
        <v>121342.68</v>
      </c>
      <c r="BX46" s="110">
        <f>'[3]Median Family Income-Quintiles'!BX46</f>
        <v>202237.8</v>
      </c>
      <c r="BY46" s="111">
        <f>'[3]Median Family Income-Quintiles'!BY46</f>
        <v>28366.716</v>
      </c>
      <c r="BZ46" s="110">
        <f>'[3]Median Family Income-Quintiles'!BZ46</f>
        <v>58253.077499999999</v>
      </c>
      <c r="CA46" s="110">
        <f>'[3]Median Family Income-Quintiles'!CA46</f>
        <v>88139.438999999998</v>
      </c>
      <c r="CB46" s="110">
        <f>'[3]Median Family Income-Quintiles'!CB46</f>
        <v>126130.5765</v>
      </c>
      <c r="CC46" s="110">
        <f>'[3]Median Family Income-Quintiles'!CC46</f>
        <v>207684.88500000001</v>
      </c>
      <c r="CD46" s="111">
        <f>'[3]Median Family Income-Quintiles'!CD46</f>
        <v>30304.35</v>
      </c>
      <c r="CE46" s="110">
        <f>'[3]Median Family Income-Quintiles'!CE46</f>
        <v>63437.106</v>
      </c>
      <c r="CF46" s="110">
        <f>'[3]Median Family Income-Quintiles'!CF46</f>
        <v>93135.369000000006</v>
      </c>
      <c r="CG46" s="110">
        <f>'[3]Median Family Income-Quintiles'!CG46</f>
        <v>131621.89350000001</v>
      </c>
      <c r="CH46" s="110">
        <f>'[3]Median Family Income-Quintiles'!CH46</f>
        <v>216171.03</v>
      </c>
    </row>
    <row r="47" spans="1:86">
      <c r="A47" s="110" t="s">
        <v>61</v>
      </c>
      <c r="B47" s="110">
        <f>'[3]Median Family Income-Quintiles'!B47</f>
        <v>11280</v>
      </c>
      <c r="C47" s="106">
        <f>'[3]Median Family Income-Quintiles'!C47</f>
        <v>26144</v>
      </c>
      <c r="D47" s="106">
        <f>'[3]Median Family Income-Quintiles'!D47</f>
        <v>42100</v>
      </c>
      <c r="E47" s="106">
        <f>'[3]Median Family Income-Quintiles'!E47</f>
        <v>59125</v>
      </c>
      <c r="F47" s="110">
        <f>'[3]Median Family Income-Quintiles'!F47</f>
        <v>93457</v>
      </c>
      <c r="G47" s="111">
        <f>'[3]Median Family Income-Quintiles'!G47</f>
        <v>12820</v>
      </c>
      <c r="H47" s="106">
        <f>'[3]Median Family Income-Quintiles'!H47</f>
        <v>30100</v>
      </c>
      <c r="I47" s="106">
        <f>'[3]Median Family Income-Quintiles'!I47</f>
        <v>47200</v>
      </c>
      <c r="J47" s="106">
        <f>'[3]Median Family Income-Quintiles'!J47</f>
        <v>66293</v>
      </c>
      <c r="K47" s="110">
        <f>'[3]Median Family Income-Quintiles'!K47</f>
        <v>103316</v>
      </c>
      <c r="L47" s="111">
        <f>'[3]Median Family Income-Quintiles'!L47</f>
        <v>13200</v>
      </c>
      <c r="M47" s="106">
        <f>'[3]Median Family Income-Quintiles'!M47</f>
        <v>30232</v>
      </c>
      <c r="N47" s="106">
        <f>'[3]Median Family Income-Quintiles'!N47</f>
        <v>48500</v>
      </c>
      <c r="O47" s="106">
        <f>'[3]Median Family Income-Quintiles'!O47</f>
        <v>72064</v>
      </c>
      <c r="P47" s="110">
        <f>'[3]Median Family Income-Quintiles'!P47</f>
        <v>112000</v>
      </c>
      <c r="Q47" s="111">
        <f>'[3]Median Family Income-Quintiles'!Q47</f>
        <v>12799</v>
      </c>
      <c r="R47" s="106">
        <f>'[3]Median Family Income-Quintiles'!R47</f>
        <v>29298</v>
      </c>
      <c r="S47" s="106">
        <f>'[3]Median Family Income-Quintiles'!S47</f>
        <v>48760</v>
      </c>
      <c r="T47" s="106">
        <f>'[3]Median Family Income-Quintiles'!T47</f>
        <v>72395</v>
      </c>
      <c r="U47" s="110">
        <f>'[3]Median Family Income-Quintiles'!U47</f>
        <v>115265</v>
      </c>
      <c r="V47" s="111">
        <f>'[3]Median Family Income-Quintiles'!V47</f>
        <v>15844.53</v>
      </c>
      <c r="W47" s="106">
        <f>'[3]Median Family Income-Quintiles'!W47</f>
        <v>35122.041499999999</v>
      </c>
      <c r="X47" s="106">
        <f>'[3]Median Family Income-Quintiles'!X47</f>
        <v>52815.1</v>
      </c>
      <c r="Y47" s="106">
        <f>'[3]Median Family Income-Quintiles'!Y47</f>
        <v>76175.625</v>
      </c>
      <c r="Z47" s="110">
        <f>'[3]Median Family Income-Quintiles'!Z47</f>
        <v>124928.02499999999</v>
      </c>
      <c r="AA47" s="111">
        <f>'[3]Median Family Income-Quintiles'!AA47</f>
        <v>17618.129700000001</v>
      </c>
      <c r="AB47" s="106">
        <f>'[3]Median Family Income-Quintiles'!AB47</f>
        <v>37680.392999999996</v>
      </c>
      <c r="AC47" s="106">
        <f>'[3]Median Family Income-Quintiles'!AC47</f>
        <v>57844.495199999998</v>
      </c>
      <c r="AD47" s="106">
        <f>'[3]Median Family Income-Quintiles'!AD47</f>
        <v>83304.220199999996</v>
      </c>
      <c r="AE47" s="110">
        <f>'[3]Median Family Income-Quintiles'!AE47</f>
        <v>135853.0926</v>
      </c>
      <c r="AF47" s="111">
        <f>'[3]Median Family Income-Quintiles'!AF47</f>
        <v>15991.68</v>
      </c>
      <c r="AG47" s="106">
        <f>'[3]Median Family Income-Quintiles'!AG47</f>
        <v>36181.175999999999</v>
      </c>
      <c r="AH47" s="106">
        <f>'[3]Median Family Income-Quintiles'!AH47</f>
        <v>56070.828000000001</v>
      </c>
      <c r="AI47" s="106">
        <f>'[3]Median Family Income-Quintiles'!AI47</f>
        <v>80957.88</v>
      </c>
      <c r="AJ47" s="110">
        <f>'[3]Median Family Income-Quintiles'!AJ47</f>
        <v>133930.32</v>
      </c>
      <c r="AK47" s="111">
        <f>'[3]Median Family Income-Quintiles'!AK47</f>
        <v>16827.320800000001</v>
      </c>
      <c r="AL47" s="110">
        <f>'[3]Median Family Income-Quintiles'!AL47</f>
        <v>36274.464</v>
      </c>
      <c r="AM47" s="110">
        <f>'[3]Median Family Income-Quintiles'!AM47</f>
        <v>56426.944000000003</v>
      </c>
      <c r="AN47" s="110">
        <f>'[3]Median Family Income-Quintiles'!AN47</f>
        <v>81819.068799999994</v>
      </c>
      <c r="AO47" s="110">
        <f>'[3]Median Family Income-Quintiles'!AO47</f>
        <v>135021.61600000001</v>
      </c>
      <c r="AP47" s="111">
        <f>'[3]Median Family Income-Quintiles'!AP47</f>
        <v>15986.320900000001</v>
      </c>
      <c r="AQ47" s="110">
        <f>'[3]Median Family Income-Quintiles'!AQ47</f>
        <v>36656.531999999999</v>
      </c>
      <c r="AR47" s="110">
        <f>'[3]Median Family Income-Quintiles'!AR47</f>
        <v>56715.800900000002</v>
      </c>
      <c r="AS47" s="110">
        <f>'[3]Median Family Income-Quintiles'!AS47</f>
        <v>83495.433999999994</v>
      </c>
      <c r="AT47" s="262">
        <f>'[3]Median Family Income-Quintiles'!AT47</f>
        <v>140109.4112</v>
      </c>
      <c r="AU47" s="110">
        <f>'[3]Median Family Income-Quintiles'!AU47</f>
        <v>16264.332700000001</v>
      </c>
      <c r="AV47" s="110">
        <f>'[3]Median Family Income-Quintiles'!AV47</f>
        <v>37074.596899999997</v>
      </c>
      <c r="AW47" s="110">
        <f>'[3]Median Family Income-Quintiles'!AW47</f>
        <v>57076.695500000002</v>
      </c>
      <c r="AX47" s="110">
        <f>'[3]Median Family Income-Quintiles'!AX47</f>
        <v>83645.139599999995</v>
      </c>
      <c r="AY47" s="262">
        <f>'[3]Median Family Income-Quintiles'!AY47</f>
        <v>140317.75229999999</v>
      </c>
      <c r="AZ47" s="110">
        <f>'[3]Median Family Income-Quintiles'!AZ47</f>
        <v>16926.823199999999</v>
      </c>
      <c r="BA47" s="110">
        <f>'[3]Median Family Income-Quintiles'!BA47</f>
        <v>37883.842400000001</v>
      </c>
      <c r="BB47" s="110">
        <f>'[3]Median Family Income-Quintiles'!BB47</f>
        <v>58437.841999999997</v>
      </c>
      <c r="BC47" s="110">
        <f>'[3]Median Family Income-Quintiles'!BC47</f>
        <v>85641.664999999994</v>
      </c>
      <c r="BD47" s="262">
        <f>'[3]Median Family Income-Quintiles'!BD47</f>
        <v>146094.60500000001</v>
      </c>
      <c r="BE47" s="110">
        <f>'[3]Median Family Income-Quintiles'!BE47</f>
        <v>17818.869750000002</v>
      </c>
      <c r="BF47" s="110">
        <f>'[3]Median Family Income-Quintiles'!BF47</f>
        <v>39933.629999999997</v>
      </c>
      <c r="BG47" s="110">
        <f>'[3]Median Family Income-Quintiles'!BG47</f>
        <v>61191.228999999999</v>
      </c>
      <c r="BH47" s="110">
        <f>'[3]Median Family Income-Quintiles'!BH47</f>
        <v>89265.781000000003</v>
      </c>
      <c r="BI47" s="262">
        <f>'[3]Median Family Income-Quintiles'!BI47</f>
        <v>149246.9</v>
      </c>
      <c r="BJ47" s="106">
        <f>'[3]Median Family Income-Quintiles'!BJ47</f>
        <v>19224.268800000002</v>
      </c>
      <c r="BK47" s="106">
        <f>'[3]Median Family Income-Quintiles'!BK47</f>
        <v>40851.571199999998</v>
      </c>
      <c r="BL47" s="106">
        <f>'[3]Median Family Income-Quintiles'!BL47</f>
        <v>63279.8848</v>
      </c>
      <c r="BM47" s="106">
        <f>'[3]Median Family Income-Quintiles'!BM47</f>
        <v>93117.551999999996</v>
      </c>
      <c r="BN47" s="106">
        <f>'[3]Median Family Income-Quintiles'!BN47</f>
        <v>154194.65599999999</v>
      </c>
      <c r="BO47" s="111">
        <f>'[3]Median Family Income-Quintiles'!BO47</f>
        <v>19345.689600000002</v>
      </c>
      <c r="BP47" s="110">
        <f>'[3]Median Family Income-Quintiles'!BP47</f>
        <v>42318.696000000004</v>
      </c>
      <c r="BQ47" s="110">
        <f>'[3]Median Family Income-Quintiles'!BQ47</f>
        <v>65493.22</v>
      </c>
      <c r="BR47" s="110">
        <f>'[3]Median Family Income-Quintiles'!BR47</f>
        <v>95720.86</v>
      </c>
      <c r="BS47" s="110">
        <f>'[3]Median Family Income-Quintiles'!BS47</f>
        <v>161214.07999999999</v>
      </c>
      <c r="BT47" s="111">
        <f>'[3]Median Family Income-Quintiles'!BT47</f>
        <v>20223.78</v>
      </c>
      <c r="BU47" s="110">
        <f>'[3]Median Family Income-Quintiles'!BU47</f>
        <v>43986.7215</v>
      </c>
      <c r="BV47" s="110">
        <f>'[3]Median Family Income-Quintiles'!BV47</f>
        <v>66738.474000000002</v>
      </c>
      <c r="BW47" s="110">
        <f>'[3]Median Family Income-Quintiles'!BW47</f>
        <v>97984.214099999997</v>
      </c>
      <c r="BX47" s="110">
        <f>'[3]Median Family Income-Quintiles'!BX47</f>
        <v>162801.429</v>
      </c>
      <c r="BY47" s="111">
        <f>'[3]Median Family Income-Quintiles'!BY47</f>
        <v>21781.585500000001</v>
      </c>
      <c r="BZ47" s="110">
        <f>'[3]Median Family Income-Quintiles'!BZ47</f>
        <v>44576.267999999996</v>
      </c>
      <c r="CA47" s="110">
        <f>'[3]Median Family Income-Quintiles'!CA47</f>
        <v>68890.596000000005</v>
      </c>
      <c r="CB47" s="110">
        <f>'[3]Median Family Income-Quintiles'!CB47</f>
        <v>101309.7</v>
      </c>
      <c r="CC47" s="110">
        <f>'[3]Median Family Income-Quintiles'!CC47</f>
        <v>171446.40531</v>
      </c>
      <c r="CD47" s="111">
        <f>'[3]Median Family Income-Quintiles'!CD47</f>
        <v>22223.19</v>
      </c>
      <c r="CE47" s="110">
        <f>'[3]Median Family Income-Quintiles'!CE47</f>
        <v>48284.930999999997</v>
      </c>
      <c r="CF47" s="110">
        <f>'[3]Median Family Income-Quintiles'!CF47</f>
        <v>73336.527000000002</v>
      </c>
      <c r="CG47" s="110">
        <f>'[3]Median Family Income-Quintiles'!CG47</f>
        <v>106368.26850000001</v>
      </c>
      <c r="CH47" s="110">
        <f>'[3]Median Family Income-Quintiles'!CH47</f>
        <v>172734.79500000001</v>
      </c>
    </row>
    <row r="48" spans="1:86">
      <c r="A48" s="110" t="s">
        <v>62</v>
      </c>
      <c r="B48" s="110">
        <f>'[3]Median Family Income-Quintiles'!B48</f>
        <v>11000</v>
      </c>
      <c r="C48" s="106">
        <f>'[3]Median Family Income-Quintiles'!C48</f>
        <v>24371</v>
      </c>
      <c r="D48" s="106">
        <f>'[3]Median Family Income-Quintiles'!D48</f>
        <v>39000</v>
      </c>
      <c r="E48" s="106">
        <f>'[3]Median Family Income-Quintiles'!E48</f>
        <v>58400</v>
      </c>
      <c r="F48" s="110">
        <f>'[3]Median Family Income-Quintiles'!F48</f>
        <v>91999</v>
      </c>
      <c r="G48" s="111">
        <f>'[3]Median Family Income-Quintiles'!G48</f>
        <v>11653</v>
      </c>
      <c r="H48" s="106">
        <f>'[3]Median Family Income-Quintiles'!H48</f>
        <v>26048</v>
      </c>
      <c r="I48" s="106">
        <f>'[3]Median Family Income-Quintiles'!I48</f>
        <v>42790</v>
      </c>
      <c r="J48" s="106">
        <f>'[3]Median Family Income-Quintiles'!J48</f>
        <v>63942</v>
      </c>
      <c r="K48" s="110">
        <f>'[3]Median Family Income-Quintiles'!K48</f>
        <v>99868</v>
      </c>
      <c r="L48" s="111">
        <f>'[3]Median Family Income-Quintiles'!L48</f>
        <v>13189</v>
      </c>
      <c r="M48" s="106">
        <f>'[3]Median Family Income-Quintiles'!M48</f>
        <v>30050</v>
      </c>
      <c r="N48" s="106">
        <f>'[3]Median Family Income-Quintiles'!N48</f>
        <v>47859</v>
      </c>
      <c r="O48" s="106">
        <f>'[3]Median Family Income-Quintiles'!O48</f>
        <v>70324</v>
      </c>
      <c r="P48" s="110">
        <f>'[3]Median Family Income-Quintiles'!P48</f>
        <v>110686</v>
      </c>
      <c r="Q48" s="111">
        <f>'[3]Median Family Income-Quintiles'!Q48</f>
        <v>13409</v>
      </c>
      <c r="R48" s="106">
        <f>'[3]Median Family Income-Quintiles'!R48</f>
        <v>30199</v>
      </c>
      <c r="S48" s="106">
        <f>'[3]Median Family Income-Quintiles'!S48</f>
        <v>50500</v>
      </c>
      <c r="T48" s="106">
        <f>'[3]Median Family Income-Quintiles'!T48</f>
        <v>74104</v>
      </c>
      <c r="U48" s="110">
        <f>'[3]Median Family Income-Quintiles'!U48</f>
        <v>118062</v>
      </c>
      <c r="V48" s="111">
        <f>'[3]Median Family Income-Quintiles'!V48</f>
        <v>18789.987499999999</v>
      </c>
      <c r="W48" s="106">
        <f>'[3]Median Family Income-Quintiles'!W48</f>
        <v>38392.514999999999</v>
      </c>
      <c r="X48" s="106">
        <f>'[3]Median Family Income-Quintiles'!X48</f>
        <v>55862.125</v>
      </c>
      <c r="Y48" s="106">
        <f>'[3]Median Family Income-Quintiles'!Y48</f>
        <v>79141.395999999993</v>
      </c>
      <c r="Z48" s="110">
        <f>'[3]Median Family Income-Quintiles'!Z48</f>
        <v>124420.1875</v>
      </c>
      <c r="AA48" s="111">
        <f>'[3]Median Family Income-Quintiles'!AA48</f>
        <v>21793.524600000001</v>
      </c>
      <c r="AB48" s="106">
        <f>'[3]Median Family Income-Quintiles'!AB48</f>
        <v>42772.338000000003</v>
      </c>
      <c r="AC48" s="106">
        <f>'[3]Median Family Income-Quintiles'!AC48</f>
        <v>61307.017800000001</v>
      </c>
      <c r="AD48" s="106">
        <f>'[3]Median Family Income-Quintiles'!AD48</f>
        <v>84017.092499999999</v>
      </c>
      <c r="AE48" s="110">
        <f>'[3]Median Family Income-Quintiles'!AE48</f>
        <v>132390.57</v>
      </c>
      <c r="AF48" s="111">
        <f>'[3]Median Family Income-Quintiles'!AF48</f>
        <v>18990.12</v>
      </c>
      <c r="AG48" s="106">
        <f>'[3]Median Family Income-Quintiles'!AG48</f>
        <v>39979.199999999997</v>
      </c>
      <c r="AH48" s="106">
        <f>'[3]Median Family Income-Quintiles'!AH48</f>
        <v>59968.800000000003</v>
      </c>
      <c r="AI48" s="106">
        <f>'[3]Median Family Income-Quintiles'!AI48</f>
        <v>81957.36</v>
      </c>
      <c r="AJ48" s="110">
        <f>'[3]Median Family Income-Quintiles'!AJ48</f>
        <v>132535.04592</v>
      </c>
      <c r="AK48" s="111">
        <f>'[3]Median Family Income-Quintiles'!AK48</f>
        <v>20354.004799999999</v>
      </c>
      <c r="AL48" s="110">
        <f>'[3]Median Family Income-Quintiles'!AL48</f>
        <v>40308.990495999999</v>
      </c>
      <c r="AM48" s="110">
        <f>'[3]Median Family Income-Quintiles'!AM48</f>
        <v>60487.668720000001</v>
      </c>
      <c r="AN48" s="110">
        <f>'[3]Median Family Income-Quintiles'!AN48</f>
        <v>84841.940799999997</v>
      </c>
      <c r="AO48" s="110">
        <f>'[3]Median Family Income-Quintiles'!AO48</f>
        <v>130991.12</v>
      </c>
      <c r="AP48" s="111">
        <f>'[3]Median Family Income-Quintiles'!AP48</f>
        <v>20364.740000000002</v>
      </c>
      <c r="AQ48" s="110">
        <f>'[3]Median Family Income-Quintiles'!AQ48</f>
        <v>43071.4251</v>
      </c>
      <c r="AR48" s="110">
        <f>'[3]Median Family Income-Quintiles'!AR48</f>
        <v>64148.930999999997</v>
      </c>
      <c r="AS48" s="110">
        <f>'[3]Median Family Income-Quintiles'!AS48</f>
        <v>89808.503400000001</v>
      </c>
      <c r="AT48" s="262">
        <f>'[3]Median Family Income-Quintiles'!AT48</f>
        <v>145302.41990000001</v>
      </c>
      <c r="AU48" s="110">
        <f>'[3]Median Family Income-Quintiles'!AU48</f>
        <v>21214.347000000002</v>
      </c>
      <c r="AV48" s="110">
        <f>'[3]Median Family Income-Quintiles'!AV48</f>
        <v>42933.797500000001</v>
      </c>
      <c r="AW48" s="110">
        <f>'[3]Median Family Income-Quintiles'!AW48</f>
        <v>63744.061699999998</v>
      </c>
      <c r="AX48" s="110">
        <f>'[3]Median Family Income-Quintiles'!AX48</f>
        <v>90070.056119999994</v>
      </c>
      <c r="AY48" s="262">
        <f>'[3]Median Family Income-Quintiles'!AY48</f>
        <v>146480.01500000001</v>
      </c>
      <c r="AZ48" s="110">
        <f>'[3]Median Family Income-Quintiles'!AZ48</f>
        <v>20856.264299999999</v>
      </c>
      <c r="BA48" s="110">
        <f>'[3]Median Family Income-Quintiles'!BA48</f>
        <v>43828.381500000003</v>
      </c>
      <c r="BB48" s="110">
        <f>'[3]Median Family Income-Quintiles'!BB48</f>
        <v>64886.155599999998</v>
      </c>
      <c r="BC48" s="110">
        <f>'[3]Median Family Income-Quintiles'!BC48</f>
        <v>92896.017800000001</v>
      </c>
      <c r="BD48" s="262">
        <f>'[3]Median Family Income-Quintiles'!BD48</f>
        <v>146094.60500000001</v>
      </c>
      <c r="BE48" s="110">
        <f>'[3]Median Family Income-Quintiles'!BE48</f>
        <v>22185.35</v>
      </c>
      <c r="BF48" s="110">
        <f>'[3]Median Family Income-Quintiles'!BF48</f>
        <v>45883.337500000001</v>
      </c>
      <c r="BG48" s="110">
        <f>'[3]Median Family Income-Quintiles'!BG48</f>
        <v>67564.475000000006</v>
      </c>
      <c r="BH48" s="110">
        <f>'[3]Median Family Income-Quintiles'!BH48</f>
        <v>95800.375</v>
      </c>
      <c r="BI48" s="262">
        <f>'[3]Median Family Income-Quintiles'!BI48</f>
        <v>150255.32500000001</v>
      </c>
      <c r="BJ48" s="106">
        <f>'[3]Median Family Income-Quintiles'!BJ48</f>
        <v>21627.3024</v>
      </c>
      <c r="BK48" s="106">
        <f>'[3]Median Family Income-Quintiles'!BK48</f>
        <v>47159.534399999997</v>
      </c>
      <c r="BL48" s="106">
        <f>'[3]Median Family Income-Quintiles'!BL48</f>
        <v>72091.008000000002</v>
      </c>
      <c r="BM48" s="106">
        <f>'[3]Median Family Income-Quintiles'!BM48</f>
        <v>100126.39999999999</v>
      </c>
      <c r="BN48" s="106">
        <f>'[3]Median Family Income-Quintiles'!BN48</f>
        <v>160202.23999999999</v>
      </c>
      <c r="BO48" s="111">
        <f>'[3]Median Family Income-Quintiles'!BO48</f>
        <v>24292.946680000001</v>
      </c>
      <c r="BP48" s="110">
        <f>'[3]Median Family Income-Quintiles'!BP48</f>
        <v>48162.706400000003</v>
      </c>
      <c r="BQ48" s="110">
        <f>'[3]Median Family Income-Quintiles'!BQ48</f>
        <v>72546.335999999996</v>
      </c>
      <c r="BR48" s="110">
        <f>'[3]Median Family Income-Quintiles'!BR48</f>
        <v>101967.9056</v>
      </c>
      <c r="BS48" s="110">
        <f>'[3]Median Family Income-Quintiles'!BS48</f>
        <v>166252.01999999999</v>
      </c>
      <c r="BT48" s="111">
        <f>'[3]Median Family Income-Quintiles'!BT48</f>
        <v>24976.368299999998</v>
      </c>
      <c r="BU48" s="110">
        <f>'[3]Median Family Income-Quintiles'!BU48</f>
        <v>50053.855499999998</v>
      </c>
      <c r="BV48" s="110">
        <f>'[3]Median Family Income-Quintiles'!BV48</f>
        <v>74827.986000000004</v>
      </c>
      <c r="BW48" s="110">
        <f>'[3]Median Family Income-Quintiles'!BW48</f>
        <v>104152.467</v>
      </c>
      <c r="BX48" s="110">
        <f>'[3]Median Family Income-Quintiles'!BX48</f>
        <v>162599.1912</v>
      </c>
      <c r="BY48" s="111">
        <f>'[3]Median Family Income-Quintiles'!BY48</f>
        <v>24314.328000000001</v>
      </c>
      <c r="BZ48" s="110">
        <f>'[3]Median Family Income-Quintiles'!BZ48</f>
        <v>50553.540300000001</v>
      </c>
      <c r="CA48" s="110">
        <f>'[3]Median Family Income-Quintiles'!CA48</f>
        <v>75982.274999999994</v>
      </c>
      <c r="CB48" s="110">
        <f>'[3]Median Family Income-Quintiles'!CB48</f>
        <v>104348.99099999999</v>
      </c>
      <c r="CC48" s="110">
        <f>'[3]Median Family Income-Quintiles'!CC48</f>
        <v>171213.39300000001</v>
      </c>
      <c r="CD48" s="111">
        <f>'[3]Median Family Income-Quintiles'!CD48</f>
        <v>26465.798999999999</v>
      </c>
      <c r="CE48" s="110">
        <f>'[3]Median Family Income-Quintiles'!CE48</f>
        <v>52527.54</v>
      </c>
      <c r="CF48" s="110">
        <f>'[3]Median Family Income-Quintiles'!CF48</f>
        <v>78892.324500000002</v>
      </c>
      <c r="CG48" s="110">
        <f>'[3]Median Family Income-Quintiles'!CG48</f>
        <v>110105.80499999999</v>
      </c>
      <c r="CH48" s="110">
        <f>'[3]Median Family Income-Quintiles'!CH48</f>
        <v>179805.81</v>
      </c>
    </row>
    <row r="49" spans="1:86">
      <c r="A49" s="110" t="s">
        <v>63</v>
      </c>
      <c r="B49" s="110">
        <f>'[3]Median Family Income-Quintiles'!B49</f>
        <v>10635</v>
      </c>
      <c r="C49" s="106">
        <f>'[3]Median Family Income-Quintiles'!C49</f>
        <v>23152</v>
      </c>
      <c r="D49" s="106">
        <f>'[3]Median Family Income-Quintiles'!D49</f>
        <v>37187</v>
      </c>
      <c r="E49" s="106">
        <f>'[3]Median Family Income-Quintiles'!E49</f>
        <v>53452</v>
      </c>
      <c r="F49" s="110">
        <f>'[3]Median Family Income-Quintiles'!F49</f>
        <v>81815</v>
      </c>
      <c r="G49" s="111">
        <f>'[3]Median Family Income-Quintiles'!G49</f>
        <v>10595</v>
      </c>
      <c r="H49" s="106">
        <f>'[3]Median Family Income-Quintiles'!H49</f>
        <v>22526</v>
      </c>
      <c r="I49" s="106">
        <f>'[3]Median Family Income-Quintiles'!I49</f>
        <v>37364</v>
      </c>
      <c r="J49" s="106">
        <f>'[3]Median Family Income-Quintiles'!J49</f>
        <v>56100</v>
      </c>
      <c r="K49" s="110">
        <f>'[3]Median Family Income-Quintiles'!K49</f>
        <v>86104</v>
      </c>
      <c r="L49" s="111">
        <f>'[3]Median Family Income-Quintiles'!L49</f>
        <v>11000</v>
      </c>
      <c r="M49" s="106">
        <f>'[3]Median Family Income-Quintiles'!M49</f>
        <v>25441</v>
      </c>
      <c r="N49" s="106">
        <f>'[3]Median Family Income-Quintiles'!N49</f>
        <v>41197</v>
      </c>
      <c r="O49" s="106">
        <f>'[3]Median Family Income-Quintiles'!O49</f>
        <v>60640</v>
      </c>
      <c r="P49" s="110">
        <f>'[3]Median Family Income-Quintiles'!P49</f>
        <v>93400</v>
      </c>
      <c r="Q49" s="111">
        <f>'[3]Median Family Income-Quintiles'!Q49</f>
        <v>12111</v>
      </c>
      <c r="R49" s="106">
        <f>'[3]Median Family Income-Quintiles'!R49</f>
        <v>27806</v>
      </c>
      <c r="S49" s="106">
        <f>'[3]Median Family Income-Quintiles'!S49</f>
        <v>44719</v>
      </c>
      <c r="T49" s="106">
        <f>'[3]Median Family Income-Quintiles'!T49</f>
        <v>64550</v>
      </c>
      <c r="U49" s="110">
        <f>'[3]Median Family Income-Quintiles'!U49</f>
        <v>101708</v>
      </c>
      <c r="V49" s="111">
        <f>'[3]Median Family Income-Quintiles'!V49</f>
        <v>18282.150000000001</v>
      </c>
      <c r="W49" s="106">
        <f>'[3]Median Family Income-Quintiles'!W49</f>
        <v>37579.974999999999</v>
      </c>
      <c r="X49" s="106">
        <f>'[3]Median Family Income-Quintiles'!X49</f>
        <v>55862.125</v>
      </c>
      <c r="Y49" s="106">
        <f>'[3]Median Family Income-Quintiles'!Y49</f>
        <v>76317.819499999998</v>
      </c>
      <c r="Z49" s="110">
        <f>'[3]Median Family Income-Quintiles'!Z49</f>
        <v>113207.1355</v>
      </c>
      <c r="AA49" s="111">
        <f>'[3]Median Family Income-Quintiles'!AA49</f>
        <v>20367.78</v>
      </c>
      <c r="AB49" s="106">
        <f>'[3]Median Family Income-Quintiles'!AB49</f>
        <v>42568.660199999998</v>
      </c>
      <c r="AC49" s="106">
        <f>'[3]Median Family Income-Quintiles'!AC49</f>
        <v>62223.567900000002</v>
      </c>
      <c r="AD49" s="106">
        <f>'[3]Median Family Income-Quintiles'!AD49</f>
        <v>87683.2929</v>
      </c>
      <c r="AE49" s="110">
        <f>'[3]Median Family Income-Quintiles'!AE49</f>
        <v>132390.57</v>
      </c>
      <c r="AF49" s="111">
        <f>'[3]Median Family Income-Quintiles'!AF49</f>
        <v>22988.04</v>
      </c>
      <c r="AG49" s="106">
        <f>'[3]Median Family Income-Quintiles'!AG49</f>
        <v>44576.807999999997</v>
      </c>
      <c r="AH49" s="106">
        <f>'[3]Median Family Income-Quintiles'!AH49</f>
        <v>64546.418400000002</v>
      </c>
      <c r="AI49" s="106">
        <f>'[3]Median Family Income-Quintiles'!AI49</f>
        <v>89703.33</v>
      </c>
      <c r="AJ49" s="110">
        <f>'[3]Median Family Income-Quintiles'!AJ49</f>
        <v>140626.83600000001</v>
      </c>
      <c r="AK49" s="111">
        <f>'[3]Median Family Income-Quintiles'!AK49</f>
        <v>20152.48</v>
      </c>
      <c r="AL49" s="110">
        <f>'[3]Median Family Income-Quintiles'!AL49</f>
        <v>42118.683199999999</v>
      </c>
      <c r="AM49" s="110">
        <f>'[3]Median Family Income-Quintiles'!AM49</f>
        <v>63480.311999999998</v>
      </c>
      <c r="AN49" s="110">
        <f>'[3]Median Family Income-Quintiles'!AN49</f>
        <v>85648.04</v>
      </c>
      <c r="AO49" s="110">
        <f>'[3]Median Family Income-Quintiles'!AO49</f>
        <v>129681.20879999999</v>
      </c>
      <c r="AP49" s="111">
        <f>'[3]Median Family Income-Quintiles'!AP49</f>
        <v>20364.740000000002</v>
      </c>
      <c r="AQ49" s="110">
        <f>'[3]Median Family Income-Quintiles'!AQ49</f>
        <v>45820.665000000001</v>
      </c>
      <c r="AR49" s="110">
        <f>'[3]Median Family Income-Quintiles'!AR49</f>
        <v>67203.642000000007</v>
      </c>
      <c r="AS49" s="110">
        <f>'[3]Median Family Income-Quintiles'!AS49</f>
        <v>96528.867599999998</v>
      </c>
      <c r="AT49" s="262">
        <f>'[3]Median Family Income-Quintiles'!AT49</f>
        <v>146218.83319999999</v>
      </c>
      <c r="AU49" s="110">
        <f>'[3]Median Family Income-Quintiles'!AU49</f>
        <v>22224.554</v>
      </c>
      <c r="AV49" s="110">
        <f>'[3]Median Family Income-Quintiles'!AV49</f>
        <v>46065.439200000001</v>
      </c>
      <c r="AW49" s="110">
        <f>'[3]Median Family Income-Quintiles'!AW49</f>
        <v>70714.490000000005</v>
      </c>
      <c r="AX49" s="110">
        <f>'[3]Median Family Income-Quintiles'!AX49</f>
        <v>101849.06974000001</v>
      </c>
      <c r="AY49" s="262">
        <f>'[3]Median Family Income-Quintiles'!AY49</f>
        <v>170927.02439999999</v>
      </c>
      <c r="AZ49" s="110">
        <f>'[3]Median Family Income-Quintiles'!AZ49</f>
        <v>23072.872100000001</v>
      </c>
      <c r="BA49" s="110">
        <f>'[3]Median Family Income-Quintiles'!BA49</f>
        <v>47354.803</v>
      </c>
      <c r="BB49" s="110">
        <f>'[3]Median Family Income-Quintiles'!BB49</f>
        <v>71535.979000000007</v>
      </c>
      <c r="BC49" s="110">
        <f>'[3]Median Family Income-Quintiles'!BC49</f>
        <v>100754.9</v>
      </c>
      <c r="BD49" s="262">
        <f>'[3]Median Family Income-Quintiles'!BD49</f>
        <v>157782.1734</v>
      </c>
      <c r="BE49" s="110">
        <f>'[3]Median Family Income-Quintiles'!BE49</f>
        <v>23193.775000000001</v>
      </c>
      <c r="BF49" s="110">
        <f>'[3]Median Family Income-Quintiles'!BF49</f>
        <v>50421.25</v>
      </c>
      <c r="BG49" s="110">
        <f>'[3]Median Family Income-Quintiles'!BG49</f>
        <v>73615.024999999994</v>
      </c>
      <c r="BH49" s="110">
        <f>'[3]Median Family Income-Quintiles'!BH49</f>
        <v>100842.5</v>
      </c>
      <c r="BI49" s="262">
        <f>'[3]Median Family Income-Quintiles'!BI49</f>
        <v>172743.20250000001</v>
      </c>
      <c r="BJ49" s="106">
        <f>'[3]Median Family Income-Quintiles'!BJ49</f>
        <v>24030.335999999999</v>
      </c>
      <c r="BK49" s="106">
        <f>'[3]Median Family Income-Quintiles'!BK49</f>
        <v>50063.199999999997</v>
      </c>
      <c r="BL49" s="106">
        <f>'[3]Median Family Income-Quintiles'!BL49</f>
        <v>79099.856</v>
      </c>
      <c r="BM49" s="106">
        <f>'[3]Median Family Income-Quintiles'!BM49</f>
        <v>110038.9136</v>
      </c>
      <c r="BN49" s="106">
        <f>'[3]Median Family Income-Quintiles'!BN49</f>
        <v>170214.88</v>
      </c>
      <c r="BO49" s="111">
        <f>'[3]Median Family Income-Quintiles'!BO49</f>
        <v>25189.7</v>
      </c>
      <c r="BP49" s="110">
        <f>'[3]Median Family Income-Quintiles'!BP49</f>
        <v>52787.535320000003</v>
      </c>
      <c r="BQ49" s="110">
        <f>'[3]Median Family Income-Quintiles'!BQ49</f>
        <v>78491.105200000005</v>
      </c>
      <c r="BR49" s="110">
        <f>'[3]Median Family Income-Quintiles'!BR49</f>
        <v>110834.68</v>
      </c>
      <c r="BS49" s="110">
        <f>'[3]Median Family Income-Quintiles'!BS49</f>
        <v>166655.0552</v>
      </c>
      <c r="BT49" s="111">
        <f>'[3]Median Family Income-Quintiles'!BT49</f>
        <v>25279.724999999999</v>
      </c>
      <c r="BU49" s="110">
        <f>'[3]Median Family Income-Quintiles'!BU49</f>
        <v>56424.3462</v>
      </c>
      <c r="BV49" s="110">
        <f>'[3]Median Family Income-Quintiles'!BV49</f>
        <v>80895.12</v>
      </c>
      <c r="BW49" s="110">
        <f>'[3]Median Family Income-Quintiles'!BW49</f>
        <v>112039.7412</v>
      </c>
      <c r="BX49" s="110">
        <f>'[3]Median Family Income-Quintiles'!BX49</f>
        <v>175643.52929999999</v>
      </c>
      <c r="BY49" s="111">
        <f>'[3]Median Family Income-Quintiles'!BY49</f>
        <v>28366.716</v>
      </c>
      <c r="BZ49" s="110">
        <f>'[3]Median Family Income-Quintiles'!BZ49</f>
        <v>56632.122300000003</v>
      </c>
      <c r="CA49" s="110">
        <f>'[3]Median Family Income-Quintiles'!CA49</f>
        <v>87126.342000000004</v>
      </c>
      <c r="CB49" s="110">
        <f>'[3]Median Family Income-Quintiles'!CB49</f>
        <v>121875.56909999999</v>
      </c>
      <c r="CC49" s="110">
        <f>'[3]Median Family Income-Quintiles'!CC49</f>
        <v>197249.9859</v>
      </c>
      <c r="CD49" s="111">
        <f>'[3]Median Family Income-Quintiles'!CD49</f>
        <v>27273.915000000001</v>
      </c>
      <c r="CE49" s="110">
        <f>'[3]Median Family Income-Quintiles'!CE49</f>
        <v>57376.235999999997</v>
      </c>
      <c r="CF49" s="110">
        <f>'[3]Median Family Income-Quintiles'!CF49</f>
        <v>88892.76</v>
      </c>
      <c r="CG49" s="110">
        <f>'[3]Median Family Income-Quintiles'!CG49</f>
        <v>122884.13924999999</v>
      </c>
      <c r="CH49" s="110">
        <f>'[3]Median Family Income-Quintiles'!CH49</f>
        <v>211120.30499999999</v>
      </c>
    </row>
    <row r="50" spans="1:86">
      <c r="A50" s="110" t="s">
        <v>64</v>
      </c>
      <c r="B50" s="110">
        <f>'[3]Median Family Income-Quintiles'!B50</f>
        <v>10640</v>
      </c>
      <c r="C50" s="106">
        <f>'[3]Median Family Income-Quintiles'!C50</f>
        <v>26073</v>
      </c>
      <c r="D50" s="106">
        <f>'[3]Median Family Income-Quintiles'!D50</f>
        <v>43598</v>
      </c>
      <c r="E50" s="106">
        <f>'[3]Median Family Income-Quintiles'!E50</f>
        <v>65000</v>
      </c>
      <c r="F50" s="110">
        <f>'[3]Median Family Income-Quintiles'!F50</f>
        <v>103470</v>
      </c>
      <c r="G50" s="111">
        <f>'[3]Median Family Income-Quintiles'!G50</f>
        <v>12000</v>
      </c>
      <c r="H50" s="106">
        <f>'[3]Median Family Income-Quintiles'!H50</f>
        <v>28692</v>
      </c>
      <c r="I50" s="106">
        <f>'[3]Median Family Income-Quintiles'!I50</f>
        <v>47437</v>
      </c>
      <c r="J50" s="106">
        <f>'[3]Median Family Income-Quintiles'!J50</f>
        <v>69404</v>
      </c>
      <c r="K50" s="110">
        <f>'[3]Median Family Income-Quintiles'!K50</f>
        <v>113866</v>
      </c>
      <c r="L50" s="111">
        <f>'[3]Median Family Income-Quintiles'!L50</f>
        <v>12826</v>
      </c>
      <c r="M50" s="106">
        <f>'[3]Median Family Income-Quintiles'!M50</f>
        <v>30000</v>
      </c>
      <c r="N50" s="106">
        <f>'[3]Median Family Income-Quintiles'!N50</f>
        <v>48050</v>
      </c>
      <c r="O50" s="106">
        <f>'[3]Median Family Income-Quintiles'!O50</f>
        <v>72374</v>
      </c>
      <c r="P50" s="110">
        <f>'[3]Median Family Income-Quintiles'!P50</f>
        <v>119828</v>
      </c>
      <c r="Q50" s="111">
        <f>'[3]Median Family Income-Quintiles'!Q50</f>
        <v>12319</v>
      </c>
      <c r="R50" s="106">
        <f>'[3]Median Family Income-Quintiles'!R50</f>
        <v>30000</v>
      </c>
      <c r="S50" s="106">
        <f>'[3]Median Family Income-Quintiles'!S50</f>
        <v>48994</v>
      </c>
      <c r="T50" s="106">
        <f>'[3]Median Family Income-Quintiles'!T50</f>
        <v>74000</v>
      </c>
      <c r="U50" s="110">
        <f>'[3]Median Family Income-Quintiles'!U50</f>
        <v>122610</v>
      </c>
      <c r="V50" s="111">
        <f>'[3]Median Family Income-Quintiles'!V50</f>
        <v>16250.8</v>
      </c>
      <c r="W50" s="106">
        <f>'[3]Median Family Income-Quintiles'!W50</f>
        <v>36564.300000000003</v>
      </c>
      <c r="X50" s="106">
        <f>'[3]Median Family Income-Quintiles'!X50</f>
        <v>55963.692499999997</v>
      </c>
      <c r="Y50" s="106">
        <f>'[3]Median Family Income-Quintiles'!Y50</f>
        <v>80746.162500000006</v>
      </c>
      <c r="Z50" s="110">
        <f>'[3]Median Family Income-Quintiles'!Z50</f>
        <v>130006.39999999999</v>
      </c>
      <c r="AA50" s="111">
        <f>'[3]Median Family Income-Quintiles'!AA50</f>
        <v>17312.613000000001</v>
      </c>
      <c r="AB50" s="106">
        <f>'[3]Median Family Income-Quintiles'!AB50</f>
        <v>39493.125419999997</v>
      </c>
      <c r="AC50" s="106">
        <f>'[3]Median Family Income-Quintiles'!AC50</f>
        <v>59901.640979999996</v>
      </c>
      <c r="AD50" s="106">
        <f>'[3]Median Family Income-Quintiles'!AD50</f>
        <v>85646.514899999995</v>
      </c>
      <c r="AE50" s="110">
        <f>'[3]Median Family Income-Quintiles'!AE50</f>
        <v>140537.682</v>
      </c>
      <c r="AF50" s="111">
        <f>'[3]Median Family Income-Quintiles'!AF50</f>
        <v>15991.68</v>
      </c>
      <c r="AG50" s="106">
        <f>'[3]Median Family Income-Quintiles'!AG50</f>
        <v>37280.603999999999</v>
      </c>
      <c r="AH50" s="106">
        <f>'[3]Median Family Income-Quintiles'!AH50</f>
        <v>57070.307999999997</v>
      </c>
      <c r="AI50" s="106">
        <f>'[3]Median Family Income-Quintiles'!AI50</f>
        <v>82656.995999999999</v>
      </c>
      <c r="AJ50" s="110">
        <f>'[3]Median Family Income-Quintiles'!AJ50</f>
        <v>134829.85200000001</v>
      </c>
      <c r="AK50" s="111">
        <f>'[3]Median Family Income-Quintiles'!AK50</f>
        <v>15618.172</v>
      </c>
      <c r="AL50" s="110">
        <f>'[3]Median Family Income-Quintiles'!AL50</f>
        <v>36274.464</v>
      </c>
      <c r="AM50" s="110">
        <f>'[3]Median Family Income-Quintiles'!AM50</f>
        <v>56930.756000000001</v>
      </c>
      <c r="AN50" s="110">
        <f>'[3]Median Family Income-Quintiles'!AN50</f>
        <v>82625.168000000005</v>
      </c>
      <c r="AO50" s="110">
        <f>'[3]Median Family Income-Quintiles'!AO50</f>
        <v>136029.24</v>
      </c>
      <c r="AP50" s="111">
        <f>'[3]Median Family Income-Quintiles'!AP50</f>
        <v>15579.026099999999</v>
      </c>
      <c r="AQ50" s="110">
        <f>'[3]Median Family Income-Quintiles'!AQ50</f>
        <v>37257.291830000002</v>
      </c>
      <c r="AR50" s="110">
        <f>'[3]Median Family Income-Quintiles'!AR50</f>
        <v>59057.745999999999</v>
      </c>
      <c r="AS50" s="110">
        <f>'[3]Median Family Income-Quintiles'!AS50</f>
        <v>85124.613200000007</v>
      </c>
      <c r="AT50" s="262">
        <f>'[3]Median Family Income-Quintiles'!AT50</f>
        <v>138989.3505</v>
      </c>
      <c r="AU50" s="110">
        <f>'[3]Median Family Income-Quintiles'!AU50</f>
        <v>16062.291300000001</v>
      </c>
      <c r="AV50" s="110">
        <f>'[3]Median Family Income-Quintiles'!AV50</f>
        <v>38387.866000000002</v>
      </c>
      <c r="AW50" s="110">
        <f>'[3]Median Family Income-Quintiles'!AW50</f>
        <v>59844.662680000001</v>
      </c>
      <c r="AX50" s="110">
        <f>'[3]Median Family Income-Quintiles'!AX50</f>
        <v>86645.454389999999</v>
      </c>
      <c r="AY50" s="262">
        <f>'[3]Median Family Income-Quintiles'!AY50</f>
        <v>144459.601</v>
      </c>
      <c r="AZ50" s="110">
        <f>'[3]Median Family Income-Quintiles'!AZ50</f>
        <v>16926.823199999999</v>
      </c>
      <c r="BA50" s="110">
        <f>'[3]Median Family Income-Quintiles'!BA50</f>
        <v>38790.636500000001</v>
      </c>
      <c r="BB50" s="110">
        <f>'[3]Median Family Income-Quintiles'!BB50</f>
        <v>60452.94</v>
      </c>
      <c r="BC50" s="110">
        <f>'[3]Median Family Income-Quintiles'!BC50</f>
        <v>89671.861000000004</v>
      </c>
      <c r="BD50" s="262">
        <f>'[3]Median Family Income-Quintiles'!BD50</f>
        <v>151132.35</v>
      </c>
      <c r="BE50" s="110">
        <f>'[3]Median Family Income-Quintiles'!BE50</f>
        <v>17143.224999999999</v>
      </c>
      <c r="BF50" s="110">
        <f>'[3]Median Family Income-Quintiles'!BF50</f>
        <v>40337</v>
      </c>
      <c r="BG50" s="110">
        <f>'[3]Median Family Income-Quintiles'!BG50</f>
        <v>62421.5075</v>
      </c>
      <c r="BH50" s="110">
        <f>'[3]Median Family Income-Quintiles'!BH50</f>
        <v>91867.517500000002</v>
      </c>
      <c r="BI50" s="262">
        <f>'[3]Median Family Income-Quintiles'!BI50</f>
        <v>152272.17499999999</v>
      </c>
      <c r="BJ50" s="106">
        <f>'[3]Median Family Income-Quintiles'!BJ50</f>
        <v>18022.752</v>
      </c>
      <c r="BK50" s="106">
        <f>'[3]Median Family Income-Quintiles'!BK50</f>
        <v>41452.329599999997</v>
      </c>
      <c r="BL50" s="106">
        <f>'[3]Median Family Income-Quintiles'!BL50</f>
        <v>65082.16</v>
      </c>
      <c r="BM50" s="106">
        <f>'[3]Median Family Income-Quintiles'!BM50</f>
        <v>94619.448000000004</v>
      </c>
      <c r="BN50" s="106">
        <f>'[3]Median Family Income-Quintiles'!BN50</f>
        <v>157198.448</v>
      </c>
      <c r="BO50" s="111">
        <f>'[3]Median Family Income-Quintiles'!BO50</f>
        <v>18640.378000000001</v>
      </c>
      <c r="BP50" s="110">
        <f>'[3]Median Family Income-Quintiles'!BP50</f>
        <v>43326.284</v>
      </c>
      <c r="BQ50" s="110">
        <f>'[3]Median Family Income-Quintiles'!BQ50</f>
        <v>66500.808000000005</v>
      </c>
      <c r="BR50" s="110">
        <f>'[3]Median Family Income-Quintiles'!BR50</f>
        <v>97736.035999999993</v>
      </c>
      <c r="BS50" s="110">
        <f>'[3]Median Family Income-Quintiles'!BS50</f>
        <v>161314.8388</v>
      </c>
      <c r="BT50" s="111">
        <f>'[3]Median Family Income-Quintiles'!BT50</f>
        <v>20223.78</v>
      </c>
      <c r="BU50" s="110">
        <f>'[3]Median Family Income-Quintiles'!BU50</f>
        <v>44492.315999999999</v>
      </c>
      <c r="BV50" s="110">
        <f>'[3]Median Family Income-Quintiles'!BV50</f>
        <v>69519.243749999994</v>
      </c>
      <c r="BW50" s="110">
        <f>'[3]Median Family Income-Quintiles'!BW50</f>
        <v>101118.9</v>
      </c>
      <c r="BX50" s="110">
        <f>'[3]Median Family Income-Quintiles'!BX50</f>
        <v>166846.185</v>
      </c>
      <c r="BY50" s="111">
        <f>'[3]Median Family Income-Quintiles'!BY50</f>
        <v>20667.178800000002</v>
      </c>
      <c r="BZ50" s="110">
        <f>'[3]Median Family Income-Quintiles'!BZ50</f>
        <v>46095.913500000002</v>
      </c>
      <c r="CA50" s="110">
        <f>'[3]Median Family Income-Quintiles'!CA50</f>
        <v>72254.078039999993</v>
      </c>
      <c r="CB50" s="110">
        <f>'[3]Median Family Income-Quintiles'!CB50</f>
        <v>105362.088</v>
      </c>
      <c r="CC50" s="110">
        <f>'[3]Median Family Income-Quintiles'!CC50</f>
        <v>174252.68400000001</v>
      </c>
      <c r="CD50" s="111">
        <f>'[3]Median Family Income-Quintiles'!CD50</f>
        <v>22223.19</v>
      </c>
      <c r="CE50" s="110">
        <f>'[3]Median Family Income-Quintiles'!CE50</f>
        <v>48891.017999999996</v>
      </c>
      <c r="CF50" s="110">
        <f>'[3]Median Family Income-Quintiles'!CF50</f>
        <v>74952.759000000005</v>
      </c>
      <c r="CG50" s="110">
        <f>'[3]Median Family Income-Quintiles'!CG50</f>
        <v>109125.96434999999</v>
      </c>
      <c r="CH50" s="110">
        <f>'[3]Median Family Income-Quintiles'!CH50</f>
        <v>183149.38995000001</v>
      </c>
    </row>
    <row r="51" spans="1:86">
      <c r="A51" s="110" t="s">
        <v>65</v>
      </c>
      <c r="B51" s="110">
        <f>'[3]Median Family Income-Quintiles'!B51</f>
        <v>10386</v>
      </c>
      <c r="C51" s="106">
        <f>'[3]Median Family Income-Quintiles'!C51</f>
        <v>23944</v>
      </c>
      <c r="D51" s="106">
        <f>'[3]Median Family Income-Quintiles'!D51</f>
        <v>35999</v>
      </c>
      <c r="E51" s="106">
        <f>'[3]Median Family Income-Quintiles'!E51</f>
        <v>52767</v>
      </c>
      <c r="F51" s="110">
        <f>'[3]Median Family Income-Quintiles'!F51</f>
        <v>91542</v>
      </c>
      <c r="G51" s="111">
        <f>'[3]Median Family Income-Quintiles'!G51</f>
        <v>12234</v>
      </c>
      <c r="H51" s="106">
        <f>'[3]Median Family Income-Quintiles'!H51</f>
        <v>26480</v>
      </c>
      <c r="I51" s="106">
        <f>'[3]Median Family Income-Quintiles'!I51</f>
        <v>41001</v>
      </c>
      <c r="J51" s="106">
        <f>'[3]Median Family Income-Quintiles'!J51</f>
        <v>60200</v>
      </c>
      <c r="K51" s="110">
        <f>'[3]Median Family Income-Quintiles'!K51</f>
        <v>97500</v>
      </c>
      <c r="L51" s="111">
        <f>'[3]Median Family Income-Quintiles'!L51</f>
        <v>12400</v>
      </c>
      <c r="M51" s="106">
        <f>'[3]Median Family Income-Quintiles'!M51</f>
        <v>28800</v>
      </c>
      <c r="N51" s="106">
        <f>'[3]Median Family Income-Quintiles'!N51</f>
        <v>44720</v>
      </c>
      <c r="O51" s="106">
        <f>'[3]Median Family Income-Quintiles'!O51</f>
        <v>63034</v>
      </c>
      <c r="P51" s="110">
        <f>'[3]Median Family Income-Quintiles'!P51</f>
        <v>96481</v>
      </c>
      <c r="Q51" s="111">
        <f>'[3]Median Family Income-Quintiles'!Q51</f>
        <v>11000</v>
      </c>
      <c r="R51" s="106">
        <f>'[3]Median Family Income-Quintiles'!R51</f>
        <v>27840</v>
      </c>
      <c r="S51" s="106">
        <f>'[3]Median Family Income-Quintiles'!S51</f>
        <v>45071</v>
      </c>
      <c r="T51" s="106">
        <f>'[3]Median Family Income-Quintiles'!T51</f>
        <v>65016</v>
      </c>
      <c r="U51" s="110">
        <f>'[3]Median Family Income-Quintiles'!U51</f>
        <v>102769</v>
      </c>
      <c r="V51" s="111">
        <f>'[3]Median Family Income-Quintiles'!V51</f>
        <v>17266.474999999999</v>
      </c>
      <c r="W51" s="106">
        <f>'[3]Median Family Income-Quintiles'!W51</f>
        <v>37787.172700000003</v>
      </c>
      <c r="X51" s="106">
        <f>'[3]Median Family Income-Quintiles'!X51</f>
        <v>53830.775000000001</v>
      </c>
      <c r="Y51" s="106">
        <f>'[3]Median Family Income-Quintiles'!Y51</f>
        <v>74652.112500000003</v>
      </c>
      <c r="Z51" s="110">
        <f>'[3]Median Family Income-Quintiles'!Z51</f>
        <v>118630.84</v>
      </c>
      <c r="AA51" s="111">
        <f>'[3]Median Family Income-Quintiles'!AA51</f>
        <v>18331.002</v>
      </c>
      <c r="AB51" s="106">
        <f>'[3]Median Family Income-Quintiles'!AB51</f>
        <v>40328.204400000002</v>
      </c>
      <c r="AC51" s="106">
        <f>'[3]Median Family Income-Quintiles'!AC51</f>
        <v>58353.689700000003</v>
      </c>
      <c r="AD51" s="106">
        <f>'[3]Median Family Income-Quintiles'!AD51</f>
        <v>79434.342000000004</v>
      </c>
      <c r="AE51" s="110">
        <f>'[3]Median Family Income-Quintiles'!AE51</f>
        <v>124243.458</v>
      </c>
      <c r="AF51" s="111">
        <f>'[3]Median Family Income-Quintiles'!AF51</f>
        <v>16631.3472</v>
      </c>
      <c r="AG51" s="106">
        <f>'[3]Median Family Income-Quintiles'!AG51</f>
        <v>38080.188000000002</v>
      </c>
      <c r="AH51" s="106">
        <f>'[3]Median Family Income-Quintiles'!AH51</f>
        <v>56970.36</v>
      </c>
      <c r="AI51" s="106">
        <f>'[3]Median Family Income-Quintiles'!AI51</f>
        <v>77959.44</v>
      </c>
      <c r="AJ51" s="110">
        <f>'[3]Median Family Income-Quintiles'!AJ51</f>
        <v>127733.54399999999</v>
      </c>
      <c r="AK51" s="111">
        <f>'[3]Median Family Income-Quintiles'!AK51</f>
        <v>19547.905599999998</v>
      </c>
      <c r="AL51" s="110">
        <f>'[3]Median Family Income-Quintiles'!AL51</f>
        <v>40506.484799999998</v>
      </c>
      <c r="AM51" s="110">
        <f>'[3]Median Family Income-Quintiles'!AM51</f>
        <v>60558.202400000002</v>
      </c>
      <c r="AN51" s="110">
        <f>'[3]Median Family Income-Quintiles'!AN51</f>
        <v>84641.423624000003</v>
      </c>
      <c r="AO51" s="110">
        <f>'[3]Median Family Income-Quintiles'!AO51</f>
        <v>130991.12</v>
      </c>
      <c r="AP51" s="111">
        <f>'[3]Median Family Income-Quintiles'!AP51</f>
        <v>20364.740000000002</v>
      </c>
      <c r="AQ51" s="110">
        <f>'[3]Median Family Income-Quintiles'!AQ51</f>
        <v>42765.953999999998</v>
      </c>
      <c r="AR51" s="110">
        <f>'[3]Median Family Income-Quintiles'!AR51</f>
        <v>63639.8125</v>
      </c>
      <c r="AS51" s="110">
        <f>'[3]Median Family Income-Quintiles'!AS51</f>
        <v>87161.087199999994</v>
      </c>
      <c r="AT51" s="262">
        <f>'[3]Median Family Income-Quintiles'!AT51</f>
        <v>139498.46900000001</v>
      </c>
      <c r="AU51" s="110">
        <f>'[3]Median Family Income-Quintiles'!AU51</f>
        <v>20709.2435</v>
      </c>
      <c r="AV51" s="110">
        <f>'[3]Median Family Income-Quintiles'!AV51</f>
        <v>40812.362800000003</v>
      </c>
      <c r="AW51" s="110">
        <f>'[3]Median Family Income-Quintiles'!AW51</f>
        <v>62026.709799999997</v>
      </c>
      <c r="AX51" s="110">
        <f>'[3]Median Family Income-Quintiles'!AX51</f>
        <v>86594.944039998227</v>
      </c>
      <c r="AY51" s="262">
        <f>'[3]Median Family Income-Quintiles'!AY51</f>
        <v>135064.6759</v>
      </c>
      <c r="AZ51" s="110">
        <f>'[3]Median Family Income-Quintiles'!AZ51</f>
        <v>20292.03686</v>
      </c>
      <c r="BA51" s="110">
        <f>'[3]Median Family Income-Quintiles'!BA51</f>
        <v>40301.96</v>
      </c>
      <c r="BB51" s="110">
        <f>'[3]Median Family Income-Quintiles'!BB51</f>
        <v>60452.94</v>
      </c>
      <c r="BC51" s="110">
        <f>'[3]Median Family Income-Quintiles'!BC51</f>
        <v>84634.115999999995</v>
      </c>
      <c r="BD51" s="262">
        <f>'[3]Median Family Income-Quintiles'!BD51</f>
        <v>142850.29722000001</v>
      </c>
      <c r="BE51" s="110">
        <f>'[3]Median Family Income-Quintiles'!BE51</f>
        <v>19664.287499999999</v>
      </c>
      <c r="BF51" s="110">
        <f>'[3]Median Family Income-Quintiles'!BF51</f>
        <v>43664.802499999998</v>
      </c>
      <c r="BG51" s="110">
        <f>'[3]Median Family Income-Quintiles'!BG51</f>
        <v>65850.152499999997</v>
      </c>
      <c r="BH51" s="110">
        <f>'[3]Median Family Income-Quintiles'!BH51</f>
        <v>91766.675000000003</v>
      </c>
      <c r="BI51" s="262">
        <f>'[3]Median Family Income-Quintiles'!BI51</f>
        <v>146221.625</v>
      </c>
      <c r="BJ51" s="106">
        <f>'[3]Median Family Income-Quintiles'!BJ51</f>
        <v>21827.555199999999</v>
      </c>
      <c r="BK51" s="106">
        <f>'[3]Median Family Income-Quintiles'!BK51</f>
        <v>44856.627200000003</v>
      </c>
      <c r="BL51" s="106">
        <f>'[3]Median Family Income-Quintiles'!BL51</f>
        <v>67084.687999999995</v>
      </c>
      <c r="BM51" s="106">
        <f>'[3]Median Family Income-Quintiles'!BM51</f>
        <v>90614.392000000007</v>
      </c>
      <c r="BN51" s="106">
        <f>'[3]Median Family Income-Quintiles'!BN51</f>
        <v>149192.341056</v>
      </c>
      <c r="BO51" s="111">
        <f>'[3]Median Family Income-Quintiles'!BO51</f>
        <v>22368.453600000001</v>
      </c>
      <c r="BP51" s="110">
        <f>'[3]Median Family Income-Quintiles'!BP51</f>
        <v>48364.224000000002</v>
      </c>
      <c r="BQ51" s="110">
        <f>'[3]Median Family Income-Quintiles'!BQ51</f>
        <v>70531.16</v>
      </c>
      <c r="BR51" s="110">
        <f>'[3]Median Family Income-Quintiles'!BR51</f>
        <v>95821.618799999997</v>
      </c>
      <c r="BS51" s="110">
        <f>'[3]Median Family Income-Quintiles'!BS51</f>
        <v>152145.788</v>
      </c>
      <c r="BT51" s="111">
        <f>'[3]Median Family Income-Quintiles'!BT51</f>
        <v>21234.969000000001</v>
      </c>
      <c r="BU51" s="110">
        <f>'[3]Median Family Income-Quintiles'!BU51</f>
        <v>50053.855499999998</v>
      </c>
      <c r="BV51" s="110">
        <f>'[3]Median Family Income-Quintiles'!BV51</f>
        <v>73513.440300000002</v>
      </c>
      <c r="BW51" s="110">
        <f>'[3]Median Family Income-Quintiles'!BW51</f>
        <v>103141.27800000001</v>
      </c>
      <c r="BX51" s="110">
        <f>'[3]Median Family Income-Quintiles'!BX51</f>
        <v>166037.23379999999</v>
      </c>
      <c r="BY51" s="111">
        <f>'[3]Median Family Income-Quintiles'!BY51</f>
        <v>22288.133999999998</v>
      </c>
      <c r="BZ51" s="110">
        <f>'[3]Median Family Income-Quintiles'!BZ51</f>
        <v>46602.462</v>
      </c>
      <c r="CA51" s="110">
        <f>'[3]Median Family Income-Quintiles'!CA51</f>
        <v>71929.887000000002</v>
      </c>
      <c r="CB51" s="110">
        <f>'[3]Median Family Income-Quintiles'!CB51</f>
        <v>99891.364199999996</v>
      </c>
      <c r="CC51" s="110">
        <f>'[3]Median Family Income-Quintiles'!CC51</f>
        <v>155307.77009999999</v>
      </c>
      <c r="CD51" s="111">
        <f>'[3]Median Family Income-Quintiles'!CD51</f>
        <v>27880.002</v>
      </c>
      <c r="CE51" s="110">
        <f>'[3]Median Family Income-Quintiles'!CE51</f>
        <v>54547.83</v>
      </c>
      <c r="CF51" s="110">
        <f>'[3]Median Family Income-Quintiles'!CF51</f>
        <v>79599.426000000007</v>
      </c>
      <c r="CG51" s="110">
        <f>'[3]Median Family Income-Quintiles'!CG51</f>
        <v>111115.95</v>
      </c>
      <c r="CH51" s="110">
        <f>'[3]Median Family Income-Quintiles'!CH51</f>
        <v>171724.65</v>
      </c>
    </row>
    <row r="52" spans="1:86">
      <c r="A52" s="213" t="s">
        <v>66</v>
      </c>
      <c r="B52" s="213">
        <f>'[3]Median Family Income-Quintiles'!B52</f>
        <v>13013</v>
      </c>
      <c r="C52" s="219">
        <f>'[3]Median Family Income-Quintiles'!C52</f>
        <v>28815</v>
      </c>
      <c r="D52" s="219">
        <f>'[3]Median Family Income-Quintiles'!D52</f>
        <v>45156</v>
      </c>
      <c r="E52" s="219">
        <f>'[3]Median Family Income-Quintiles'!E52</f>
        <v>63720</v>
      </c>
      <c r="F52" s="213">
        <f>'[3]Median Family Income-Quintiles'!F52</f>
        <v>96600</v>
      </c>
      <c r="G52" s="220">
        <f>'[3]Median Family Income-Quintiles'!G52</f>
        <v>13489</v>
      </c>
      <c r="H52" s="219">
        <f>'[3]Median Family Income-Quintiles'!H52</f>
        <v>30277</v>
      </c>
      <c r="I52" s="219">
        <f>'[3]Median Family Income-Quintiles'!I52</f>
        <v>50000</v>
      </c>
      <c r="J52" s="219">
        <f>'[3]Median Family Income-Quintiles'!J52</f>
        <v>71700</v>
      </c>
      <c r="K52" s="213">
        <f>'[3]Median Family Income-Quintiles'!K52</f>
        <v>111000</v>
      </c>
      <c r="L52" s="220">
        <f>'[3]Median Family Income-Quintiles'!L52</f>
        <v>14910</v>
      </c>
      <c r="M52" s="219">
        <f>'[3]Median Family Income-Quintiles'!M52</f>
        <v>32000</v>
      </c>
      <c r="N52" s="219">
        <f>'[3]Median Family Income-Quintiles'!N52</f>
        <v>51140</v>
      </c>
      <c r="O52" s="219">
        <f>'[3]Median Family Income-Quintiles'!O52</f>
        <v>73550</v>
      </c>
      <c r="P52" s="213">
        <f>'[3]Median Family Income-Quintiles'!P52</f>
        <v>116265</v>
      </c>
      <c r="Q52" s="220">
        <f>'[3]Median Family Income-Quintiles'!Q52</f>
        <v>14000</v>
      </c>
      <c r="R52" s="219">
        <f>'[3]Median Family Income-Quintiles'!R52</f>
        <v>30862</v>
      </c>
      <c r="S52" s="219">
        <f>'[3]Median Family Income-Quintiles'!S52</f>
        <v>50100</v>
      </c>
      <c r="T52" s="219">
        <f>'[3]Median Family Income-Quintiles'!T52</f>
        <v>73024</v>
      </c>
      <c r="U52" s="213">
        <f>'[3]Median Family Income-Quintiles'!U52</f>
        <v>112164</v>
      </c>
      <c r="V52" s="220">
        <f>'[3]Median Family Income-Quintiles'!V52</f>
        <v>20110.365000000002</v>
      </c>
      <c r="W52" s="219">
        <f>'[3]Median Family Income-Quintiles'!W52</f>
        <v>40627</v>
      </c>
      <c r="X52" s="219">
        <f>'[3]Median Family Income-Quintiles'!X52</f>
        <v>60432.662499999999</v>
      </c>
      <c r="Y52" s="219">
        <f>'[3]Median Family Income-Quintiles'!Y52</f>
        <v>83082.214999999997</v>
      </c>
      <c r="Z52" s="213">
        <f>'[3]Median Family Income-Quintiles'!Z52</f>
        <v>126959.375</v>
      </c>
      <c r="AA52" s="220">
        <f>'[3]Median Family Income-Quintiles'!AA52</f>
        <v>22506.3969</v>
      </c>
      <c r="AB52" s="219">
        <f>'[3]Median Family Income-Quintiles'!AB52</f>
        <v>44198.082600000002</v>
      </c>
      <c r="AC52" s="219">
        <f>'[3]Median Family Income-Quintiles'!AC52</f>
        <v>65889.768299999996</v>
      </c>
      <c r="AD52" s="219">
        <f>'[3]Median Family Income-Quintiles'!AD52</f>
        <v>89618.232000000004</v>
      </c>
      <c r="AE52" s="213">
        <f>'[3]Median Family Income-Quintiles'!AE52</f>
        <v>136565.96489999999</v>
      </c>
      <c r="AF52" s="220">
        <f>'[3]Median Family Income-Quintiles'!AF52</f>
        <v>19789.704000000002</v>
      </c>
      <c r="AG52" s="219">
        <f>'[3]Median Family Income-Quintiles'!AG52</f>
        <v>41978.16</v>
      </c>
      <c r="AH52" s="219">
        <f>'[3]Median Family Income-Quintiles'!AH52</f>
        <v>62567.447999999997</v>
      </c>
      <c r="AI52" s="219">
        <f>'[3]Median Family Income-Quintiles'!AI52</f>
        <v>87263.599320000241</v>
      </c>
      <c r="AJ52" s="213">
        <f>'[3]Median Family Income-Quintiles'!AJ52</f>
        <v>136928.76</v>
      </c>
      <c r="AK52" s="220">
        <f>'[3]Median Family Income-Quintiles'!AK52</f>
        <v>19547.905599999998</v>
      </c>
      <c r="AL52" s="213">
        <f>'[3]Median Family Income-Quintiles'!AL52</f>
        <v>40637.475919999997</v>
      </c>
      <c r="AM52" s="213">
        <f>'[3]Median Family Income-Quintiles'!AM52</f>
        <v>61868.113599999997</v>
      </c>
      <c r="AN52" s="213">
        <f>'[3]Median Family Income-Quintiles'!AN52</f>
        <v>87562.525599999994</v>
      </c>
      <c r="AO52" s="213">
        <f>'[3]Median Family Income-Quintiles'!AO52</f>
        <v>138649.0624</v>
      </c>
      <c r="AP52" s="220">
        <f>'[3]Median Family Income-Quintiles'!AP52</f>
        <v>19346.503000000001</v>
      </c>
      <c r="AQ52" s="213">
        <f>'[3]Median Family Income-Quintiles'!AQ52</f>
        <v>40729.480000000003</v>
      </c>
      <c r="AR52" s="213">
        <f>'[3]Median Family Income-Quintiles'!AR52</f>
        <v>63028.870300000002</v>
      </c>
      <c r="AS52" s="213">
        <f>'[3]Median Family Income-Quintiles'!AS52</f>
        <v>88892.090100000001</v>
      </c>
      <c r="AT52" s="263">
        <f>'[3]Median Family Income-Quintiles'!AT52</f>
        <v>139702.1164</v>
      </c>
      <c r="AU52" s="213">
        <f>'[3]Median Family Income-Quintiles'!AU52</f>
        <v>20709.2435</v>
      </c>
      <c r="AV52" s="213">
        <f>'[3]Median Family Income-Quintiles'!AV52</f>
        <v>43236.859600000003</v>
      </c>
      <c r="AW52" s="213">
        <f>'[3]Median Family Income-Quintiles'!AW52</f>
        <v>64855.289400000001</v>
      </c>
      <c r="AX52" s="213">
        <f>'[3]Median Family Income-Quintiles'!AX52</f>
        <v>90918.63</v>
      </c>
      <c r="AY52" s="263">
        <f>'[3]Median Family Income-Quintiles'!AY52</f>
        <v>142439.18700000001</v>
      </c>
      <c r="AZ52" s="213">
        <f>'[3]Median Family Income-Quintiles'!AZ52</f>
        <v>20150.98</v>
      </c>
      <c r="BA52" s="213">
        <f>'[3]Median Family Income-Quintiles'!BA52</f>
        <v>42317.057999999997</v>
      </c>
      <c r="BB52" s="213">
        <f>'[3]Median Family Income-Quintiles'!BB52</f>
        <v>65490.684999999998</v>
      </c>
      <c r="BC52" s="213">
        <f>'[3]Median Family Income-Quintiles'!BC52</f>
        <v>92795.262900000002</v>
      </c>
      <c r="BD52" s="263">
        <f>'[3]Median Family Income-Quintiles'!BD52</f>
        <v>148109.70300000001</v>
      </c>
      <c r="BE52" s="213">
        <f>'[3]Median Family Income-Quintiles'!BE52</f>
        <v>20168.5</v>
      </c>
      <c r="BF52" s="213">
        <f>'[3]Median Family Income-Quintiles'!BF52</f>
        <v>43866.487500000003</v>
      </c>
      <c r="BG52" s="213">
        <f>'[3]Median Family Income-Quintiles'!BG52</f>
        <v>66858.577499999999</v>
      </c>
      <c r="BH52" s="213">
        <f>'[3]Median Family Income-Quintiles'!BH52</f>
        <v>94086.052500000005</v>
      </c>
      <c r="BI52" s="263">
        <f>'[3]Median Family Income-Quintiles'!BI52</f>
        <v>151263.75</v>
      </c>
      <c r="BJ52" s="286">
        <f>'[3]Median Family Income-Quintiles'!BJ52</f>
        <v>23429.577600000001</v>
      </c>
      <c r="BK52" s="219">
        <f>'[3]Median Family Income-Quintiles'!BK52</f>
        <v>47489.951520000002</v>
      </c>
      <c r="BL52" s="219">
        <f>'[3]Median Family Income-Quintiles'!BL52</f>
        <v>70589.111999999994</v>
      </c>
      <c r="BM52" s="219">
        <f>'[3]Median Family Income-Quintiles'!BM52</f>
        <v>98374.187999999995</v>
      </c>
      <c r="BN52" s="219">
        <f>'[3]Median Family Income-Quintiles'!BN52</f>
        <v>153794.15040000001</v>
      </c>
      <c r="BO52" s="220">
        <f>'[3]Median Family Income-Quintiles'!BO52</f>
        <v>22670.73</v>
      </c>
      <c r="BP52" s="213">
        <f>'[3]Median Family Income-Quintiles'!BP52</f>
        <v>48364.224000000002</v>
      </c>
      <c r="BQ52" s="213">
        <f>'[3]Median Family Income-Quintiles'!BQ52</f>
        <v>72848.612399999998</v>
      </c>
      <c r="BR52" s="213">
        <f>'[3]Median Family Income-Quintiles'!BR52</f>
        <v>101967.9056</v>
      </c>
      <c r="BS52" s="213">
        <f>'[3]Median Family Income-Quintiles'!BS52</f>
        <v>163420.69772</v>
      </c>
      <c r="BT52" s="220">
        <f>'[3]Median Family Income-Quintiles'!BT52</f>
        <v>24470.773799999999</v>
      </c>
      <c r="BU52" s="213">
        <f>'[3]Median Family Income-Quintiles'!BU52</f>
        <v>50559.45</v>
      </c>
      <c r="BV52" s="213">
        <f>'[3]Median Family Income-Quintiles'!BV52</f>
        <v>75839.175000000003</v>
      </c>
      <c r="BW52" s="213">
        <f>'[3]Median Family Income-Quintiles'!BW52</f>
        <v>106174.845</v>
      </c>
      <c r="BX52" s="213">
        <f>'[3]Median Family Income-Quintiles'!BX52</f>
        <v>171396.5355</v>
      </c>
      <c r="BY52" s="220">
        <f>'[3]Median Family Income-Quintiles'!BY52</f>
        <v>25327.424999999999</v>
      </c>
      <c r="BZ52" s="213">
        <f>'[3]Median Family Income-Quintiles'!BZ52</f>
        <v>51667.947</v>
      </c>
      <c r="CA52" s="213">
        <f>'[3]Median Family Income-Quintiles'!CA52</f>
        <v>77805.849600000001</v>
      </c>
      <c r="CB52" s="213">
        <f>'[3]Median Family Income-Quintiles'!CB52</f>
        <v>109414.476</v>
      </c>
      <c r="CC52" s="213">
        <f>'[3]Median Family Income-Quintiles'!CC52</f>
        <v>173442.2064</v>
      </c>
      <c r="CD52" s="220">
        <f>'[3]Median Family Income-Quintiles'!CD52</f>
        <v>27546.654149999998</v>
      </c>
      <c r="CE52" s="213">
        <f>'[3]Median Family Income-Quintiles'!CE52</f>
        <v>55962.033000000003</v>
      </c>
      <c r="CF52" s="213">
        <f>'[3]Median Family Income-Quintiles'!CF52</f>
        <v>82427.831999999995</v>
      </c>
      <c r="CG52" s="213">
        <f>'[3]Median Family Income-Quintiles'!CG52</f>
        <v>113742.327</v>
      </c>
      <c r="CH52" s="213">
        <f>'[3]Median Family Income-Quintiles'!CH52</f>
        <v>181826.1</v>
      </c>
    </row>
    <row r="53" spans="1:86">
      <c r="A53" s="221" t="s">
        <v>235</v>
      </c>
      <c r="B53" s="113">
        <f>'[3]Median Family Income-Quintiles'!B53</f>
        <v>11245</v>
      </c>
      <c r="C53" s="115">
        <f>'[3]Median Family Income-Quintiles'!C53</f>
        <v>26340</v>
      </c>
      <c r="D53" s="115">
        <f>'[3]Median Family Income-Quintiles'!D53</f>
        <v>43300</v>
      </c>
      <c r="E53" s="115">
        <f>'[3]Median Family Income-Quintiles'!E53</f>
        <v>64008</v>
      </c>
      <c r="F53" s="110">
        <f>'[3]Median Family Income-Quintiles'!F53</f>
        <v>108438</v>
      </c>
      <c r="G53" s="114">
        <f>'[3]Median Family Income-Quintiles'!G53</f>
        <v>12420</v>
      </c>
      <c r="H53" s="115">
        <f>'[3]Median Family Income-Quintiles'!H53</f>
        <v>27642</v>
      </c>
      <c r="I53" s="115">
        <f>'[3]Median Family Income-Quintiles'!I53</f>
        <v>47996.5</v>
      </c>
      <c r="J53" s="115">
        <f>'[3]Median Family Income-Quintiles'!J53</f>
        <v>71405</v>
      </c>
      <c r="K53" s="110">
        <f>'[3]Median Family Income-Quintiles'!K53</f>
        <v>119207</v>
      </c>
      <c r="L53" s="114">
        <f>'[3]Median Family Income-Quintiles'!L53</f>
        <v>13000</v>
      </c>
      <c r="M53" s="115">
        <f>'[3]Median Family Income-Quintiles'!M53</f>
        <v>31003</v>
      </c>
      <c r="N53" s="115">
        <f>'[3]Median Family Income-Quintiles'!N53</f>
        <v>51164</v>
      </c>
      <c r="O53" s="115">
        <f>'[3]Median Family Income-Quintiles'!O53</f>
        <v>78323</v>
      </c>
      <c r="P53" s="110">
        <f>'[3]Median Family Income-Quintiles'!P53</f>
        <v>129012</v>
      </c>
      <c r="Q53" s="114">
        <f>'[3]Median Family Income-Quintiles'!Q53</f>
        <v>13250</v>
      </c>
      <c r="R53" s="115">
        <f>'[3]Median Family Income-Quintiles'!R53</f>
        <v>30463</v>
      </c>
      <c r="S53" s="115">
        <f>'[3]Median Family Income-Quintiles'!S53</f>
        <v>51040</v>
      </c>
      <c r="T53" s="115">
        <f>'[3]Median Family Income-Quintiles'!T53</f>
        <v>79050</v>
      </c>
      <c r="U53" s="110">
        <f>'[3]Median Family Income-Quintiles'!U53</f>
        <v>134144</v>
      </c>
      <c r="V53" s="114">
        <f>'[3]Median Family Income-Quintiles'!V53</f>
        <v>19399.392500000002</v>
      </c>
      <c r="W53" s="115">
        <f>'[3]Median Family Income-Quintiles'!W53</f>
        <v>43338.852250000004</v>
      </c>
      <c r="X53" s="115">
        <f>'[3]Median Family Income-Quintiles'!X53</f>
        <v>64596.93</v>
      </c>
      <c r="Y53" s="115">
        <f>'[3]Median Family Income-Quintiles'!Y53</f>
        <v>93442.1</v>
      </c>
      <c r="Z53" s="110">
        <f>'[3]Median Family Income-Quintiles'!Z53</f>
        <v>153468.49249999999</v>
      </c>
      <c r="AA53" s="114">
        <f>'[3]Median Family Income-Quintiles'!AA53</f>
        <v>22200.8802</v>
      </c>
      <c r="AB53" s="115">
        <f>'[3]Median Family Income-Quintiles'!AB53</f>
        <v>45827.504999999997</v>
      </c>
      <c r="AC53" s="115">
        <f>'[3]Median Family Income-Quintiles'!AC53</f>
        <v>72305.619000000006</v>
      </c>
      <c r="AD53" s="115">
        <f>'[3]Median Family Income-Quintiles'!AD53</f>
        <v>103366.4835</v>
      </c>
      <c r="AE53" s="110">
        <f>'[3]Median Family Income-Quintiles'!AE53</f>
        <v>169093.30955999999</v>
      </c>
      <c r="AF53" s="114">
        <f>'[3]Median Family Income-Quintiles'!AF53</f>
        <v>20329.423200000001</v>
      </c>
      <c r="AG53" s="115">
        <f>'[3]Median Family Income-Quintiles'!AG53</f>
        <v>43977.120000000003</v>
      </c>
      <c r="AH53" s="115">
        <f>'[3]Median Family Income-Quintiles'!AH53</f>
        <v>68364.432000000001</v>
      </c>
      <c r="AI53" s="115">
        <f>'[3]Median Family Income-Quintiles'!AI53</f>
        <v>101946.96</v>
      </c>
      <c r="AJ53" s="110">
        <f>'[3]Median Family Income-Quintiles'!AJ53</f>
        <v>164914.20000000001</v>
      </c>
      <c r="AK53" s="111">
        <f>'[3]Median Family Income-Quintiles'!AK53</f>
        <v>20152.48</v>
      </c>
      <c r="AL53" s="110">
        <f>'[3]Median Family Income-Quintiles'!AL53</f>
        <v>42592.266479999998</v>
      </c>
      <c r="AM53" s="110">
        <f>'[3]Median Family Income-Quintiles'!AM53</f>
        <v>67510.808000000005</v>
      </c>
      <c r="AN53" s="110">
        <f>'[3]Median Family Income-Quintiles'!AN53</f>
        <v>101266.212</v>
      </c>
      <c r="AO53" s="110">
        <f>'[3]Median Family Income-Quintiles'!AO53</f>
        <v>162227.46400000001</v>
      </c>
      <c r="AP53" s="111">
        <f>'[3]Median Family Income-Quintiles'!AP53</f>
        <v>20059.268899999999</v>
      </c>
      <c r="AQ53" s="110">
        <f>'[3]Median Family Income-Quintiles'!AQ53</f>
        <v>46248.324540000001</v>
      </c>
      <c r="AR53" s="110">
        <f>'[3]Median Family Income-Quintiles'!AR53</f>
        <v>69036.468599999993</v>
      </c>
      <c r="AS53" s="110">
        <f>'[3]Median Family Income-Quintiles'!AS53</f>
        <v>103351.0555</v>
      </c>
      <c r="AT53" s="262">
        <f>'[3]Median Family Income-Quintiles'!AT53</f>
        <v>176155.00099999999</v>
      </c>
      <c r="AU53" s="110">
        <f>'[3]Median Family Income-Quintiles'!AU53</f>
        <v>20204.14</v>
      </c>
      <c r="AV53" s="110">
        <f>'[3]Median Family Income-Quintiles'!AV53</f>
        <v>45459.315000000002</v>
      </c>
      <c r="AW53" s="110">
        <f>'[3]Median Family Income-Quintiles'!AW53</f>
        <v>71926.738400000002</v>
      </c>
      <c r="AX53" s="110">
        <f>'[3]Median Family Income-Quintiles'!AX53</f>
        <v>105061.52800000001</v>
      </c>
      <c r="AY53" s="262">
        <f>'[3]Median Family Income-Quintiles'!AY53</f>
        <v>182645.42559999999</v>
      </c>
      <c r="AZ53" s="110">
        <f>'[3]Median Family Income-Quintiles'!AZ53</f>
        <v>20553.999599999999</v>
      </c>
      <c r="BA53" s="110">
        <f>'[3]Median Family Income-Quintiles'!BA53</f>
        <v>45339.705000000002</v>
      </c>
      <c r="BB53" s="110">
        <f>'[3]Median Family Income-Quintiles'!BB53</f>
        <v>71535.979000000007</v>
      </c>
      <c r="BC53" s="110">
        <f>'[3]Median Family Income-Quintiles'!BC53</f>
        <v>107404.7234</v>
      </c>
      <c r="BD53" s="262">
        <f>'[3]Median Family Income-Quintiles'!BD53</f>
        <v>178336.17300000001</v>
      </c>
      <c r="BE53" s="110">
        <f>'[3]Median Family Income-Quintiles'!BE53</f>
        <v>21781.98</v>
      </c>
      <c r="BF53" s="110">
        <f>'[3]Median Family Income-Quintiles'!BF53</f>
        <v>45379.125</v>
      </c>
      <c r="BG53" s="110">
        <f>'[3]Median Family Income-Quintiles'!BG53</f>
        <v>71194.804999999993</v>
      </c>
      <c r="BH53" s="110">
        <f>'[3]Median Family Income-Quintiles'!BH53</f>
        <v>110926.75</v>
      </c>
      <c r="BI53" s="262">
        <f>'[3]Median Family Income-Quintiles'!BI53</f>
        <v>189583.9</v>
      </c>
      <c r="BJ53" s="106">
        <f>'[3]Median Family Income-Quintiles'!BJ53</f>
        <v>22928.945599999999</v>
      </c>
      <c r="BK53" s="106">
        <f>'[3]Median Family Income-Quintiles'!BK53</f>
        <v>49362.315199999997</v>
      </c>
      <c r="BL53" s="106">
        <f>'[3]Median Family Income-Quintiles'!BL53</f>
        <v>76096.063999999998</v>
      </c>
      <c r="BM53" s="106">
        <f>'[3]Median Family Income-Quintiles'!BM53</f>
        <v>113142.83199999999</v>
      </c>
      <c r="BN53" s="106">
        <f>'[3]Median Family Income-Quintiles'!BN53</f>
        <v>200252.79999999999</v>
      </c>
      <c r="BO53" s="111">
        <f>'[3]Median Family Income-Quintiles'!BO53</f>
        <v>22973.006399999998</v>
      </c>
      <c r="BP53" s="110">
        <f>'[3]Median Family Income-Quintiles'!BP53</f>
        <v>51185.470399999998</v>
      </c>
      <c r="BQ53" s="110">
        <f>'[3]Median Family Income-Quintiles'!BQ53</f>
        <v>78591.864000000001</v>
      </c>
      <c r="BR53" s="110">
        <f>'[3]Median Family Income-Quintiles'!BR53</f>
        <v>118895.38400000001</v>
      </c>
      <c r="BS53" s="110">
        <f>'[3]Median Family Income-Quintiles'!BS53</f>
        <v>206454.7812</v>
      </c>
      <c r="BT53" s="111">
        <f>'[3]Median Family Income-Quintiles'!BT53</f>
        <v>24976.368299999998</v>
      </c>
      <c r="BU53" s="110">
        <f>'[3]Median Family Income-Quintiles'!BU53</f>
        <v>53593.017</v>
      </c>
      <c r="BV53" s="110">
        <f>'[3]Median Family Income-Quintiles'!BV53</f>
        <v>83928.687000000005</v>
      </c>
      <c r="BW53" s="110">
        <f>'[3]Median Family Income-Quintiles'!BW53</f>
        <v>123365.058</v>
      </c>
      <c r="BX53" s="110">
        <f>'[3]Median Family Income-Quintiles'!BX53</f>
        <v>207546.54225</v>
      </c>
      <c r="BY53" s="111">
        <f>'[3]Median Family Income-Quintiles'!BY53</f>
        <v>26340.522000000001</v>
      </c>
      <c r="BZ53" s="110">
        <f>'[3]Median Family Income-Quintiles'!BZ53</f>
        <v>55315.0962</v>
      </c>
      <c r="CA53" s="110">
        <f>'[3]Median Family Income-Quintiles'!CA53</f>
        <v>84289.670400000003</v>
      </c>
      <c r="CB53" s="110">
        <f>'[3]Median Family Income-Quintiles'!CB53</f>
        <v>127852.8414</v>
      </c>
      <c r="CC53" s="110">
        <f>'[3]Median Family Income-Quintiles'!CC53</f>
        <v>216296.2095</v>
      </c>
      <c r="CD53" s="111">
        <f>'[3]Median Family Income-Quintiles'!CD53</f>
        <v>26263.77</v>
      </c>
      <c r="CE53" s="110">
        <f>'[3]Median Family Income-Quintiles'!CE53</f>
        <v>57881.308499999999</v>
      </c>
      <c r="CF53" s="110">
        <f>'[3]Median Family Income-Quintiles'!CF53</f>
        <v>89902.904999999999</v>
      </c>
      <c r="CG53" s="110">
        <f>'[3]Median Family Income-Quintiles'!CG53</f>
        <v>137278.70550000001</v>
      </c>
      <c r="CH53" s="110">
        <f>'[3]Median Family Income-Quintiles'!CH53</f>
        <v>221221.755</v>
      </c>
    </row>
    <row r="54" spans="1:86">
      <c r="A54" s="221" t="s">
        <v>232</v>
      </c>
      <c r="B54" s="108">
        <f>'[3]Median Family Income-Quintiles'!B54</f>
        <v>112.39380309845077</v>
      </c>
      <c r="C54" s="112">
        <f>'[3]Median Family Income-Quintiles'!C54</f>
        <v>109.74999999999999</v>
      </c>
      <c r="D54" s="108">
        <f>'[3]Median Family Income-Quintiles'!D54</f>
        <v>109.71469112653931</v>
      </c>
      <c r="E54" s="108">
        <f>'[3]Median Family Income-Quintiles'!E54</f>
        <v>106.67999999999999</v>
      </c>
      <c r="F54" s="108">
        <f>'[3]Median Family Income-Quintiles'!F54</f>
        <v>107.73877534799155</v>
      </c>
      <c r="G54" s="109">
        <f>'[3]Median Family Income-Quintiles'!G54</f>
        <v>108.94736842105263</v>
      </c>
      <c r="H54" s="108">
        <f>'[3]Median Family Income-Quintiles'!H54</f>
        <v>106.27450980392157</v>
      </c>
      <c r="I54" s="108">
        <f>'[3]Median Family Income-Quintiles'!I54</f>
        <v>111.61976744186046</v>
      </c>
      <c r="J54" s="108">
        <f>'[3]Median Family Income-Quintiles'!J54</f>
        <v>109.43630456105934</v>
      </c>
      <c r="K54" s="108">
        <f>'[3]Median Family Income-Quintiles'!K54</f>
        <v>107.97735507246378</v>
      </c>
      <c r="L54" s="109">
        <f>'[3]Median Family Income-Quintiles'!L54</f>
        <v>107.68721007289597</v>
      </c>
      <c r="M54" s="108">
        <f>'[3]Median Family Income-Quintiles'!M54</f>
        <v>109.77621981446073</v>
      </c>
      <c r="N54" s="108">
        <f>'[3]Median Family Income-Quintiles'!N54</f>
        <v>109.82698664834929</v>
      </c>
      <c r="O54" s="108">
        <f>'[3]Median Family Income-Quintiles'!O54</f>
        <v>109.07280525846703</v>
      </c>
      <c r="P54" s="108">
        <f>'[3]Median Family Income-Quintiles'!P54</f>
        <v>106.4762926587711</v>
      </c>
      <c r="Q54" s="109">
        <f>'[3]Median Family Income-Quintiles'!Q54</f>
        <v>108.8921761998685</v>
      </c>
      <c r="R54" s="108">
        <f>'[3]Median Family Income-Quintiles'!R54</f>
        <v>106.43955276030748</v>
      </c>
      <c r="S54" s="108">
        <f>'[3]Median Family Income-Quintiles'!S54</f>
        <v>106.55532359081418</v>
      </c>
      <c r="T54" s="108">
        <f>'[3]Median Family Income-Quintiles'!T54</f>
        <v>106.64274343685076</v>
      </c>
      <c r="U54" s="108">
        <f>'[3]Median Family Income-Quintiles'!U54</f>
        <v>106.04939442810613</v>
      </c>
      <c r="V54" s="109">
        <f>'[3]Median Family Income-Quintiles'!V54</f>
        <v>115.06024096385541</v>
      </c>
      <c r="W54" s="108">
        <f>'[3]Median Family Income-Quintiles'!W54</f>
        <v>115.95108695652176</v>
      </c>
      <c r="X54" s="108">
        <f>'[3]Median Family Income-Quintiles'!X54</f>
        <v>110.41666666666667</v>
      </c>
      <c r="Y54" s="108">
        <f>'[3]Median Family Income-Quintiles'!Y54</f>
        <v>108.74704491725768</v>
      </c>
      <c r="Z54" s="108">
        <f>'[3]Median Family Income-Quintiles'!Z54</f>
        <v>105.64955950216752</v>
      </c>
      <c r="AA54" s="109">
        <f>'[3]Median Family Income-Quintiles'!AA54</f>
        <v>121.1111111111111</v>
      </c>
      <c r="AB54" s="108">
        <f>'[3]Median Family Income-Quintiles'!AB54</f>
        <v>112.5</v>
      </c>
      <c r="AC54" s="108">
        <f>'[3]Median Family Income-Quintiles'!AC54</f>
        <v>114.33172302737522</v>
      </c>
      <c r="AD54" s="108">
        <f>'[3]Median Family Income-Quintiles'!AD54</f>
        <v>110.80786026200873</v>
      </c>
      <c r="AE54" s="108">
        <f>'[3]Median Family Income-Quintiles'!AE54</f>
        <v>106.97764319309321</v>
      </c>
      <c r="AF54" s="109">
        <f>'[3]Median Family Income-Quintiles'!AF54</f>
        <v>119.64705882352942</v>
      </c>
      <c r="AG54" s="108">
        <f>'[3]Median Family Income-Quintiles'!AG54</f>
        <v>113.11053984575837</v>
      </c>
      <c r="AH54" s="108">
        <f>'[3]Median Family Income-Quintiles'!AH54</f>
        <v>112.1311475409836</v>
      </c>
      <c r="AI54" s="108">
        <f>'[3]Median Family Income-Quintiles'!AI54</f>
        <v>112.21122112211222</v>
      </c>
      <c r="AJ54" s="108">
        <f>'[3]Median Family Income-Quintiles'!AJ54</f>
        <v>106.48596321394</v>
      </c>
      <c r="AK54" s="109">
        <f>'[3]Median Family Income-Quintiles'!AK54</f>
        <v>120.48192771084337</v>
      </c>
      <c r="AL54" s="108">
        <f>'[3]Median Family Income-Quintiles'!AL54</f>
        <v>112.03286509408959</v>
      </c>
      <c r="AM54" s="108">
        <f>'[3]Median Family Income-Quintiles'!AM54</f>
        <v>111.66666666666667</v>
      </c>
      <c r="AN54" s="108">
        <f>'[3]Median Family Income-Quintiles'!AN54</f>
        <v>111.66666666666667</v>
      </c>
      <c r="AO54" s="108">
        <f>'[3]Median Family Income-Quintiles'!AO54</f>
        <v>105.22875816993465</v>
      </c>
      <c r="AP54" s="109">
        <f>'[3]Median Family Income-Quintiles'!AP54</f>
        <v>120.85889570552146</v>
      </c>
      <c r="AQ54" s="108">
        <f>'[3]Median Family Income-Quintiles'!AQ54</f>
        <v>120.15873015873015</v>
      </c>
      <c r="AR54" s="108">
        <f>'[3]Median Family Income-Quintiles'!AR54</f>
        <v>112.99999999999999</v>
      </c>
      <c r="AS54" s="108">
        <f>'[3]Median Family Income-Quintiles'!AS54</f>
        <v>111.66116611661165</v>
      </c>
      <c r="AT54" s="261">
        <f>'[3]Median Family Income-Quintiles'!AT54</f>
        <v>110.89743589743588</v>
      </c>
      <c r="AU54" s="108">
        <f>'[3]Median Family Income-Quintiles'!AU54</f>
        <v>119.04761904761905</v>
      </c>
      <c r="AV54" s="108">
        <f>'[3]Median Family Income-Quintiles'!AV54</f>
        <v>115.68123393316195</v>
      </c>
      <c r="AW54" s="108">
        <f>'[3]Median Family Income-Quintiles'!AW54</f>
        <v>114.83870967741936</v>
      </c>
      <c r="AX54" s="108">
        <f>'[3]Median Family Income-Quintiles'!AX54</f>
        <v>111.22994652406418</v>
      </c>
      <c r="AY54" s="261">
        <f>'[3]Median Family Income-Quintiles'!AY54</f>
        <v>112.80963374305858</v>
      </c>
      <c r="AZ54" s="108">
        <f>'[3]Median Family Income-Quintiles'!AZ54</f>
        <v>120</v>
      </c>
      <c r="BA54" s="108">
        <f>'[3]Median Family Income-Quintiles'!BA54</f>
        <v>112.78195488721805</v>
      </c>
      <c r="BB54" s="108">
        <f>'[3]Median Family Income-Quintiles'!BB54</f>
        <v>111.81102362204724</v>
      </c>
      <c r="BC54" s="108">
        <f>'[3]Median Family Income-Quintiles'!BC54</f>
        <v>111.04166666666666</v>
      </c>
      <c r="BD54" s="261">
        <f>'[3]Median Family Income-Quintiles'!BD54</f>
        <v>105.98802395209582</v>
      </c>
      <c r="BE54" s="108">
        <f>'[3]Median Family Income-Quintiles'!BE54</f>
        <v>120.67039106145252</v>
      </c>
      <c r="BF54" s="108">
        <f>'[3]Median Family Income-Quintiles'!BF54</f>
        <v>111.11111111111111</v>
      </c>
      <c r="BG54" s="108">
        <f>'[3]Median Family Income-Quintiles'!BG54</f>
        <v>108.44854070660521</v>
      </c>
      <c r="BH54" s="108">
        <f>'[3]Median Family Income-Quintiles'!BH54</f>
        <v>111.11111111111111</v>
      </c>
      <c r="BI54" s="261">
        <f>'[3]Median Family Income-Quintiles'!BI54</f>
        <v>109.94152046783626</v>
      </c>
      <c r="BJ54" s="285">
        <f>'[3]Median Family Income-Quintiles'!BJ54</f>
        <v>121.16402116402116</v>
      </c>
      <c r="BK54" s="285">
        <f>'[3]Median Family Income-Quintiles'!BK54</f>
        <v>116.27358490566037</v>
      </c>
      <c r="BL54" s="285">
        <f>'[3]Median Family Income-Quintiles'!BL54</f>
        <v>111.76470588235293</v>
      </c>
      <c r="BM54" s="285">
        <f>'[3]Median Family Income-Quintiles'!BM54</f>
        <v>110.78431372549021</v>
      </c>
      <c r="BN54" s="285">
        <f>'[3]Median Family Income-Quintiles'!BN54</f>
        <v>111.73184357541899</v>
      </c>
      <c r="BO54" s="109">
        <f>'[3]Median Family Income-Quintiles'!BO54</f>
        <v>115.15151515151514</v>
      </c>
      <c r="BP54" s="108">
        <f>'[3]Median Family Income-Quintiles'!BP54</f>
        <v>115.45454545454544</v>
      </c>
      <c r="BQ54" s="108">
        <f>'[3]Median Family Income-Quintiles'!BQ54</f>
        <v>111.26961483594864</v>
      </c>
      <c r="BR54" s="108">
        <f>'[3]Median Family Income-Quintiles'!BR54</f>
        <v>112.16730038022816</v>
      </c>
      <c r="BS54" s="108">
        <f>'[3]Median Family Income-Quintiles'!BS54</f>
        <v>110.75675675675676</v>
      </c>
      <c r="BT54" s="109">
        <f>'[3]Median Family Income-Quintiles'!BT54</f>
        <v>121.67487684729063</v>
      </c>
      <c r="BU54" s="108">
        <f>'[3]Median Family Income-Quintiles'!BU54</f>
        <v>115.21739130434783</v>
      </c>
      <c r="BV54" s="108">
        <f>'[3]Median Family Income-Quintiles'!BV54</f>
        <v>113.6986301369863</v>
      </c>
      <c r="BW54" s="108">
        <f>'[3]Median Family Income-Quintiles'!BW54</f>
        <v>111.51736745886656</v>
      </c>
      <c r="BX54" s="108">
        <f>'[3]Median Family Income-Quintiles'!BX54</f>
        <v>107.4607329842932</v>
      </c>
      <c r="BY54" s="109">
        <f>'[3]Median Family Income-Quintiles'!BY54</f>
        <v>122.64150943396226</v>
      </c>
      <c r="BZ54" s="108">
        <f>'[3]Median Family Income-Quintiles'!BZ54</f>
        <v>114.22594142259415</v>
      </c>
      <c r="CA54" s="108">
        <f>'[3]Median Family Income-Quintiles'!CA54</f>
        <v>110.46202867764205</v>
      </c>
      <c r="CB54" s="108">
        <f>'[3]Median Family Income-Quintiles'!CB54</f>
        <v>111.68141592920355</v>
      </c>
      <c r="CC54" s="108">
        <f>'[3]Median Family Income-Quintiles'!CC54</f>
        <v>106.75000000000001</v>
      </c>
      <c r="CD54" s="109">
        <f>'[3]Median Family Income-Quintiles'!CD54</f>
        <v>113.04347826086958</v>
      </c>
      <c r="CE54" s="108">
        <f>'[3]Median Family Income-Quintiles'!CE54</f>
        <v>113.24110671936758</v>
      </c>
      <c r="CF54" s="108">
        <f>'[3]Median Family Income-Quintiles'!CF54</f>
        <v>111.24999999999999</v>
      </c>
      <c r="CG54" s="108">
        <f>'[3]Median Family Income-Quintiles'!CG54</f>
        <v>113.62876254180603</v>
      </c>
      <c r="CH54" s="108">
        <f>'[3]Median Family Income-Quintiles'!CH54</f>
        <v>104.78468899521532</v>
      </c>
    </row>
    <row r="55" spans="1:86">
      <c r="A55" s="110" t="s">
        <v>68</v>
      </c>
      <c r="B55" s="110">
        <f>'[3]Median Family Income-Quintiles'!B55</f>
        <v>12000</v>
      </c>
      <c r="C55" s="106">
        <f>'[3]Median Family Income-Quintiles'!C55</f>
        <v>30000</v>
      </c>
      <c r="D55" s="106">
        <f>'[3]Median Family Income-Quintiles'!D55</f>
        <v>50060</v>
      </c>
      <c r="E55" s="106">
        <f>'[3]Median Family Income-Quintiles'!E55</f>
        <v>77662</v>
      </c>
      <c r="F55" s="110">
        <f>'[3]Median Family Income-Quintiles'!F55</f>
        <v>127424</v>
      </c>
      <c r="G55" s="111">
        <f>'[3]Median Family Income-Quintiles'!G55</f>
        <v>14592</v>
      </c>
      <c r="H55" s="106">
        <f>'[3]Median Family Income-Quintiles'!H55</f>
        <v>33628</v>
      </c>
      <c r="I55" s="106">
        <f>'[3]Median Family Income-Quintiles'!I55</f>
        <v>56331</v>
      </c>
      <c r="J55" s="106">
        <f>'[3]Median Family Income-Quintiles'!J55</f>
        <v>86000</v>
      </c>
      <c r="K55" s="110">
        <f>'[3]Median Family Income-Quintiles'!K55</f>
        <v>141679</v>
      </c>
      <c r="L55" s="111">
        <f>'[3]Median Family Income-Quintiles'!L55</f>
        <v>15026</v>
      </c>
      <c r="M55" s="106">
        <f>'[3]Median Family Income-Quintiles'!M55</f>
        <v>35150</v>
      </c>
      <c r="N55" s="106">
        <f>'[3]Median Family Income-Quintiles'!N55</f>
        <v>60000</v>
      </c>
      <c r="O55" s="106">
        <f>'[3]Median Family Income-Quintiles'!O55</f>
        <v>88982</v>
      </c>
      <c r="P55" s="110">
        <f>'[3]Median Family Income-Quintiles'!P55</f>
        <v>147000</v>
      </c>
      <c r="Q55" s="111">
        <f>'[3]Median Family Income-Quintiles'!Q55</f>
        <v>14241</v>
      </c>
      <c r="R55" s="106">
        <f>'[3]Median Family Income-Quintiles'!R55</f>
        <v>37231</v>
      </c>
      <c r="S55" s="106">
        <f>'[3]Median Family Income-Quintiles'!S55</f>
        <v>63000</v>
      </c>
      <c r="T55" s="106">
        <f>'[3]Median Family Income-Quintiles'!T55</f>
        <v>93921</v>
      </c>
      <c r="U55" s="110">
        <f>'[3]Median Family Income-Quintiles'!U55</f>
        <v>154000</v>
      </c>
      <c r="V55" s="111">
        <f>'[3]Median Family Income-Quintiles'!V55</f>
        <v>23411.30875</v>
      </c>
      <c r="W55" s="106">
        <f>'[3]Median Family Income-Quintiles'!W55</f>
        <v>51799.425000000003</v>
      </c>
      <c r="X55" s="106">
        <f>'[3]Median Family Income-Quintiles'!X55</f>
        <v>79222.649999999994</v>
      </c>
      <c r="Y55" s="106">
        <f>'[3]Median Family Income-Quintiles'!Y55</f>
        <v>111602.36900000001</v>
      </c>
      <c r="Z55" s="110">
        <f>'[3]Median Family Income-Quintiles'!Z55</f>
        <v>192978.25</v>
      </c>
      <c r="AA55" s="111">
        <f>'[3]Median Family Income-Quintiles'!AA55</f>
        <v>24441.335999999999</v>
      </c>
      <c r="AB55" s="106">
        <f>'[3]Median Family Income-Quintiles'!AB55</f>
        <v>56011.394999999997</v>
      </c>
      <c r="AC55" s="106">
        <f>'[3]Median Family Income-Quintiles'!AC55</f>
        <v>85799.273249999998</v>
      </c>
      <c r="AD55" s="106">
        <f>'[3]Median Family Income-Quintiles'!AD55</f>
        <v>122206.68</v>
      </c>
      <c r="AE55" s="110">
        <f>'[3]Median Family Income-Quintiles'!AE55</f>
        <v>212843.30100000001</v>
      </c>
      <c r="AF55" s="111">
        <f>'[3]Median Family Income-Quintiles'!AF55</f>
        <v>23587.727999999999</v>
      </c>
      <c r="AG55" s="106">
        <f>'[3]Median Family Income-Quintiles'!AG55</f>
        <v>52372.752</v>
      </c>
      <c r="AH55" s="106">
        <f>'[3]Median Family Income-Quintiles'!AH55</f>
        <v>82956.84</v>
      </c>
      <c r="AI55" s="106">
        <f>'[3]Median Family Income-Quintiles'!AI55</f>
        <v>119937.60000000001</v>
      </c>
      <c r="AJ55" s="110">
        <f>'[3]Median Family Income-Quintiles'!AJ55</f>
        <v>201894.96</v>
      </c>
      <c r="AK55" s="111">
        <f>'[3]Median Family Income-Quintiles'!AK55</f>
        <v>22772.3024</v>
      </c>
      <c r="AL55" s="110">
        <f>'[3]Median Family Income-Quintiles'!AL55</f>
        <v>51388.824000000001</v>
      </c>
      <c r="AM55" s="110">
        <f>'[3]Median Family Income-Quintiles'!AM55</f>
        <v>81012.969599999997</v>
      </c>
      <c r="AN55" s="110">
        <f>'[3]Median Family Income-Quintiles'!AN55</f>
        <v>116884.38400000001</v>
      </c>
      <c r="AO55" s="110">
        <f>'[3]Median Family Income-Quintiles'!AO55</f>
        <v>202532.424</v>
      </c>
      <c r="AP55" s="111">
        <f>'[3]Median Family Income-Quintiles'!AP55</f>
        <v>22401.214</v>
      </c>
      <c r="AQ55" s="110">
        <f>'[3]Median Family Income-Quintiles'!AQ55</f>
        <v>51930.087</v>
      </c>
      <c r="AR55" s="110">
        <f>'[3]Median Family Income-Quintiles'!AR55</f>
        <v>84106.376199999999</v>
      </c>
      <c r="AS55" s="110">
        <f>'[3]Median Family Income-Quintiles'!AS55</f>
        <v>123715.79549999999</v>
      </c>
      <c r="AT55" s="262">
        <f>'[3]Median Family Income-Quintiles'!AT55</f>
        <v>212302.41450000001</v>
      </c>
      <c r="AU55" s="110">
        <f>'[3]Median Family Income-Quintiles'!AU55</f>
        <v>22022.512599999998</v>
      </c>
      <c r="AV55" s="110">
        <f>'[3]Median Family Income-Quintiles'!AV55</f>
        <v>53540.970999999998</v>
      </c>
      <c r="AW55" s="110">
        <f>'[3]Median Family Income-Quintiles'!AW55</f>
        <v>84352.284499999994</v>
      </c>
      <c r="AX55" s="110">
        <f>'[3]Median Family Income-Quintiles'!AX55</f>
        <v>122235.04700000001</v>
      </c>
      <c r="AY55" s="262">
        <f>'[3]Median Family Income-Quintiles'!AY55</f>
        <v>215578.17379999999</v>
      </c>
      <c r="AZ55" s="110">
        <f>'[3]Median Family Income-Quintiles'!AZ55</f>
        <v>23878.9113</v>
      </c>
      <c r="BA55" s="110">
        <f>'[3]Median Family Income-Quintiles'!BA55</f>
        <v>53601.606800000001</v>
      </c>
      <c r="BB55" s="110">
        <f>'[3]Median Family Income-Quintiles'!BB55</f>
        <v>85641.664999999994</v>
      </c>
      <c r="BC55" s="110">
        <f>'[3]Median Family Income-Quintiles'!BC55</f>
        <v>127958.723</v>
      </c>
      <c r="BD55" s="262">
        <f>'[3]Median Family Income-Quintiles'!BD55</f>
        <v>228713.62299999999</v>
      </c>
      <c r="BE55" s="110">
        <f>'[3]Median Family Income-Quintiles'!BE55</f>
        <v>25210.625</v>
      </c>
      <c r="BF55" s="110">
        <f>'[3]Median Family Income-Quintiles'!BF55</f>
        <v>55463.375</v>
      </c>
      <c r="BG55" s="110">
        <f>'[3]Median Family Income-Quintiles'!BG55</f>
        <v>89144.77</v>
      </c>
      <c r="BH55" s="110">
        <f>'[3]Median Family Income-Quintiles'!BH55</f>
        <v>131095.25</v>
      </c>
      <c r="BI55" s="262">
        <f>'[3]Median Family Income-Quintiles'!BI55</f>
        <v>230626.79749999999</v>
      </c>
      <c r="BJ55" s="106">
        <f>'[3]Median Family Income-Quintiles'!BJ55</f>
        <v>24030.335999999999</v>
      </c>
      <c r="BK55" s="106">
        <f>'[3]Median Family Income-Quintiles'!BK55</f>
        <v>57072.048000000003</v>
      </c>
      <c r="BL55" s="106">
        <f>'[3]Median Family Income-Quintiles'!BL55</f>
        <v>91155.074559999994</v>
      </c>
      <c r="BM55" s="106">
        <f>'[3]Median Family Income-Quintiles'!BM55</f>
        <v>135170.64000000001</v>
      </c>
      <c r="BN55" s="106">
        <f>'[3]Median Family Income-Quintiles'!BN55</f>
        <v>236298.304</v>
      </c>
      <c r="BO55" s="111">
        <f>'[3]Median Family Income-Quintiles'!BO55</f>
        <v>25794.252799999998</v>
      </c>
      <c r="BP55" s="110">
        <f>'[3]Median Family Income-Quintiles'!BP55</f>
        <v>60052.2448</v>
      </c>
      <c r="BQ55" s="110">
        <f>'[3]Median Family Income-Quintiles'!BQ55</f>
        <v>95720.86</v>
      </c>
      <c r="BR55" s="110">
        <f>'[3]Median Family Income-Quintiles'!BR55</f>
        <v>138392.21179999999</v>
      </c>
      <c r="BS55" s="110">
        <f>'[3]Median Family Income-Quintiles'!BS55</f>
        <v>246153.74840000001</v>
      </c>
      <c r="BT55" s="111">
        <f>'[3]Median Family Income-Quintiles'!BT55</f>
        <v>26493.1518</v>
      </c>
      <c r="BU55" s="110">
        <f>'[3]Median Family Income-Quintiles'!BU55</f>
        <v>58244.486400000002</v>
      </c>
      <c r="BV55" s="110">
        <f>'[3]Median Family Income-Quintiles'!BV55</f>
        <v>93231.625799999994</v>
      </c>
      <c r="BW55" s="110">
        <f>'[3]Median Family Income-Quintiles'!BW55</f>
        <v>139544.08199999999</v>
      </c>
      <c r="BX55" s="110">
        <f>'[3]Median Family Income-Quintiles'!BX55</f>
        <v>252797.25</v>
      </c>
      <c r="BY55" s="111">
        <f>'[3]Median Family Income-Quintiles'!BY55</f>
        <v>26340.522000000001</v>
      </c>
      <c r="BZ55" s="110">
        <f>'[3]Median Family Income-Quintiles'!BZ55</f>
        <v>60785.82</v>
      </c>
      <c r="CA55" s="110">
        <f>'[3]Median Family Income-Quintiles'!CA55</f>
        <v>98270.409</v>
      </c>
      <c r="CB55" s="110">
        <f>'[3]Median Family Income-Quintiles'!CB55</f>
        <v>146899.065</v>
      </c>
      <c r="CC55" s="110">
        <f>'[3]Median Family Income-Quintiles'!CC55</f>
        <v>259352.83199999999</v>
      </c>
      <c r="CD55" s="111">
        <f>'[3]Median Family Income-Quintiles'!CD55</f>
        <v>26263.77</v>
      </c>
      <c r="CE55" s="110">
        <f>'[3]Median Family Income-Quintiles'!CE55</f>
        <v>63639.135000000002</v>
      </c>
      <c r="CF55" s="110">
        <f>'[3]Median Family Income-Quintiles'!CF55</f>
        <v>102024.645</v>
      </c>
      <c r="CG55" s="110">
        <f>'[3]Median Family Income-Quintiles'!CG55</f>
        <v>151521.75</v>
      </c>
      <c r="CH55" s="110">
        <f>'[3]Median Family Income-Quintiles'!CH55</f>
        <v>271456.26585000003</v>
      </c>
    </row>
    <row r="56" spans="1:86">
      <c r="A56" s="110" t="s">
        <v>69</v>
      </c>
      <c r="B56" s="110">
        <f>'[3]Median Family Income-Quintiles'!B56</f>
        <v>10912</v>
      </c>
      <c r="C56" s="106">
        <f>'[3]Median Family Income-Quintiles'!C56</f>
        <v>23590</v>
      </c>
      <c r="D56" s="106">
        <f>'[3]Median Family Income-Quintiles'!D56</f>
        <v>36505</v>
      </c>
      <c r="E56" s="106">
        <f>'[3]Median Family Income-Quintiles'!E56</f>
        <v>52122</v>
      </c>
      <c r="F56" s="110">
        <f>'[3]Median Family Income-Quintiles'!F56</f>
        <v>85000</v>
      </c>
      <c r="G56" s="111">
        <f>'[3]Median Family Income-Quintiles'!G56</f>
        <v>12582</v>
      </c>
      <c r="H56" s="106">
        <f>'[3]Median Family Income-Quintiles'!H56</f>
        <v>27013</v>
      </c>
      <c r="I56" s="106">
        <f>'[3]Median Family Income-Quintiles'!I56</f>
        <v>41300</v>
      </c>
      <c r="J56" s="106">
        <f>'[3]Median Family Income-Quintiles'!J56</f>
        <v>61820</v>
      </c>
      <c r="K56" s="110">
        <f>'[3]Median Family Income-Quintiles'!K56</f>
        <v>102131</v>
      </c>
      <c r="L56" s="111">
        <f>'[3]Median Family Income-Quintiles'!L56</f>
        <v>10596</v>
      </c>
      <c r="M56" s="106">
        <f>'[3]Median Family Income-Quintiles'!M56</f>
        <v>25000</v>
      </c>
      <c r="N56" s="106">
        <f>'[3]Median Family Income-Quintiles'!N56</f>
        <v>41600</v>
      </c>
      <c r="O56" s="106">
        <f>'[3]Median Family Income-Quintiles'!O56</f>
        <v>62300</v>
      </c>
      <c r="P56" s="110">
        <f>'[3]Median Family Income-Quintiles'!P56</f>
        <v>103592</v>
      </c>
      <c r="Q56" s="111">
        <f>'[3]Median Family Income-Quintiles'!Q56</f>
        <v>11000</v>
      </c>
      <c r="R56" s="106">
        <f>'[3]Median Family Income-Quintiles'!R56</f>
        <v>25742</v>
      </c>
      <c r="S56" s="106">
        <f>'[3]Median Family Income-Quintiles'!S56</f>
        <v>43316</v>
      </c>
      <c r="T56" s="106">
        <f>'[3]Median Family Income-Quintiles'!T56</f>
        <v>65100</v>
      </c>
      <c r="U56" s="110">
        <f>'[3]Median Family Income-Quintiles'!U56</f>
        <v>104000</v>
      </c>
      <c r="V56" s="111">
        <f>'[3]Median Family Income-Quintiles'!V56</f>
        <v>17957.133999999998</v>
      </c>
      <c r="W56" s="106">
        <f>'[3]Median Family Income-Quintiles'!W56</f>
        <v>35579.095249999998</v>
      </c>
      <c r="X56" s="106">
        <f>'[3]Median Family Income-Quintiles'!X56</f>
        <v>53221.37</v>
      </c>
      <c r="Y56" s="106">
        <f>'[3]Median Family Income-Quintiles'!Y56</f>
        <v>75261.517500000002</v>
      </c>
      <c r="Z56" s="110">
        <f>'[3]Median Family Income-Quintiles'!Z56</f>
        <v>121271.595</v>
      </c>
      <c r="AA56" s="111">
        <f>'[3]Median Family Income-Quintiles'!AA56</f>
        <v>17923.646400000001</v>
      </c>
      <c r="AB56" s="106">
        <f>'[3]Median Family Income-Quintiles'!AB56</f>
        <v>36437.958420000003</v>
      </c>
      <c r="AC56" s="106">
        <f>'[3]Median Family Income-Quintiles'!AC56</f>
        <v>57029.784</v>
      </c>
      <c r="AD56" s="106">
        <f>'[3]Median Family Income-Quintiles'!AD56</f>
        <v>81471.12</v>
      </c>
      <c r="AE56" s="110">
        <f>'[3]Median Family Income-Quintiles'!AE56</f>
        <v>125261.84699999999</v>
      </c>
      <c r="AF56" s="111">
        <f>'[3]Median Family Income-Quintiles'!AF56</f>
        <v>18490.38</v>
      </c>
      <c r="AG56" s="106">
        <f>'[3]Median Family Income-Quintiles'!AG56</f>
        <v>36780.864000000001</v>
      </c>
      <c r="AH56" s="106">
        <f>'[3]Median Family Income-Quintiles'!AH56</f>
        <v>56070.828000000001</v>
      </c>
      <c r="AI56" s="106">
        <f>'[3]Median Family Income-Quintiles'!AI56</f>
        <v>79958.399999999994</v>
      </c>
      <c r="AJ56" s="110">
        <f>'[3]Median Family Income-Quintiles'!AJ56</f>
        <v>129932.4</v>
      </c>
      <c r="AK56" s="111">
        <f>'[3]Median Family Income-Quintiles'!AK56</f>
        <v>17028.845600000001</v>
      </c>
      <c r="AL56" s="110">
        <f>'[3]Median Family Income-Quintiles'!AL56</f>
        <v>36677.513599999998</v>
      </c>
      <c r="AM56" s="110">
        <f>'[3]Median Family Income-Quintiles'!AM56</f>
        <v>57333.8056</v>
      </c>
      <c r="AN56" s="110">
        <f>'[3]Median Family Income-Quintiles'!AN56</f>
        <v>80307.632800000007</v>
      </c>
      <c r="AO56" s="110">
        <f>'[3]Median Family Income-Quintiles'!AO56</f>
        <v>129983.496</v>
      </c>
      <c r="AP56" s="111">
        <f>'[3]Median Family Income-Quintiles'!AP56</f>
        <v>18124.618600000002</v>
      </c>
      <c r="AQ56" s="110">
        <f>'[3]Median Family Income-Quintiles'!AQ56</f>
        <v>37369.297899999998</v>
      </c>
      <c r="AR56" s="110">
        <f>'[3]Median Family Income-Quintiles'!AR56</f>
        <v>58711.545420000002</v>
      </c>
      <c r="AS56" s="110">
        <f>'[3]Median Family Income-Quintiles'!AS56</f>
        <v>84106.376199999999</v>
      </c>
      <c r="AT56" s="262">
        <f>'[3]Median Family Income-Quintiles'!AT56</f>
        <v>133389.04699999999</v>
      </c>
      <c r="AU56" s="110">
        <f>'[3]Median Family Income-Quintiles'!AU56</f>
        <v>18385.767400000001</v>
      </c>
      <c r="AV56" s="110">
        <f>'[3]Median Family Income-Quintiles'!AV56</f>
        <v>38387.866000000002</v>
      </c>
      <c r="AW56" s="110">
        <f>'[3]Median Family Income-Quintiles'!AW56</f>
        <v>59501.192300000002</v>
      </c>
      <c r="AX56" s="110">
        <f>'[3]Median Family Income-Quintiles'!AX56</f>
        <v>83847.180999999997</v>
      </c>
      <c r="AY56" s="262">
        <f>'[3]Median Family Income-Quintiles'!AY56</f>
        <v>135367.73800000001</v>
      </c>
      <c r="AZ56" s="110">
        <f>'[3]Median Family Income-Quintiles'!AZ56</f>
        <v>19627.054520000002</v>
      </c>
      <c r="BA56" s="110">
        <f>'[3]Median Family Income-Quintiles'!BA56</f>
        <v>38387.616900000001</v>
      </c>
      <c r="BB56" s="110">
        <f>'[3]Median Family Income-Quintiles'!BB56</f>
        <v>60150.675300000003</v>
      </c>
      <c r="BC56" s="110">
        <f>'[3]Median Family Income-Quintiles'!BC56</f>
        <v>86145.439499999993</v>
      </c>
      <c r="BD56" s="262">
        <f>'[3]Median Family Income-Quintiles'!BD56</f>
        <v>141893.12567000001</v>
      </c>
      <c r="BE56" s="110">
        <f>'[3]Median Family Income-Quintiles'!BE56</f>
        <v>17949.965</v>
      </c>
      <c r="BF56" s="110">
        <f>'[3]Median Family Income-Quintiles'!BF56</f>
        <v>39126.89</v>
      </c>
      <c r="BG56" s="110">
        <f>'[3]Median Family Income-Quintiles'!BG56</f>
        <v>62018.137499999997</v>
      </c>
      <c r="BH56" s="110">
        <f>'[3]Median Family Income-Quintiles'!BH56</f>
        <v>90758.25</v>
      </c>
      <c r="BI56" s="262">
        <f>'[3]Median Family Income-Quintiles'!BI56</f>
        <v>148238.47500000001</v>
      </c>
      <c r="BJ56" s="106">
        <f>'[3]Median Family Income-Quintiles'!BJ56</f>
        <v>20525.912</v>
      </c>
      <c r="BK56" s="106">
        <f>'[3]Median Family Income-Quintiles'!BK56</f>
        <v>42153.214399999997</v>
      </c>
      <c r="BL56" s="106">
        <f>'[3]Median Family Income-Quintiles'!BL56</f>
        <v>65712.956319999998</v>
      </c>
      <c r="BM56" s="106">
        <f>'[3]Median Family Income-Quintiles'!BM56</f>
        <v>92116.288</v>
      </c>
      <c r="BN56" s="106">
        <f>'[3]Median Family Income-Quintiles'!BN56</f>
        <v>153093.26560000001</v>
      </c>
      <c r="BO56" s="111">
        <f>'[3]Median Family Income-Quintiles'!BO56</f>
        <v>22166.936000000002</v>
      </c>
      <c r="BP56" s="110">
        <f>'[3]Median Family Income-Quintiles'!BP56</f>
        <v>45341.46</v>
      </c>
      <c r="BQ56" s="110">
        <f>'[3]Median Family Income-Quintiles'!BQ56</f>
        <v>67508.395999999993</v>
      </c>
      <c r="BR56" s="110">
        <f>'[3]Median Family Income-Quintiles'!BR56</f>
        <v>98139.071200000006</v>
      </c>
      <c r="BS56" s="110">
        <f>'[3]Median Family Income-Quintiles'!BS56</f>
        <v>159198.90400000001</v>
      </c>
      <c r="BT56" s="111">
        <f>'[3]Median Family Income-Quintiles'!BT56</f>
        <v>24976.368299999998</v>
      </c>
      <c r="BU56" s="110">
        <f>'[3]Median Family Income-Quintiles'!BU56</f>
        <v>47495.547330000001</v>
      </c>
      <c r="BV56" s="110">
        <f>'[3]Median Family Income-Quintiles'!BV56</f>
        <v>70783.23</v>
      </c>
      <c r="BW56" s="110">
        <f>'[3]Median Family Income-Quintiles'!BW56</f>
        <v>101118.9</v>
      </c>
      <c r="BX56" s="110">
        <f>'[3]Median Family Income-Quintiles'!BX56</f>
        <v>162922.77168000001</v>
      </c>
      <c r="BY56" s="111">
        <f>'[3]Median Family Income-Quintiles'!BY56</f>
        <v>24719.566800000001</v>
      </c>
      <c r="BZ56" s="110">
        <f>'[3]Median Family Income-Quintiles'!BZ56</f>
        <v>48426.036599999999</v>
      </c>
      <c r="CA56" s="110">
        <f>'[3]Median Family Income-Quintiles'!CA56</f>
        <v>73246.913100000005</v>
      </c>
      <c r="CB56" s="110">
        <f>'[3]Median Family Income-Quintiles'!CB56</f>
        <v>103335.894</v>
      </c>
      <c r="CC56" s="110">
        <f>'[3]Median Family Income-Quintiles'!CC56</f>
        <v>169288.50870000001</v>
      </c>
      <c r="CD56" s="111">
        <f>'[3]Median Family Income-Quintiles'!CD56</f>
        <v>25253.625</v>
      </c>
      <c r="CE56" s="110">
        <f>'[3]Median Family Income-Quintiles'!CE56</f>
        <v>50103.192000000003</v>
      </c>
      <c r="CF56" s="110">
        <f>'[3]Median Family Income-Quintiles'!CF56</f>
        <v>75760.875</v>
      </c>
      <c r="CG56" s="110">
        <f>'[3]Median Family Income-Quintiles'!CG56</f>
        <v>108388.5585</v>
      </c>
      <c r="CH56" s="110">
        <f>'[3]Median Family Income-Quintiles'!CH56</f>
        <v>184856.535</v>
      </c>
    </row>
    <row r="57" spans="1:86">
      <c r="A57" s="110" t="s">
        <v>70</v>
      </c>
      <c r="B57" s="110">
        <f>'[3]Median Family Income-Quintiles'!B57</f>
        <v>10920</v>
      </c>
      <c r="C57" s="106">
        <f>'[3]Median Family Income-Quintiles'!C57</f>
        <v>27000</v>
      </c>
      <c r="D57" s="106">
        <f>'[3]Median Family Income-Quintiles'!D57</f>
        <v>46600</v>
      </c>
      <c r="E57" s="106">
        <f>'[3]Median Family Income-Quintiles'!E57</f>
        <v>70968</v>
      </c>
      <c r="F57" s="110">
        <f>'[3]Median Family Income-Quintiles'!F57</f>
        <v>116674</v>
      </c>
      <c r="G57" s="111">
        <f>'[3]Median Family Income-Quintiles'!G57</f>
        <v>11910</v>
      </c>
      <c r="H57" s="106">
        <f>'[3]Median Family Income-Quintiles'!H57</f>
        <v>27642</v>
      </c>
      <c r="I57" s="106">
        <f>'[3]Median Family Income-Quintiles'!I57</f>
        <v>49512</v>
      </c>
      <c r="J57" s="106">
        <f>'[3]Median Family Income-Quintiles'!J57</f>
        <v>75453</v>
      </c>
      <c r="K57" s="110">
        <f>'[3]Median Family Income-Quintiles'!K57</f>
        <v>130999</v>
      </c>
      <c r="L57" s="111">
        <f>'[3]Median Family Income-Quintiles'!L57</f>
        <v>13000</v>
      </c>
      <c r="M57" s="106">
        <f>'[3]Median Family Income-Quintiles'!M57</f>
        <v>32274</v>
      </c>
      <c r="N57" s="106">
        <f>'[3]Median Family Income-Quintiles'!N57</f>
        <v>55640</v>
      </c>
      <c r="O57" s="106">
        <f>'[3]Median Family Income-Quintiles'!O57</f>
        <v>85644</v>
      </c>
      <c r="P57" s="110">
        <f>'[3]Median Family Income-Quintiles'!P57</f>
        <v>143400</v>
      </c>
      <c r="Q57" s="111">
        <f>'[3]Median Family Income-Quintiles'!Q57</f>
        <v>13600</v>
      </c>
      <c r="R57" s="106">
        <f>'[3]Median Family Income-Quintiles'!R57</f>
        <v>33789</v>
      </c>
      <c r="S57" s="106">
        <f>'[3]Median Family Income-Quintiles'!S57</f>
        <v>58050</v>
      </c>
      <c r="T57" s="106">
        <f>'[3]Median Family Income-Quintiles'!T57</f>
        <v>90506</v>
      </c>
      <c r="U57" s="110">
        <f>'[3]Median Family Income-Quintiles'!U57</f>
        <v>152884</v>
      </c>
      <c r="V57" s="111">
        <f>'[3]Median Family Income-Quintiles'!V57</f>
        <v>20313.5</v>
      </c>
      <c r="W57" s="106">
        <f>'[3]Median Family Income-Quintiles'!W57</f>
        <v>48153.151749999997</v>
      </c>
      <c r="X57" s="106">
        <f>'[3]Median Family Income-Quintiles'!X57</f>
        <v>74448.977499999994</v>
      </c>
      <c r="Y57" s="106">
        <f>'[3]Median Family Income-Quintiles'!Y57</f>
        <v>106645.875</v>
      </c>
      <c r="Z57" s="110">
        <f>'[3]Median Family Income-Quintiles'!Z57</f>
        <v>174594.5325</v>
      </c>
      <c r="AA57" s="111">
        <f>'[3]Median Family Income-Quintiles'!AA57</f>
        <v>22200.8802</v>
      </c>
      <c r="AB57" s="106">
        <f>'[3]Median Family Income-Quintiles'!AB57</f>
        <v>52548.8724</v>
      </c>
      <c r="AC57" s="106">
        <f>'[3]Median Family Income-Quintiles'!AC57</f>
        <v>81471.12</v>
      </c>
      <c r="AD57" s="106">
        <f>'[3]Median Family Income-Quintiles'!AD57</f>
        <v>115963.95543</v>
      </c>
      <c r="AE57" s="110">
        <f>'[3]Median Family Income-Quintiles'!AE57</f>
        <v>196039.88250000001</v>
      </c>
      <c r="AF57" s="111">
        <f>'[3]Median Family Income-Quintiles'!AF57</f>
        <v>22688.196</v>
      </c>
      <c r="AG57" s="106">
        <f>'[3]Median Family Income-Quintiles'!AG57</f>
        <v>51173.375999999997</v>
      </c>
      <c r="AH57" s="106">
        <f>'[3]Median Family Income-Quintiles'!AH57</f>
        <v>81257.724000000002</v>
      </c>
      <c r="AI57" s="106">
        <f>'[3]Median Family Income-Quintiles'!AI57</f>
        <v>117009.12360000001</v>
      </c>
      <c r="AJ57" s="110">
        <f>'[3]Median Family Income-Quintiles'!AJ57</f>
        <v>194898.6</v>
      </c>
      <c r="AK57" s="111">
        <f>'[3]Median Family Income-Quintiles'!AK57</f>
        <v>20152.48</v>
      </c>
      <c r="AL57" s="110">
        <f>'[3]Median Family Income-Quintiles'!AL57</f>
        <v>49172.051200000002</v>
      </c>
      <c r="AM57" s="110">
        <f>'[3]Median Family Income-Quintiles'!AM57</f>
        <v>78594.672000000006</v>
      </c>
      <c r="AN57" s="110">
        <f>'[3]Median Family Income-Quintiles'!AN57</f>
        <v>114869.136</v>
      </c>
      <c r="AO57" s="110">
        <f>'[3]Median Family Income-Quintiles'!AO57</f>
        <v>193433.57928000001</v>
      </c>
      <c r="AP57" s="111">
        <f>'[3]Median Family Income-Quintiles'!AP57</f>
        <v>20059.268899999999</v>
      </c>
      <c r="AQ57" s="110">
        <f>'[3]Median Family Income-Quintiles'!AQ57</f>
        <v>48875.375999999997</v>
      </c>
      <c r="AR57" s="110">
        <f>'[3]Median Family Income-Quintiles'!AR57</f>
        <v>80359.264039999995</v>
      </c>
      <c r="AS57" s="110">
        <f>'[3]Median Family Income-Quintiles'!AS57</f>
        <v>119133.72900000001</v>
      </c>
      <c r="AT57" s="262">
        <f>'[3]Median Family Income-Quintiles'!AT57</f>
        <v>203077.18728000001</v>
      </c>
      <c r="AU57" s="110">
        <f>'[3]Median Family Income-Quintiles'!AU57</f>
        <v>20204.14</v>
      </c>
      <c r="AV57" s="110">
        <f>'[3]Median Family Income-Quintiles'!AV57</f>
        <v>50914.432800000002</v>
      </c>
      <c r="AW57" s="110">
        <f>'[3]Median Family Income-Quintiles'!AW57</f>
        <v>83039.015400000004</v>
      </c>
      <c r="AX57" s="110">
        <f>'[3]Median Family Income-Quintiles'!AX57</f>
        <v>122235.04700000001</v>
      </c>
      <c r="AY57" s="262">
        <f>'[3]Median Family Income-Quintiles'!AY57</f>
        <v>207092.435</v>
      </c>
      <c r="AZ57" s="110">
        <f>'[3]Median Family Income-Quintiles'!AZ57</f>
        <v>20553.999599999999</v>
      </c>
      <c r="BA57" s="110">
        <f>'[3]Median Family Income-Quintiles'!BA57</f>
        <v>51515.980369999997</v>
      </c>
      <c r="BB57" s="110">
        <f>'[3]Median Family Income-Quintiles'!BB57</f>
        <v>83525.812099999996</v>
      </c>
      <c r="BC57" s="110">
        <f>'[3]Median Family Income-Quintiles'!BC57</f>
        <v>124936.076</v>
      </c>
      <c r="BD57" s="262">
        <f>'[3]Median Family Income-Quintiles'!BD57</f>
        <v>211585.29</v>
      </c>
      <c r="BE57" s="110">
        <f>'[3]Median Family Income-Quintiles'!BE57</f>
        <v>21781.98</v>
      </c>
      <c r="BF57" s="110">
        <f>'[3]Median Family Income-Quintiles'!BF57</f>
        <v>54152.422500000001</v>
      </c>
      <c r="BG57" s="110">
        <f>'[3]Median Family Income-Quintiles'!BG57</f>
        <v>88338.03</v>
      </c>
      <c r="BH57" s="110">
        <f>'[3]Median Family Income-Quintiles'!BH57</f>
        <v>132103.67499999999</v>
      </c>
      <c r="BI57" s="262">
        <f>'[3]Median Family Income-Quintiles'!BI57</f>
        <v>221853.5</v>
      </c>
      <c r="BJ57" s="106">
        <f>'[3]Median Family Income-Quintiles'!BJ57</f>
        <v>22928.945599999999</v>
      </c>
      <c r="BK57" s="106">
        <f>'[3]Median Family Income-Quintiles'!BK57</f>
        <v>55570.152000000002</v>
      </c>
      <c r="BL57" s="106">
        <f>'[3]Median Family Income-Quintiles'!BL57</f>
        <v>90564.328800000003</v>
      </c>
      <c r="BM57" s="106">
        <f>'[3]Median Family Income-Quintiles'!BM57</f>
        <v>132467.22719999999</v>
      </c>
      <c r="BN57" s="106">
        <f>'[3]Median Family Income-Quintiles'!BN57</f>
        <v>230290.72</v>
      </c>
      <c r="BO57" s="111">
        <f>'[3]Median Family Income-Quintiles'!BO57</f>
        <v>24323.174319999998</v>
      </c>
      <c r="BP57" s="110">
        <f>'[3]Median Family Income-Quintiles'!BP57</f>
        <v>58440.103999999999</v>
      </c>
      <c r="BQ57" s="110">
        <f>'[3]Median Family Income-Quintiles'!BQ57</f>
        <v>94713.271999999997</v>
      </c>
      <c r="BR57" s="110">
        <f>'[3]Median Family Income-Quintiles'!BR57</f>
        <v>140054.73199999999</v>
      </c>
      <c r="BS57" s="110">
        <f>'[3]Median Family Income-Quintiles'!BS57</f>
        <v>236783.18</v>
      </c>
      <c r="BT57" s="111">
        <f>'[3]Median Family Income-Quintiles'!BT57</f>
        <v>25279.724999999999</v>
      </c>
      <c r="BU57" s="110">
        <f>'[3]Median Family Income-Quintiles'!BU57</f>
        <v>60671.34</v>
      </c>
      <c r="BV57" s="110">
        <f>'[3]Median Family Income-Quintiles'!BV57</f>
        <v>99804.354300000006</v>
      </c>
      <c r="BW57" s="110">
        <f>'[3]Median Family Income-Quintiles'!BW57</f>
        <v>146622.405</v>
      </c>
      <c r="BX57" s="110">
        <f>'[3]Median Family Income-Quintiles'!BX57</f>
        <v>254516.27129999999</v>
      </c>
      <c r="BY57" s="111">
        <f>'[3]Median Family Income-Quintiles'!BY57</f>
        <v>26543.1414</v>
      </c>
      <c r="BZ57" s="110">
        <f>'[3]Median Family Income-Quintiles'!BZ57</f>
        <v>63217.252800000002</v>
      </c>
      <c r="CA57" s="110">
        <f>'[3]Median Family Income-Quintiles'!CA57</f>
        <v>101309.7</v>
      </c>
      <c r="CB57" s="110">
        <f>'[3]Median Family Income-Quintiles'!CB57</f>
        <v>151964.54999999999</v>
      </c>
      <c r="CC57" s="110">
        <f>'[3]Median Family Income-Quintiles'!CC57</f>
        <v>262392.12300000002</v>
      </c>
      <c r="CD57" s="111">
        <f>'[3]Median Family Income-Quintiles'!CD57</f>
        <v>29294.205000000002</v>
      </c>
      <c r="CE57" s="110">
        <f>'[3]Median Family Income-Quintiles'!CE57</f>
        <v>68891.888999999996</v>
      </c>
      <c r="CF57" s="110">
        <f>'[3]Median Family Income-Quintiles'!CF57</f>
        <v>108085.515</v>
      </c>
      <c r="CG57" s="110">
        <f>'[3]Median Family Income-Quintiles'!CG57</f>
        <v>159461.48970000001</v>
      </c>
      <c r="CH57" s="110">
        <f>'[3]Median Family Income-Quintiles'!CH57</f>
        <v>272739.15000000002</v>
      </c>
    </row>
    <row r="58" spans="1:86">
      <c r="A58" s="110" t="s">
        <v>71</v>
      </c>
      <c r="B58" s="110">
        <f>'[3]Median Family Income-Quintiles'!B58</f>
        <v>12728</v>
      </c>
      <c r="C58" s="106">
        <f>'[3]Median Family Income-Quintiles'!C58</f>
        <v>29500</v>
      </c>
      <c r="D58" s="106">
        <f>'[3]Median Family Income-Quintiles'!D58</f>
        <v>45938</v>
      </c>
      <c r="E58" s="106">
        <f>'[3]Median Family Income-Quintiles'!E58</f>
        <v>65202</v>
      </c>
      <c r="F58" s="110">
        <f>'[3]Median Family Income-Quintiles'!F58</f>
        <v>109492</v>
      </c>
      <c r="G58" s="111">
        <f>'[3]Median Family Income-Quintiles'!G58</f>
        <v>15000</v>
      </c>
      <c r="H58" s="106">
        <f>'[3]Median Family Income-Quintiles'!H58</f>
        <v>33004</v>
      </c>
      <c r="I58" s="106">
        <f>'[3]Median Family Income-Quintiles'!I58</f>
        <v>50693</v>
      </c>
      <c r="J58" s="106">
        <f>'[3]Median Family Income-Quintiles'!J58</f>
        <v>75030</v>
      </c>
      <c r="K58" s="110">
        <f>'[3]Median Family Income-Quintiles'!K58</f>
        <v>126973</v>
      </c>
      <c r="L58" s="111">
        <f>'[3]Median Family Income-Quintiles'!L58</f>
        <v>15991</v>
      </c>
      <c r="M58" s="106">
        <f>'[3]Median Family Income-Quintiles'!M58</f>
        <v>36000</v>
      </c>
      <c r="N58" s="106">
        <f>'[3]Median Family Income-Quintiles'!N58</f>
        <v>57125</v>
      </c>
      <c r="O58" s="106">
        <f>'[3]Median Family Income-Quintiles'!O58</f>
        <v>84250</v>
      </c>
      <c r="P58" s="110">
        <f>'[3]Median Family Income-Quintiles'!P58</f>
        <v>137568</v>
      </c>
      <c r="Q58" s="111">
        <f>'[3]Median Family Income-Quintiles'!Q58</f>
        <v>17030</v>
      </c>
      <c r="R58" s="106">
        <f>'[3]Median Family Income-Quintiles'!R58</f>
        <v>39141</v>
      </c>
      <c r="S58" s="106">
        <f>'[3]Median Family Income-Quintiles'!S58</f>
        <v>63300</v>
      </c>
      <c r="T58" s="106">
        <f>'[3]Median Family Income-Quintiles'!T58</f>
        <v>90771</v>
      </c>
      <c r="U58" s="110">
        <f>'[3]Median Family Income-Quintiles'!U58</f>
        <v>147512</v>
      </c>
      <c r="V58" s="111">
        <f>'[3]Median Family Income-Quintiles'!V58</f>
        <v>25330.934499999999</v>
      </c>
      <c r="W58" s="106">
        <f>'[3]Median Family Income-Quintiles'!W58</f>
        <v>50072.777499999997</v>
      </c>
      <c r="X58" s="106">
        <f>'[3]Median Family Income-Quintiles'!X58</f>
        <v>71706.654999999999</v>
      </c>
      <c r="Y58" s="106">
        <f>'[3]Median Family Income-Quintiles'!Y58</f>
        <v>98520.475000000006</v>
      </c>
      <c r="Z58" s="110">
        <f>'[3]Median Family Income-Quintiles'!Z58</f>
        <v>153468.49249999999</v>
      </c>
      <c r="AA58" s="111">
        <f>'[3]Median Family Income-Quintiles'!AA58</f>
        <v>25459.724999999999</v>
      </c>
      <c r="AB58" s="106">
        <f>'[3]Median Family Income-Quintiles'!AB58</f>
        <v>51021.2889</v>
      </c>
      <c r="AC58" s="106">
        <f>'[3]Median Family Income-Quintiles'!AC58</f>
        <v>77112.415080000006</v>
      </c>
      <c r="AD58" s="106">
        <f>'[3]Median Family Income-Quintiles'!AD58</f>
        <v>107959.41789</v>
      </c>
      <c r="AE58" s="110">
        <f>'[3]Median Family Income-Quintiles'!AE58</f>
        <v>169093.30955999999</v>
      </c>
      <c r="AF58" s="111">
        <f>'[3]Median Family Income-Quintiles'!AF58</f>
        <v>24987</v>
      </c>
      <c r="AG58" s="106">
        <f>'[3]Median Family Income-Quintiles'!AG58</f>
        <v>49974</v>
      </c>
      <c r="AH58" s="106">
        <f>'[3]Median Family Income-Quintiles'!AH58</f>
        <v>72962.039999999994</v>
      </c>
      <c r="AI58" s="106">
        <f>'[3]Median Family Income-Quintiles'!AI58</f>
        <v>103945.92</v>
      </c>
      <c r="AJ58" s="110">
        <f>'[3]Median Family Income-Quintiles'!AJ58</f>
        <v>164914.20000000001</v>
      </c>
      <c r="AK58" s="111">
        <f>'[3]Median Family Income-Quintiles'!AK58</f>
        <v>23719.468959999998</v>
      </c>
      <c r="AL58" s="110">
        <f>'[3]Median Family Income-Quintiles'!AL58</f>
        <v>49071.288800000002</v>
      </c>
      <c r="AM58" s="110">
        <f>'[3]Median Family Income-Quintiles'!AM58</f>
        <v>75571.8</v>
      </c>
      <c r="AN58" s="110">
        <f>'[3]Median Family Income-Quintiles'!AN58</f>
        <v>105498.2328</v>
      </c>
      <c r="AO58" s="110">
        <f>'[3]Median Family Income-Quintiles'!AO58</f>
        <v>162227.46400000001</v>
      </c>
      <c r="AP58" s="111">
        <f>'[3]Median Family Income-Quintiles'!AP58</f>
        <v>26066.867200000001</v>
      </c>
      <c r="AQ58" s="110">
        <f>'[3]Median Family Income-Quintiles'!AQ58</f>
        <v>51319.144800000002</v>
      </c>
      <c r="AR58" s="110">
        <f>'[3]Median Family Income-Quintiles'!AR58</f>
        <v>76775.069799999997</v>
      </c>
      <c r="AS58" s="110">
        <f>'[3]Median Family Income-Quintiles'!AS58</f>
        <v>107933.122</v>
      </c>
      <c r="AT58" s="262">
        <f>'[3]Median Family Income-Quintiles'!AT58</f>
        <v>176155.00099999999</v>
      </c>
      <c r="AU58" s="110">
        <f>'[3]Median Family Income-Quintiles'!AU58</f>
        <v>23739.8645</v>
      </c>
      <c r="AV58" s="110">
        <f>'[3]Median Family Income-Quintiles'!AV58</f>
        <v>51358.923880000002</v>
      </c>
      <c r="AW58" s="110">
        <f>'[3]Median Family Income-Quintiles'!AW58</f>
        <v>78392.063200000004</v>
      </c>
      <c r="AX58" s="110">
        <f>'[3]Median Family Income-Quintiles'!AX58</f>
        <v>112132.977</v>
      </c>
      <c r="AY58" s="262">
        <f>'[3]Median Family Income-Quintiles'!AY58</f>
        <v>182645.42559999999</v>
      </c>
      <c r="AZ58" s="110">
        <f>'[3]Median Family Income-Quintiles'!AZ58</f>
        <v>26599.293600000001</v>
      </c>
      <c r="BA58" s="110">
        <f>'[3]Median Family Income-Quintiles'!BA58</f>
        <v>51284.244100000004</v>
      </c>
      <c r="BB58" s="110">
        <f>'[3]Median Family Income-Quintiles'!BB58</f>
        <v>76976.743600000002</v>
      </c>
      <c r="BC58" s="110">
        <f>'[3]Median Family Income-Quintiles'!BC58</f>
        <v>108815.292</v>
      </c>
      <c r="BD58" s="262">
        <f>'[3]Median Family Income-Quintiles'!BD58</f>
        <v>178336.17300000001</v>
      </c>
      <c r="BE58" s="110">
        <f>'[3]Median Family Income-Quintiles'!BE58</f>
        <v>25405.856080000125</v>
      </c>
      <c r="BF58" s="110">
        <f>'[3]Median Family Income-Quintiles'!BF58</f>
        <v>53305.345500000003</v>
      </c>
      <c r="BG58" s="110">
        <f>'[3]Median Family Income-Quintiles'!BG58</f>
        <v>80895.853499999997</v>
      </c>
      <c r="BH58" s="110">
        <f>'[3]Median Family Income-Quintiles'!BH58</f>
        <v>114960.45</v>
      </c>
      <c r="BI58" s="262">
        <f>'[3]Median Family Income-Quintiles'!BI58</f>
        <v>189583.9</v>
      </c>
      <c r="BJ58" s="106">
        <f>'[3]Median Family Income-Quintiles'!BJ58</f>
        <v>28035.392</v>
      </c>
      <c r="BK58" s="106">
        <f>'[3]Median Family Income-Quintiles'!BK58</f>
        <v>57072.048000000003</v>
      </c>
      <c r="BL58" s="106">
        <f>'[3]Median Family Income-Quintiles'!BL58</f>
        <v>85107.44</v>
      </c>
      <c r="BM58" s="106">
        <f>'[3]Median Family Income-Quintiles'!BM58</f>
        <v>120151.67999999999</v>
      </c>
      <c r="BN58" s="106">
        <f>'[3]Median Family Income-Quintiles'!BN58</f>
        <v>200252.79999999999</v>
      </c>
      <c r="BO58" s="111">
        <f>'[3]Median Family Income-Quintiles'!BO58</f>
        <v>30227.64</v>
      </c>
      <c r="BP58" s="110">
        <f>'[3]Median Family Income-Quintiles'!BP58</f>
        <v>60455.28</v>
      </c>
      <c r="BQ58" s="110">
        <f>'[3]Median Family Income-Quintiles'!BQ58</f>
        <v>87660.156000000003</v>
      </c>
      <c r="BR58" s="110">
        <f>'[3]Median Family Income-Quintiles'!BR58</f>
        <v>122724.2184</v>
      </c>
      <c r="BS58" s="110">
        <f>'[3]Median Family Income-Quintiles'!BS58</f>
        <v>206454.7812</v>
      </c>
      <c r="BT58" s="111">
        <f>'[3]Median Family Income-Quintiles'!BT58</f>
        <v>30032.313300000002</v>
      </c>
      <c r="BU58" s="110">
        <f>'[3]Median Family Income-Quintiles'!BU58</f>
        <v>61682.529000000002</v>
      </c>
      <c r="BV58" s="110">
        <f>'[3]Median Family Income-Quintiles'!BV58</f>
        <v>91007.01</v>
      </c>
      <c r="BW58" s="110">
        <f>'[3]Median Family Income-Quintiles'!BW58</f>
        <v>131454.57</v>
      </c>
      <c r="BX58" s="110">
        <f>'[3]Median Family Income-Quintiles'!BX58</f>
        <v>207546.54225</v>
      </c>
      <c r="BY58" s="111">
        <f>'[3]Median Family Income-Quintiles'!BY58</f>
        <v>30666.446189999999</v>
      </c>
      <c r="BZ58" s="110">
        <f>'[3]Median Family Income-Quintiles'!BZ58</f>
        <v>61494.9879</v>
      </c>
      <c r="CA58" s="110">
        <f>'[3]Median Family Income-Quintiles'!CA58</f>
        <v>94420.640400000004</v>
      </c>
      <c r="CB58" s="110">
        <f>'[3]Median Family Income-Quintiles'!CB58</f>
        <v>132209.15849999999</v>
      </c>
      <c r="CC58" s="110">
        <f>'[3]Median Family Income-Quintiles'!CC58</f>
        <v>216296.2095</v>
      </c>
      <c r="CD58" s="111">
        <f>'[3]Median Family Income-Quintiles'!CD58</f>
        <v>34344.93</v>
      </c>
      <c r="CE58" s="110">
        <f>'[3]Median Family Income-Quintiles'!CE58</f>
        <v>64881.61335</v>
      </c>
      <c r="CF58" s="110">
        <f>'[3]Median Family Income-Quintiles'!CF58</f>
        <v>96771.891000000003</v>
      </c>
      <c r="CG58" s="110">
        <f>'[3]Median Family Income-Quintiles'!CG58</f>
        <v>138591.894</v>
      </c>
      <c r="CH58" s="110">
        <f>'[3]Median Family Income-Quintiles'!CH58</f>
        <v>221221.755</v>
      </c>
    </row>
    <row r="59" spans="1:86">
      <c r="A59" s="110" t="s">
        <v>72</v>
      </c>
      <c r="B59" s="110">
        <f>'[3]Median Family Income-Quintiles'!B59</f>
        <v>12090</v>
      </c>
      <c r="C59" s="106">
        <f>'[3]Median Family Income-Quintiles'!C59</f>
        <v>31121</v>
      </c>
      <c r="D59" s="106">
        <f>'[3]Median Family Income-Quintiles'!D59</f>
        <v>52596</v>
      </c>
      <c r="E59" s="106">
        <f>'[3]Median Family Income-Quintiles'!E59</f>
        <v>76000</v>
      </c>
      <c r="F59" s="110">
        <f>'[3]Median Family Income-Quintiles'!F59</f>
        <v>126000</v>
      </c>
      <c r="G59" s="111">
        <f>'[3]Median Family Income-Quintiles'!G59</f>
        <v>13881</v>
      </c>
      <c r="H59" s="106">
        <f>'[3]Median Family Income-Quintiles'!H59</f>
        <v>33020</v>
      </c>
      <c r="I59" s="106">
        <f>'[3]Median Family Income-Quintiles'!I59</f>
        <v>55116</v>
      </c>
      <c r="J59" s="106">
        <f>'[3]Median Family Income-Quintiles'!J59</f>
        <v>82500</v>
      </c>
      <c r="K59" s="110">
        <f>'[3]Median Family Income-Quintiles'!K59</f>
        <v>142904</v>
      </c>
      <c r="L59" s="111">
        <f>'[3]Median Family Income-Quintiles'!L59</f>
        <v>15000</v>
      </c>
      <c r="M59" s="106">
        <f>'[3]Median Family Income-Quintiles'!M59</f>
        <v>35300</v>
      </c>
      <c r="N59" s="106">
        <f>'[3]Median Family Income-Quintiles'!N59</f>
        <v>60200</v>
      </c>
      <c r="O59" s="106">
        <f>'[3]Median Family Income-Quintiles'!O59</f>
        <v>91200</v>
      </c>
      <c r="P59" s="110">
        <f>'[3]Median Family Income-Quintiles'!P59</f>
        <v>152378</v>
      </c>
      <c r="Q59" s="111">
        <f>'[3]Median Family Income-Quintiles'!Q59</f>
        <v>15536</v>
      </c>
      <c r="R59" s="106">
        <f>'[3]Median Family Income-Quintiles'!R59</f>
        <v>38005</v>
      </c>
      <c r="S59" s="106">
        <f>'[3]Median Family Income-Quintiles'!S59</f>
        <v>64740</v>
      </c>
      <c r="T59" s="106">
        <f>'[3]Median Family Income-Quintiles'!T59</f>
        <v>97380</v>
      </c>
      <c r="U59" s="110">
        <f>'[3]Median Family Income-Quintiles'!U59</f>
        <v>160300</v>
      </c>
      <c r="V59" s="111">
        <f>'[3]Median Family Income-Quintiles'!V59</f>
        <v>22344.85</v>
      </c>
      <c r="W59" s="106">
        <f>'[3]Median Family Income-Quintiles'!W59</f>
        <v>50783.75</v>
      </c>
      <c r="X59" s="106">
        <f>'[3]Median Family Income-Quintiles'!X59</f>
        <v>77394.434999999998</v>
      </c>
      <c r="Y59" s="106">
        <f>'[3]Median Family Income-Quintiles'!Y59</f>
        <v>111724.25</v>
      </c>
      <c r="Z59" s="110">
        <f>'[3]Median Family Income-Quintiles'!Z59</f>
        <v>188915.55</v>
      </c>
      <c r="AA59" s="111">
        <f>'[3]Median Family Income-Quintiles'!AA59</f>
        <v>25256.047200000001</v>
      </c>
      <c r="AB59" s="106">
        <f>'[3]Median Family Income-Quintiles'!AB59</f>
        <v>54993.006000000001</v>
      </c>
      <c r="AC59" s="106">
        <f>'[3]Median Family Income-Quintiles'!AC59</f>
        <v>85748.353799999997</v>
      </c>
      <c r="AD59" s="106">
        <f>'[3]Median Family Income-Quintiles'!AD59</f>
        <v>123225.069</v>
      </c>
      <c r="AE59" s="110">
        <f>'[3]Median Family Income-Quintiles'!AE59</f>
        <v>206223.77249999999</v>
      </c>
      <c r="AF59" s="111">
        <f>'[3]Median Family Income-Quintiles'!AF59</f>
        <v>22888.092000000001</v>
      </c>
      <c r="AG59" s="106">
        <f>'[3]Median Family Income-Quintiles'!AG59</f>
        <v>52672.595999999998</v>
      </c>
      <c r="AH59" s="106">
        <f>'[3]Median Family Income-Quintiles'!AH59</f>
        <v>83956.32</v>
      </c>
      <c r="AI59" s="106">
        <f>'[3]Median Family Income-Quintiles'!AI59</f>
        <v>120427.3452</v>
      </c>
      <c r="AJ59" s="110">
        <f>'[3]Median Family Income-Quintiles'!AJ59</f>
        <v>203494.128</v>
      </c>
      <c r="AK59" s="111">
        <f>'[3]Median Family Income-Quintiles'!AK59</f>
        <v>21361.628799999999</v>
      </c>
      <c r="AL59" s="110">
        <f>'[3]Median Family Income-Quintiles'!AL59</f>
        <v>51388.824000000001</v>
      </c>
      <c r="AM59" s="110">
        <f>'[3]Median Family Income-Quintiles'!AM59</f>
        <v>82524.405599999998</v>
      </c>
      <c r="AN59" s="110">
        <f>'[3]Median Family Income-Quintiles'!AN59</f>
        <v>122325.5536</v>
      </c>
      <c r="AO59" s="110">
        <f>'[3]Median Family Income-Quintiles'!AO59</f>
        <v>204950.72159999999</v>
      </c>
      <c r="AP59" s="111">
        <f>'[3]Median Family Income-Quintiles'!AP59</f>
        <v>22401.214</v>
      </c>
      <c r="AQ59" s="110">
        <f>'[3]Median Family Income-Quintiles'!AQ59</f>
        <v>51930.087</v>
      </c>
      <c r="AR59" s="110">
        <f>'[3]Median Family Income-Quintiles'!AR59</f>
        <v>82375.373300000007</v>
      </c>
      <c r="AS59" s="110">
        <f>'[3]Median Family Income-Quintiles'!AS59</f>
        <v>123206.677</v>
      </c>
      <c r="AT59" s="262">
        <f>'[3]Median Family Income-Quintiles'!AT59</f>
        <v>207211.22949999999</v>
      </c>
      <c r="AU59" s="110">
        <f>'[3]Median Family Income-Quintiles'!AU59</f>
        <v>22224.554</v>
      </c>
      <c r="AV59" s="110">
        <f>'[3]Median Family Income-Quintiles'!AV59</f>
        <v>52328.722600000001</v>
      </c>
      <c r="AW59" s="110">
        <f>'[3]Median Family Income-Quintiles'!AW59</f>
        <v>85322.08322</v>
      </c>
      <c r="AX59" s="110">
        <f>'[3]Median Family Income-Quintiles'!AX59</f>
        <v>126275.875</v>
      </c>
      <c r="AY59" s="262">
        <f>'[3]Median Family Income-Quintiles'!AY59</f>
        <v>210345.30153999999</v>
      </c>
      <c r="AZ59" s="110">
        <f>'[3]Median Family Income-Quintiles'!AZ59</f>
        <v>21561.548599999998</v>
      </c>
      <c r="BA59" s="110">
        <f>'[3]Median Family Income-Quintiles'!BA59</f>
        <v>52392.548000000003</v>
      </c>
      <c r="BB59" s="110">
        <f>'[3]Median Family Income-Quintiles'!BB59</f>
        <v>85641.664999999994</v>
      </c>
      <c r="BC59" s="110">
        <f>'[3]Median Family Income-Quintiles'!BC59</f>
        <v>127958.723</v>
      </c>
      <c r="BD59" s="262">
        <f>'[3]Median Family Income-Quintiles'!BD59</f>
        <v>219645.682</v>
      </c>
      <c r="BE59" s="110">
        <f>'[3]Median Family Income-Quintiles'!BE59</f>
        <v>23092.932499999999</v>
      </c>
      <c r="BF59" s="110">
        <f>'[3]Median Family Income-Quintiles'!BF59</f>
        <v>54454.95</v>
      </c>
      <c r="BG59" s="110">
        <f>'[3]Median Family Income-Quintiles'!BG59</f>
        <v>88741.4</v>
      </c>
      <c r="BH59" s="110">
        <f>'[3]Median Family Income-Quintiles'!BH59</f>
        <v>131599.46249999999</v>
      </c>
      <c r="BI59" s="262">
        <f>'[3]Median Family Income-Quintiles'!BI59</f>
        <v>224878.77499999999</v>
      </c>
      <c r="BJ59" s="106">
        <f>'[3]Median Family Income-Quintiles'!BJ59</f>
        <v>23029.072</v>
      </c>
      <c r="BK59" s="106">
        <f>'[3]Median Family Income-Quintiles'!BK59</f>
        <v>55069.52</v>
      </c>
      <c r="BL59" s="106">
        <f>'[3]Median Family Income-Quintiles'!BL59</f>
        <v>90113.76</v>
      </c>
      <c r="BM59" s="106">
        <f>'[3]Median Family Income-Quintiles'!BM59</f>
        <v>135170.64000000001</v>
      </c>
      <c r="BN59" s="106">
        <f>'[3]Median Family Income-Quintiles'!BN59</f>
        <v>237299.568</v>
      </c>
      <c r="BO59" s="111">
        <f>'[3]Median Family Income-Quintiles'!BO59</f>
        <v>24182.112000000001</v>
      </c>
      <c r="BP59" s="110">
        <f>'[3]Median Family Income-Quintiles'!BP59</f>
        <v>57634.033600000002</v>
      </c>
      <c r="BQ59" s="110">
        <f>'[3]Median Family Income-Quintiles'!BQ59</f>
        <v>94713.271999999997</v>
      </c>
      <c r="BR59" s="110">
        <f>'[3]Median Family Income-Quintiles'!BR59</f>
        <v>141163.07879999999</v>
      </c>
      <c r="BS59" s="110">
        <f>'[3]Median Family Income-Quintiles'!BS59</f>
        <v>244642.3664</v>
      </c>
      <c r="BT59" s="111">
        <f>'[3]Median Family Income-Quintiles'!BT59</f>
        <v>25845.990839999999</v>
      </c>
      <c r="BU59" s="110">
        <f>'[3]Median Family Income-Quintiles'!BU59</f>
        <v>60671.34</v>
      </c>
      <c r="BV59" s="110">
        <f>'[3]Median Family Income-Quintiles'!BV59</f>
        <v>97579.738500000007</v>
      </c>
      <c r="BW59" s="110">
        <f>'[3]Median Family Income-Quintiles'!BW59</f>
        <v>144600.027</v>
      </c>
      <c r="BX59" s="110">
        <f>'[3]Median Family Income-Quintiles'!BX59</f>
        <v>252797.25</v>
      </c>
      <c r="BY59" s="111">
        <f>'[3]Median Family Income-Quintiles'!BY59</f>
        <v>26340.522000000001</v>
      </c>
      <c r="BZ59" s="110">
        <f>'[3]Median Family Income-Quintiles'!BZ59</f>
        <v>62508.084900000002</v>
      </c>
      <c r="CA59" s="110">
        <f>'[3]Median Family Income-Quintiles'!CA59</f>
        <v>101309.7</v>
      </c>
      <c r="CB59" s="110">
        <f>'[3]Median Family Income-Quintiles'!CB59</f>
        <v>151964.54999999999</v>
      </c>
      <c r="CC59" s="110">
        <f>'[3]Median Family Income-Quintiles'!CC59</f>
        <v>270091.66019999998</v>
      </c>
      <c r="CD59" s="111">
        <f>'[3]Median Family Income-Quintiles'!CD59</f>
        <v>29294.205000000002</v>
      </c>
      <c r="CE59" s="110">
        <f>'[3]Median Family Income-Quintiles'!CE59</f>
        <v>67275.657000000007</v>
      </c>
      <c r="CF59" s="110">
        <f>'[3]Median Family Income-Quintiles'!CF59</f>
        <v>106873.341</v>
      </c>
      <c r="CG59" s="110">
        <f>'[3]Median Family Income-Quintiles'!CG59</f>
        <v>158693.7795</v>
      </c>
      <c r="CH59" s="110">
        <f>'[3]Median Family Income-Quintiles'!CH59</f>
        <v>275466.54149999999</v>
      </c>
    </row>
    <row r="60" spans="1:86">
      <c r="A60" s="110" t="s">
        <v>73</v>
      </c>
      <c r="B60" s="110">
        <f>'[3]Median Family Income-Quintiles'!B60</f>
        <v>7800</v>
      </c>
      <c r="C60" s="106">
        <f>'[3]Median Family Income-Quintiles'!C60</f>
        <v>21003</v>
      </c>
      <c r="D60" s="106">
        <f>'[3]Median Family Income-Quintiles'!D60</f>
        <v>38400</v>
      </c>
      <c r="E60" s="106">
        <f>'[3]Median Family Income-Quintiles'!E60</f>
        <v>60500</v>
      </c>
      <c r="F60" s="110">
        <f>'[3]Median Family Income-Quintiles'!F60</f>
        <v>107000</v>
      </c>
      <c r="G60" s="111">
        <f>'[3]Median Family Income-Quintiles'!G60</f>
        <v>9246</v>
      </c>
      <c r="H60" s="106">
        <f>'[3]Median Family Income-Quintiles'!H60</f>
        <v>24261</v>
      </c>
      <c r="I60" s="106">
        <f>'[3]Median Family Income-Quintiles'!I60</f>
        <v>42224</v>
      </c>
      <c r="J60" s="106">
        <f>'[3]Median Family Income-Quintiles'!J60</f>
        <v>67592</v>
      </c>
      <c r="K60" s="110">
        <f>'[3]Median Family Income-Quintiles'!K60</f>
        <v>119207</v>
      </c>
      <c r="L60" s="111">
        <f>'[3]Median Family Income-Quintiles'!L60</f>
        <v>11000</v>
      </c>
      <c r="M60" s="106">
        <f>'[3]Median Family Income-Quintiles'!M60</f>
        <v>27290</v>
      </c>
      <c r="N60" s="106">
        <f>'[3]Median Family Income-Quintiles'!N60</f>
        <v>47341</v>
      </c>
      <c r="O60" s="106">
        <f>'[3]Median Family Income-Quintiles'!O60</f>
        <v>75043</v>
      </c>
      <c r="P60" s="110">
        <f>'[3]Median Family Income-Quintiles'!P60</f>
        <v>129012</v>
      </c>
      <c r="Q60" s="111">
        <f>'[3]Median Family Income-Quintiles'!Q60</f>
        <v>11005</v>
      </c>
      <c r="R60" s="106">
        <f>'[3]Median Family Income-Quintiles'!R60</f>
        <v>28000</v>
      </c>
      <c r="S60" s="106">
        <f>'[3]Median Family Income-Quintiles'!S60</f>
        <v>49109</v>
      </c>
      <c r="T60" s="106">
        <f>'[3]Median Family Income-Quintiles'!T60</f>
        <v>77000</v>
      </c>
      <c r="U60" s="110">
        <f>'[3]Median Family Income-Quintiles'!U60</f>
        <v>134144</v>
      </c>
      <c r="V60" s="111">
        <f>'[3]Median Family Income-Quintiles'!V60</f>
        <v>15651.551750000001</v>
      </c>
      <c r="W60" s="106">
        <f>'[3]Median Family Income-Quintiles'!W60</f>
        <v>38392.514999999999</v>
      </c>
      <c r="X60" s="106">
        <f>'[3]Median Family Income-Quintiles'!X60</f>
        <v>61956.175000000003</v>
      </c>
      <c r="Y60" s="106">
        <f>'[3]Median Family Income-Quintiles'!Y60</f>
        <v>93442.1</v>
      </c>
      <c r="Z60" s="110">
        <f>'[3]Median Family Income-Quintiles'!Z60</f>
        <v>162812.70250000001</v>
      </c>
      <c r="AA60" s="111">
        <f>'[3]Median Family Income-Quintiles'!AA60</f>
        <v>17414.4519</v>
      </c>
      <c r="AB60" s="106">
        <f>'[3]Median Family Income-Quintiles'!AB60</f>
        <v>41560.455090000003</v>
      </c>
      <c r="AC60" s="106">
        <f>'[3]Median Family Income-Quintiles'!AC60</f>
        <v>68028.385200000004</v>
      </c>
      <c r="AD60" s="106">
        <f>'[3]Median Family Income-Quintiles'!AD60</f>
        <v>101838.9</v>
      </c>
      <c r="AE60" s="110">
        <f>'[3]Median Family Income-Quintiles'!AE60</f>
        <v>179317.93512000001</v>
      </c>
      <c r="AF60" s="111">
        <f>'[3]Median Family Income-Quintiles'!AF60</f>
        <v>16691.315999999999</v>
      </c>
      <c r="AG60" s="106">
        <f>'[3]Median Family Income-Quintiles'!AG60</f>
        <v>40848.747600000002</v>
      </c>
      <c r="AH60" s="106">
        <f>'[3]Median Family Income-Quintiles'!AH60</f>
        <v>66965.16</v>
      </c>
      <c r="AI60" s="106">
        <f>'[3]Median Family Income-Quintiles'!AI60</f>
        <v>101946.96</v>
      </c>
      <c r="AJ60" s="110">
        <f>'[3]Median Family Income-Quintiles'!AJ60</f>
        <v>180905.88</v>
      </c>
      <c r="AK60" s="111">
        <f>'[3]Median Family Income-Quintiles'!AK60</f>
        <v>16121.984</v>
      </c>
      <c r="AL60" s="110">
        <f>'[3]Median Family Income-Quintiles'!AL60</f>
        <v>40304.959999999999</v>
      </c>
      <c r="AM60" s="110">
        <f>'[3]Median Family Income-Quintiles'!AM60</f>
        <v>65717.237280000001</v>
      </c>
      <c r="AN60" s="110">
        <f>'[3]Median Family Income-Quintiles'!AN60</f>
        <v>101266.212</v>
      </c>
      <c r="AO60" s="110">
        <f>'[3]Median Family Income-Quintiles'!AO60</f>
        <v>178047.16080000001</v>
      </c>
      <c r="AP60" s="111">
        <f>'[3]Median Family Income-Quintiles'!AP60</f>
        <v>16291.791999999999</v>
      </c>
      <c r="AQ60" s="110">
        <f>'[3]Median Family Income-Quintiles'!AQ60</f>
        <v>40525.832600000002</v>
      </c>
      <c r="AR60" s="110">
        <f>'[3]Median Family Income-Quintiles'!AR60</f>
        <v>67203.642000000007</v>
      </c>
      <c r="AS60" s="110">
        <f>'[3]Median Family Income-Quintiles'!AS60</f>
        <v>103351.0555</v>
      </c>
      <c r="AT60" s="262">
        <f>'[3]Median Family Income-Quintiles'!AT60</f>
        <v>182264.42300000001</v>
      </c>
      <c r="AU60" s="110">
        <f>'[3]Median Family Income-Quintiles'!AU60</f>
        <v>16466.374100000001</v>
      </c>
      <c r="AV60" s="110">
        <f>'[3]Median Family Income-Quintiles'!AV60</f>
        <v>40812.362800000003</v>
      </c>
      <c r="AW60" s="110">
        <f>'[3]Median Family Income-Quintiles'!AW60</f>
        <v>68694.076000000001</v>
      </c>
      <c r="AX60" s="110">
        <f>'[3]Median Family Income-Quintiles'!AX60</f>
        <v>104556.42449999999</v>
      </c>
      <c r="AY60" s="262">
        <f>'[3]Median Family Income-Quintiles'!AY60</f>
        <v>184160.73610000001</v>
      </c>
      <c r="AZ60" s="110">
        <f>'[3]Median Family Income-Quintiles'!AZ60</f>
        <v>16624.558499999999</v>
      </c>
      <c r="BA60" s="110">
        <f>'[3]Median Family Income-Quintiles'!BA60</f>
        <v>41309.508999999998</v>
      </c>
      <c r="BB60" s="110">
        <f>'[3]Median Family Income-Quintiles'!BB60</f>
        <v>70125.410399999993</v>
      </c>
      <c r="BC60" s="110">
        <f>'[3]Median Family Income-Quintiles'!BC60</f>
        <v>107404.7234</v>
      </c>
      <c r="BD60" s="262">
        <f>'[3]Median Family Income-Quintiles'!BD60</f>
        <v>193449.408</v>
      </c>
      <c r="BE60" s="110">
        <f>'[3]Median Family Income-Quintiles'!BE60</f>
        <v>17143.224999999999</v>
      </c>
      <c r="BF60" s="110">
        <f>'[3]Median Family Income-Quintiles'!BF60</f>
        <v>42353.85</v>
      </c>
      <c r="BG60" s="110">
        <f>'[3]Median Family Income-Quintiles'!BG60</f>
        <v>71194.804999999993</v>
      </c>
      <c r="BH60" s="110">
        <f>'[3]Median Family Income-Quintiles'!BH60</f>
        <v>110926.75</v>
      </c>
      <c r="BI60" s="262">
        <f>'[3]Median Family Income-Quintiles'!BI60</f>
        <v>199869.83499999999</v>
      </c>
      <c r="BJ60" s="106">
        <f>'[3]Median Family Income-Quintiles'!BJ60</f>
        <v>17822.499199999998</v>
      </c>
      <c r="BK60" s="106">
        <f>'[3]Median Family Income-Quintiles'!BK60</f>
        <v>44556.248</v>
      </c>
      <c r="BL60" s="106">
        <f>'[3]Median Family Income-Quintiles'!BL60</f>
        <v>74293.788799999995</v>
      </c>
      <c r="BM60" s="106">
        <f>'[3]Median Family Income-Quintiles'!BM60</f>
        <v>113142.83199999999</v>
      </c>
      <c r="BN60" s="106">
        <f>'[3]Median Family Income-Quintiles'!BN60</f>
        <v>201754.696</v>
      </c>
      <c r="BO60" s="111">
        <f>'[3]Median Family Income-Quintiles'!BO60</f>
        <v>18136.583999999999</v>
      </c>
      <c r="BP60" s="110">
        <f>'[3]Median Family Income-Quintiles'!BP60</f>
        <v>45341.46</v>
      </c>
      <c r="BQ60" s="110">
        <f>'[3]Median Family Income-Quintiles'!BQ60</f>
        <v>77584.275999999998</v>
      </c>
      <c r="BR60" s="110">
        <f>'[3]Median Family Income-Quintiles'!BR60</f>
        <v>118895.38400000001</v>
      </c>
      <c r="BS60" s="110">
        <f>'[3]Median Family Income-Quintiles'!BS60</f>
        <v>214112.45</v>
      </c>
      <c r="BT60" s="111">
        <f>'[3]Median Family Income-Quintiles'!BT60</f>
        <v>20021.5422</v>
      </c>
      <c r="BU60" s="110">
        <f>'[3]Median Family Income-Quintiles'!BU60</f>
        <v>48132.596400000002</v>
      </c>
      <c r="BV60" s="110">
        <f>'[3]Median Family Income-Quintiles'!BV60</f>
        <v>80389.525500000003</v>
      </c>
      <c r="BW60" s="110">
        <f>'[3]Median Family Income-Quintiles'!BW60</f>
        <v>123365.058</v>
      </c>
      <c r="BX60" s="110">
        <f>'[3]Median Family Income-Quintiles'!BX60</f>
        <v>222461.58</v>
      </c>
      <c r="BY60" s="111">
        <f>'[3]Median Family Income-Quintiles'!BY60</f>
        <v>20261.939999999999</v>
      </c>
      <c r="BZ60" s="110">
        <f>'[3]Median Family Income-Quintiles'!BZ60</f>
        <v>50654.85</v>
      </c>
      <c r="CA60" s="110">
        <f>'[3]Median Family Income-Quintiles'!CA60</f>
        <v>83945.217420000001</v>
      </c>
      <c r="CB60" s="110">
        <f>'[3]Median Family Income-Quintiles'!CB60</f>
        <v>127852.8414</v>
      </c>
      <c r="CC60" s="110">
        <f>'[3]Median Family Income-Quintiles'!CC60</f>
        <v>231999.21299999999</v>
      </c>
      <c r="CD60" s="111">
        <f>'[3]Median Family Income-Quintiles'!CD60</f>
        <v>22021.161</v>
      </c>
      <c r="CE60" s="110">
        <f>'[3]Median Family Income-Quintiles'!CE60</f>
        <v>54042.7575</v>
      </c>
      <c r="CF60" s="110">
        <f>'[3]Median Family Income-Quintiles'!CF60</f>
        <v>89599.861499999999</v>
      </c>
      <c r="CG60" s="110">
        <f>'[3]Median Family Income-Quintiles'!CG60</f>
        <v>137278.70550000001</v>
      </c>
      <c r="CH60" s="110">
        <f>'[3]Median Family Income-Quintiles'!CH60</f>
        <v>251526.10500000001</v>
      </c>
    </row>
    <row r="61" spans="1:86">
      <c r="A61" s="110" t="s">
        <v>74</v>
      </c>
      <c r="B61" s="110">
        <f>'[3]Median Family Income-Quintiles'!B61</f>
        <v>11566</v>
      </c>
      <c r="C61" s="106">
        <f>'[3]Median Family Income-Quintiles'!C61</f>
        <v>26340</v>
      </c>
      <c r="D61" s="106">
        <f>'[3]Median Family Income-Quintiles'!D61</f>
        <v>43300</v>
      </c>
      <c r="E61" s="106">
        <f>'[3]Median Family Income-Quintiles'!E61</f>
        <v>64008</v>
      </c>
      <c r="F61" s="110">
        <f>'[3]Median Family Income-Quintiles'!F61</f>
        <v>108438</v>
      </c>
      <c r="G61" s="111">
        <f>'[3]Median Family Income-Quintiles'!G61</f>
        <v>12420</v>
      </c>
      <c r="H61" s="106">
        <f>'[3]Median Family Income-Quintiles'!H61</f>
        <v>28946</v>
      </c>
      <c r="I61" s="106">
        <f>'[3]Median Family Income-Quintiles'!I61</f>
        <v>47000</v>
      </c>
      <c r="J61" s="106">
        <f>'[3]Median Family Income-Quintiles'!J61</f>
        <v>70646</v>
      </c>
      <c r="K61" s="110">
        <f>'[3]Median Family Income-Quintiles'!K61</f>
        <v>117152</v>
      </c>
      <c r="L61" s="111">
        <f>'[3]Median Family Income-Quintiles'!L61</f>
        <v>13212</v>
      </c>
      <c r="M61" s="106">
        <f>'[3]Median Family Income-Quintiles'!M61</f>
        <v>31003</v>
      </c>
      <c r="N61" s="106">
        <f>'[3]Median Family Income-Quintiles'!N61</f>
        <v>49812</v>
      </c>
      <c r="O61" s="106">
        <f>'[3]Median Family Income-Quintiles'!O61</f>
        <v>74736</v>
      </c>
      <c r="P61" s="110">
        <f>'[3]Median Family Income-Quintiles'!P61</f>
        <v>124084</v>
      </c>
      <c r="Q61" s="111">
        <f>'[3]Median Family Income-Quintiles'!Q61</f>
        <v>13179</v>
      </c>
      <c r="R61" s="106">
        <f>'[3]Median Family Income-Quintiles'!R61</f>
        <v>30010</v>
      </c>
      <c r="S61" s="106">
        <f>'[3]Median Family Income-Quintiles'!S61</f>
        <v>50000</v>
      </c>
      <c r="T61" s="106">
        <f>'[3]Median Family Income-Quintiles'!T61</f>
        <v>75629</v>
      </c>
      <c r="U61" s="110">
        <f>'[3]Median Family Income-Quintiles'!U61</f>
        <v>128900</v>
      </c>
      <c r="V61" s="111">
        <f>'[3]Median Family Income-Quintiles'!V61</f>
        <v>18282.150000000001</v>
      </c>
      <c r="W61" s="106">
        <f>'[3]Median Family Income-Quintiles'!W61</f>
        <v>38189.379999999997</v>
      </c>
      <c r="X61" s="106">
        <f>'[3]Median Family Income-Quintiles'!X61</f>
        <v>57893.474999999999</v>
      </c>
      <c r="Y61" s="106">
        <f>'[3]Median Family Income-Quintiles'!Y61</f>
        <v>83285.350000000006</v>
      </c>
      <c r="Z61" s="110">
        <f>'[3]Median Family Income-Quintiles'!Z61</f>
        <v>137725.53</v>
      </c>
      <c r="AA61" s="111">
        <f>'[3]Median Family Income-Quintiles'!AA61</f>
        <v>19553.068800000001</v>
      </c>
      <c r="AB61" s="106">
        <f>'[3]Median Family Income-Quintiles'!AB61</f>
        <v>41753.949000000001</v>
      </c>
      <c r="AC61" s="106">
        <f>'[3]Median Family Income-Quintiles'!AC61</f>
        <v>63343.7958</v>
      </c>
      <c r="AD61" s="106">
        <f>'[3]Median Family Income-Quintiles'!AD61</f>
        <v>91655.01</v>
      </c>
      <c r="AE61" s="110">
        <f>'[3]Median Family Income-Quintiles'!AE61</f>
        <v>151739.96100000001</v>
      </c>
      <c r="AF61" s="111">
        <f>'[3]Median Family Income-Quintiles'!AF61</f>
        <v>18990.12</v>
      </c>
      <c r="AG61" s="106">
        <f>'[3]Median Family Income-Quintiles'!AG61</f>
        <v>40458.950400000002</v>
      </c>
      <c r="AH61" s="106">
        <f>'[3]Median Family Income-Quintiles'!AH61</f>
        <v>62367.552000000003</v>
      </c>
      <c r="AI61" s="106">
        <f>'[3]Median Family Income-Quintiles'!AI61</f>
        <v>90153.096000000005</v>
      </c>
      <c r="AJ61" s="110">
        <f>'[3]Median Family Income-Quintiles'!AJ61</f>
        <v>151221.32399999999</v>
      </c>
      <c r="AK61" s="111">
        <f>'[3]Median Family Income-Quintiles'!AK61</f>
        <v>18741.806400000001</v>
      </c>
      <c r="AL61" s="110">
        <f>'[3]Median Family Income-Quintiles'!AL61</f>
        <v>40304.959999999999</v>
      </c>
      <c r="AM61" s="110">
        <f>'[3]Median Family Income-Quintiles'!AM61</f>
        <v>61565.826399999998</v>
      </c>
      <c r="AN61" s="110">
        <f>'[3]Median Family Income-Quintiles'!AN61</f>
        <v>89678.535999999993</v>
      </c>
      <c r="AO61" s="110">
        <f>'[3]Median Family Income-Quintiles'!AO61</f>
        <v>150942.07519999999</v>
      </c>
      <c r="AP61" s="111">
        <f>'[3]Median Family Income-Quintiles'!AP61</f>
        <v>18837.3845</v>
      </c>
      <c r="AQ61" s="110">
        <f>'[3]Median Family Income-Quintiles'!AQ61</f>
        <v>40841.486069999999</v>
      </c>
      <c r="AR61" s="110">
        <f>'[3]Median Family Income-Quintiles'!AR61</f>
        <v>63385.253250000002</v>
      </c>
      <c r="AS61" s="110">
        <f>'[3]Median Family Income-Quintiles'!AS61</f>
        <v>92557.743300000002</v>
      </c>
      <c r="AT61" s="262">
        <f>'[3]Median Family Income-Quintiles'!AT61</f>
        <v>154873.84770000001</v>
      </c>
      <c r="AU61" s="110">
        <f>'[3]Median Family Income-Quintiles'!AU61</f>
        <v>19395.974399999999</v>
      </c>
      <c r="AV61" s="110">
        <f>'[3]Median Family Income-Quintiles'!AV61</f>
        <v>41317.4663</v>
      </c>
      <c r="AW61" s="110">
        <f>'[3]Median Family Income-Quintiles'!AW61</f>
        <v>64653.248</v>
      </c>
      <c r="AX61" s="110">
        <f>'[3]Median Family Income-Quintiles'!AX61</f>
        <v>95060.478700000007</v>
      </c>
      <c r="AY61" s="262">
        <f>'[3]Median Family Income-Quintiles'!AY61</f>
        <v>158299.4369</v>
      </c>
      <c r="AZ61" s="110">
        <f>'[3]Median Family Income-Quintiles'!AZ61</f>
        <v>19445.6957</v>
      </c>
      <c r="BA61" s="110">
        <f>'[3]Median Family Income-Quintiles'!BA61</f>
        <v>42921.587399999997</v>
      </c>
      <c r="BB61" s="110">
        <f>'[3]Median Family Income-Quintiles'!BB61</f>
        <v>66397.479099999997</v>
      </c>
      <c r="BC61" s="110">
        <f>'[3]Median Family Income-Quintiles'!BC61</f>
        <v>97732.252999999997</v>
      </c>
      <c r="BD61" s="262">
        <f>'[3]Median Family Income-Quintiles'!BD61</f>
        <v>165238.03599999999</v>
      </c>
      <c r="BE61" s="110">
        <f>'[3]Median Family Income-Quintiles'!BE61</f>
        <v>19865.9725</v>
      </c>
      <c r="BF61" s="110">
        <f>'[3]Median Family Income-Quintiles'!BF61</f>
        <v>43362.275000000001</v>
      </c>
      <c r="BG61" s="110">
        <f>'[3]Median Family Income-Quintiles'!BG61</f>
        <v>68169.53</v>
      </c>
      <c r="BH61" s="110">
        <f>'[3]Median Family Income-Quintiles'!BH61</f>
        <v>99834.074999999997</v>
      </c>
      <c r="BI61" s="262">
        <f>'[3]Median Family Income-Quintiles'!BI61</f>
        <v>169516.24249999999</v>
      </c>
      <c r="BJ61" s="106">
        <f>'[3]Median Family Income-Quintiles'!BJ61</f>
        <v>20626.038400000001</v>
      </c>
      <c r="BK61" s="106">
        <f>'[3]Median Family Income-Quintiles'!BK61</f>
        <v>45056.88</v>
      </c>
      <c r="BL61" s="106">
        <f>'[3]Median Family Income-Quintiles'!BL61</f>
        <v>70088.479999999996</v>
      </c>
      <c r="BM61" s="106">
        <f>'[3]Median Family Income-Quintiles'!BM61</f>
        <v>101528.16959999999</v>
      </c>
      <c r="BN61" s="106">
        <f>'[3]Median Family Income-Quintiles'!BN61</f>
        <v>175821.9584</v>
      </c>
      <c r="BO61" s="111">
        <f>'[3]Median Family Income-Quintiles'!BO61</f>
        <v>21360.865600000001</v>
      </c>
      <c r="BP61" s="110">
        <f>'[3]Median Family Income-Quintiles'!BP61</f>
        <v>46550.565600000002</v>
      </c>
      <c r="BQ61" s="110">
        <f>'[3]Median Family Income-Quintiles'!BQ61</f>
        <v>71841.024399999995</v>
      </c>
      <c r="BR61" s="110">
        <f>'[3]Median Family Income-Quintiles'!BR61</f>
        <v>105796.74</v>
      </c>
      <c r="BS61" s="110">
        <f>'[3]Median Family Income-Quintiles'!BS61</f>
        <v>178544.59359999999</v>
      </c>
      <c r="BT61" s="111">
        <f>'[3]Median Family Income-Quintiles'!BT61</f>
        <v>22549.5147</v>
      </c>
      <c r="BU61" s="110">
        <f>'[3]Median Family Income-Quintiles'!BU61</f>
        <v>49851.617700000003</v>
      </c>
      <c r="BV61" s="110">
        <f>'[3]Median Family Income-Quintiles'!BV61</f>
        <v>76243.650599999994</v>
      </c>
      <c r="BW61" s="110">
        <f>'[3]Median Family Income-Quintiles'!BW61</f>
        <v>111230.79</v>
      </c>
      <c r="BX61" s="110">
        <f>'[3]Median Family Income-Quintiles'!BX61</f>
        <v>191418.07769999999</v>
      </c>
      <c r="BY61" s="111">
        <f>'[3]Median Family Income-Quintiles'!BY61</f>
        <v>23807.779500000001</v>
      </c>
      <c r="BZ61" s="110">
        <f>'[3]Median Family Income-Quintiles'!BZ61</f>
        <v>50654.85</v>
      </c>
      <c r="CA61" s="110">
        <f>'[3]Median Family Income-Quintiles'!CA61</f>
        <v>78211.088399999993</v>
      </c>
      <c r="CB61" s="110">
        <f>'[3]Median Family Income-Quintiles'!CB61</f>
        <v>113466.864</v>
      </c>
      <c r="CC61" s="110">
        <f>'[3]Median Family Income-Quintiles'!CC61</f>
        <v>192488.43</v>
      </c>
      <c r="CD61" s="111">
        <f>'[3]Median Family Income-Quintiles'!CD61</f>
        <v>23435.364000000001</v>
      </c>
      <c r="CE61" s="110">
        <f>'[3]Median Family Income-Quintiles'!CE61</f>
        <v>52426.525500000003</v>
      </c>
      <c r="CF61" s="110">
        <f>'[3]Median Family Income-Quintiles'!CF61</f>
        <v>81114.643500000006</v>
      </c>
      <c r="CG61" s="110">
        <f>'[3]Median Family Income-Quintiles'!CG61</f>
        <v>118186.965</v>
      </c>
      <c r="CH61" s="110">
        <f>'[3]Median Family Income-Quintiles'!CH61</f>
        <v>202029</v>
      </c>
    </row>
    <row r="62" spans="1:86">
      <c r="A62" s="110" t="s">
        <v>75</v>
      </c>
      <c r="B62" s="110">
        <f>'[3]Median Family Income-Quintiles'!B62</f>
        <v>9000</v>
      </c>
      <c r="C62" s="106">
        <f>'[3]Median Family Income-Quintiles'!C62</f>
        <v>24000</v>
      </c>
      <c r="D62" s="106">
        <f>'[3]Median Family Income-Quintiles'!D62</f>
        <v>42000</v>
      </c>
      <c r="E62" s="106">
        <f>'[3]Median Family Income-Quintiles'!E62</f>
        <v>64000</v>
      </c>
      <c r="F62" s="110">
        <f>'[3]Median Family Income-Quintiles'!F62</f>
        <v>105494</v>
      </c>
      <c r="G62" s="111">
        <f>'[3]Median Family Income-Quintiles'!G62</f>
        <v>10188</v>
      </c>
      <c r="H62" s="106">
        <f>'[3]Median Family Income-Quintiles'!H62</f>
        <v>27000</v>
      </c>
      <c r="I62" s="106">
        <f>'[3]Median Family Income-Quintiles'!I62</f>
        <v>47996.5</v>
      </c>
      <c r="J62" s="106">
        <f>'[3]Median Family Income-Quintiles'!J62</f>
        <v>71405</v>
      </c>
      <c r="K62" s="110">
        <f>'[3]Median Family Income-Quintiles'!K62</f>
        <v>116440</v>
      </c>
      <c r="L62" s="111">
        <f>'[3]Median Family Income-Quintiles'!L62</f>
        <v>12000</v>
      </c>
      <c r="M62" s="106">
        <f>'[3]Median Family Income-Quintiles'!M62</f>
        <v>30012</v>
      </c>
      <c r="N62" s="106">
        <f>'[3]Median Family Income-Quintiles'!N62</f>
        <v>51164</v>
      </c>
      <c r="O62" s="106">
        <f>'[3]Median Family Income-Quintiles'!O62</f>
        <v>78323</v>
      </c>
      <c r="P62" s="110">
        <f>'[3]Median Family Income-Quintiles'!P62</f>
        <v>128400</v>
      </c>
      <c r="Q62" s="111">
        <f>'[3]Median Family Income-Quintiles'!Q62</f>
        <v>12038</v>
      </c>
      <c r="R62" s="106">
        <f>'[3]Median Family Income-Quintiles'!R62</f>
        <v>30160</v>
      </c>
      <c r="S62" s="106">
        <f>'[3]Median Family Income-Quintiles'!S62</f>
        <v>51040</v>
      </c>
      <c r="T62" s="106">
        <f>'[3]Median Family Income-Quintiles'!T62</f>
        <v>79050</v>
      </c>
      <c r="U62" s="110">
        <f>'[3]Median Family Income-Quintiles'!U62</f>
        <v>128082</v>
      </c>
      <c r="V62" s="111">
        <f>'[3]Median Family Income-Quintiles'!V62</f>
        <v>18282.150000000001</v>
      </c>
      <c r="W62" s="106">
        <f>'[3]Median Family Income-Quintiles'!W62</f>
        <v>43338.852250000004</v>
      </c>
      <c r="X62" s="106">
        <f>'[3]Median Family Income-Quintiles'!X62</f>
        <v>64596.93</v>
      </c>
      <c r="Y62" s="106">
        <f>'[3]Median Family Income-Quintiles'!Y62</f>
        <v>91898.274000000005</v>
      </c>
      <c r="Z62" s="110">
        <f>'[3]Median Family Income-Quintiles'!Z62</f>
        <v>143007.04000000001</v>
      </c>
      <c r="AA62" s="111">
        <f>'[3]Median Family Income-Quintiles'!AA62</f>
        <v>22404.558000000001</v>
      </c>
      <c r="AB62" s="106">
        <f>'[3]Median Family Income-Quintiles'!AB62</f>
        <v>45827.504999999997</v>
      </c>
      <c r="AC62" s="106">
        <f>'[3]Median Family Income-Quintiles'!AC62</f>
        <v>72305.619000000006</v>
      </c>
      <c r="AD62" s="106">
        <f>'[3]Median Family Income-Quintiles'!AD62</f>
        <v>103366.4835</v>
      </c>
      <c r="AE62" s="110">
        <f>'[3]Median Family Income-Quintiles'!AE62</f>
        <v>162433.04550000001</v>
      </c>
      <c r="AF62" s="111">
        <f>'[3]Median Family Income-Quintiles'!AF62</f>
        <v>18790.223999999998</v>
      </c>
      <c r="AG62" s="106">
        <f>'[3]Median Family Income-Quintiles'!AG62</f>
        <v>42977.64</v>
      </c>
      <c r="AH62" s="106">
        <f>'[3]Median Family Income-Quintiles'!AH62</f>
        <v>68364.432000000001</v>
      </c>
      <c r="AI62" s="106">
        <f>'[3]Median Family Income-Quintiles'!AI62</f>
        <v>97949.04</v>
      </c>
      <c r="AJ62" s="110">
        <f>'[3]Median Family Income-Quintiles'!AJ62</f>
        <v>159916.79999999999</v>
      </c>
      <c r="AK62" s="111">
        <f>'[3]Median Family Income-Quintiles'!AK62</f>
        <v>18137.232</v>
      </c>
      <c r="AL62" s="110">
        <f>'[3]Median Family Income-Quintiles'!AL62</f>
        <v>41514.108800000002</v>
      </c>
      <c r="AM62" s="110">
        <f>'[3]Median Family Income-Quintiles'!AM62</f>
        <v>67510.808000000005</v>
      </c>
      <c r="AN62" s="110">
        <f>'[3]Median Family Income-Quintiles'!AN62</f>
        <v>97739.528000000006</v>
      </c>
      <c r="AO62" s="110">
        <f>'[3]Median Family Income-Quintiles'!AO62</f>
        <v>161219.84</v>
      </c>
      <c r="AP62" s="111">
        <f>'[3]Median Family Income-Quintiles'!AP62</f>
        <v>18430.0897</v>
      </c>
      <c r="AQ62" s="110">
        <f>'[3]Median Family Income-Quintiles'!AQ62</f>
        <v>42765.953999999998</v>
      </c>
      <c r="AR62" s="110">
        <f>'[3]Median Family Income-Quintiles'!AR62</f>
        <v>69036.468599999993</v>
      </c>
      <c r="AS62" s="110">
        <f>'[3]Median Family Income-Quintiles'!AS62</f>
        <v>100296.34450000001</v>
      </c>
      <c r="AT62" s="262">
        <f>'[3]Median Family Income-Quintiles'!AT62</f>
        <v>164954.394</v>
      </c>
      <c r="AU62" s="110">
        <f>'[3]Median Family Income-Quintiles'!AU62</f>
        <v>19699.036499999998</v>
      </c>
      <c r="AV62" s="110">
        <f>'[3]Median Family Income-Quintiles'!AV62</f>
        <v>45459.315000000002</v>
      </c>
      <c r="AW62" s="110">
        <f>'[3]Median Family Income-Quintiles'!AW62</f>
        <v>71926.738400000002</v>
      </c>
      <c r="AX62" s="110">
        <f>'[3]Median Family Income-Quintiles'!AX62</f>
        <v>105061.52800000001</v>
      </c>
      <c r="AY62" s="262">
        <f>'[3]Median Family Income-Quintiles'!AY62</f>
        <v>169179.36629000001</v>
      </c>
      <c r="AZ62" s="110">
        <f>'[3]Median Family Income-Quintiles'!AZ62</f>
        <v>18559.05258</v>
      </c>
      <c r="BA62" s="110">
        <f>'[3]Median Family Income-Quintiles'!BA62</f>
        <v>44835.930500000002</v>
      </c>
      <c r="BB62" s="110">
        <f>'[3]Median Family Income-Quintiles'!BB62</f>
        <v>71535.979000000007</v>
      </c>
      <c r="BC62" s="110">
        <f>'[3]Median Family Income-Quintiles'!BC62</f>
        <v>103979.05680000001</v>
      </c>
      <c r="BD62" s="262">
        <f>'[3]Median Family Income-Quintiles'!BD62</f>
        <v>173298.42800000001</v>
      </c>
      <c r="BE62" s="110">
        <f>'[3]Median Family Income-Quintiles'!BE62</f>
        <v>19664.287499999999</v>
      </c>
      <c r="BF62" s="110">
        <f>'[3]Median Family Income-Quintiles'!BF62</f>
        <v>44370.7</v>
      </c>
      <c r="BG62" s="110">
        <f>'[3]Median Family Income-Quintiles'!BG62</f>
        <v>70993.119999999995</v>
      </c>
      <c r="BH62" s="110">
        <f>'[3]Median Family Income-Quintiles'!BH62</f>
        <v>104876.2</v>
      </c>
      <c r="BI62" s="262">
        <f>'[3]Median Family Income-Quintiles'!BI62</f>
        <v>182625.76749999999</v>
      </c>
      <c r="BJ62" s="106">
        <f>'[3]Median Family Income-Quintiles'!BJ62</f>
        <v>20515.899359999999</v>
      </c>
      <c r="BK62" s="106">
        <f>'[3]Median Family Income-Quintiles'!BK62</f>
        <v>46058.144</v>
      </c>
      <c r="BL62" s="106">
        <f>'[3]Median Family Income-Quintiles'!BL62</f>
        <v>76096.063999999998</v>
      </c>
      <c r="BM62" s="106">
        <f>'[3]Median Family Income-Quintiles'!BM62</f>
        <v>111140.304</v>
      </c>
      <c r="BN62" s="106">
        <f>'[3]Median Family Income-Quintiles'!BN62</f>
        <v>180227.52</v>
      </c>
      <c r="BO62" s="111">
        <f>'[3]Median Family Income-Quintiles'!BO62</f>
        <v>20151.759999999998</v>
      </c>
      <c r="BP62" s="110">
        <f>'[3]Median Family Income-Quintiles'!BP62</f>
        <v>48162.706400000003</v>
      </c>
      <c r="BQ62" s="110">
        <f>'[3]Median Family Income-Quintiles'!BQ62</f>
        <v>78591.864000000001</v>
      </c>
      <c r="BR62" s="110">
        <f>'[3]Median Family Income-Quintiles'!BR62</f>
        <v>112325.91024</v>
      </c>
      <c r="BS62" s="110">
        <f>'[3]Median Family Income-Quintiles'!BS62</f>
        <v>181365.84</v>
      </c>
      <c r="BT62" s="111">
        <f>'[3]Median Family Income-Quintiles'!BT62</f>
        <v>22751.752499999999</v>
      </c>
      <c r="BU62" s="110">
        <f>'[3]Median Family Income-Quintiles'!BU62</f>
        <v>53593.017</v>
      </c>
      <c r="BV62" s="110">
        <f>'[3]Median Family Income-Quintiles'!BV62</f>
        <v>83928.687000000005</v>
      </c>
      <c r="BW62" s="110">
        <f>'[3]Median Family Income-Quintiles'!BW62</f>
        <v>121342.68</v>
      </c>
      <c r="BX62" s="110">
        <f>'[3]Median Family Income-Quintiles'!BX62</f>
        <v>194148.288</v>
      </c>
      <c r="BY62" s="111">
        <f>'[3]Median Family Income-Quintiles'!BY62</f>
        <v>21882.895199999999</v>
      </c>
      <c r="BZ62" s="110">
        <f>'[3]Median Family Income-Quintiles'!BZ62</f>
        <v>55315.0962</v>
      </c>
      <c r="CA62" s="110">
        <f>'[3]Median Family Income-Quintiles'!CA62</f>
        <v>84289.670400000003</v>
      </c>
      <c r="CB62" s="110">
        <f>'[3]Median Family Income-Quintiles'!CB62</f>
        <v>121571.64</v>
      </c>
      <c r="CC62" s="110">
        <f>'[3]Median Family Income-Quintiles'!CC62</f>
        <v>202619.4</v>
      </c>
      <c r="CD62" s="111">
        <f>'[3]Median Family Income-Quintiles'!CD62</f>
        <v>25657.683000000001</v>
      </c>
      <c r="CE62" s="110">
        <f>'[3]Median Family Income-Quintiles'!CE62</f>
        <v>57881.308499999999</v>
      </c>
      <c r="CF62" s="110">
        <f>'[3]Median Family Income-Quintiles'!CF62</f>
        <v>89902.904999999999</v>
      </c>
      <c r="CG62" s="110">
        <f>'[3]Median Family Income-Quintiles'!CG62</f>
        <v>126470.15399999999</v>
      </c>
      <c r="CH62" s="110">
        <f>'[3]Median Family Income-Quintiles'!CH62</f>
        <v>207079.72500000001</v>
      </c>
    </row>
    <row r="63" spans="1:86">
      <c r="A63" s="213" t="s">
        <v>76</v>
      </c>
      <c r="B63" s="213">
        <f>'[3]Median Family Income-Quintiles'!B63</f>
        <v>11245</v>
      </c>
      <c r="C63" s="219">
        <f>'[3]Median Family Income-Quintiles'!C63</f>
        <v>25000</v>
      </c>
      <c r="D63" s="219">
        <f>'[3]Median Family Income-Quintiles'!D63</f>
        <v>39710</v>
      </c>
      <c r="E63" s="219">
        <f>'[3]Median Family Income-Quintiles'!E63</f>
        <v>55000</v>
      </c>
      <c r="F63" s="213">
        <f>'[3]Median Family Income-Quintiles'!F63</f>
        <v>86960</v>
      </c>
      <c r="G63" s="220">
        <f>'[3]Median Family Income-Quintiles'!G63</f>
        <v>11572</v>
      </c>
      <c r="H63" s="219">
        <f>'[3]Median Family Income-Quintiles'!H63</f>
        <v>26500.5</v>
      </c>
      <c r="I63" s="219">
        <f>'[3]Median Family Income-Quintiles'!I63</f>
        <v>42400</v>
      </c>
      <c r="J63" s="219">
        <f>'[3]Median Family Income-Quintiles'!J63</f>
        <v>61598</v>
      </c>
      <c r="K63" s="213">
        <f>'[3]Median Family Income-Quintiles'!K63</f>
        <v>102469</v>
      </c>
      <c r="L63" s="220">
        <f>'[3]Median Family Income-Quintiles'!L63</f>
        <v>12600</v>
      </c>
      <c r="M63" s="219">
        <f>'[3]Median Family Income-Quintiles'!M63</f>
        <v>28040</v>
      </c>
      <c r="N63" s="219">
        <f>'[3]Median Family Income-Quintiles'!N63</f>
        <v>45000</v>
      </c>
      <c r="O63" s="219">
        <f>'[3]Median Family Income-Quintiles'!O63</f>
        <v>67610</v>
      </c>
      <c r="P63" s="213">
        <f>'[3]Median Family Income-Quintiles'!P63</f>
        <v>108634</v>
      </c>
      <c r="Q63" s="220">
        <f>'[3]Median Family Income-Quintiles'!Q63</f>
        <v>13250</v>
      </c>
      <c r="R63" s="219">
        <f>'[3]Median Family Income-Quintiles'!R63</f>
        <v>30463</v>
      </c>
      <c r="S63" s="219">
        <f>'[3]Median Family Income-Quintiles'!S63</f>
        <v>50000</v>
      </c>
      <c r="T63" s="219">
        <f>'[3]Median Family Income-Quintiles'!T63</f>
        <v>74722</v>
      </c>
      <c r="U63" s="213">
        <f>'[3]Median Family Income-Quintiles'!U63</f>
        <v>123698</v>
      </c>
      <c r="V63" s="220">
        <f>'[3]Median Family Income-Quintiles'!V63</f>
        <v>19399.392500000002</v>
      </c>
      <c r="W63" s="219">
        <f>'[3]Median Family Income-Quintiles'!W63</f>
        <v>40423.864999999998</v>
      </c>
      <c r="X63" s="219">
        <f>'[3]Median Family Income-Quintiles'!X63</f>
        <v>57893.474999999999</v>
      </c>
      <c r="Y63" s="219">
        <f>'[3]Median Family Income-Quintiles'!Y63</f>
        <v>81254</v>
      </c>
      <c r="Z63" s="213">
        <f>'[3]Median Family Income-Quintiles'!Z63</f>
        <v>125740.565</v>
      </c>
      <c r="AA63" s="220">
        <f>'[3]Median Family Income-Quintiles'!AA63</f>
        <v>21284.330099999999</v>
      </c>
      <c r="AB63" s="219">
        <f>'[3]Median Family Income-Quintiles'!AB63</f>
        <v>43587.049200000001</v>
      </c>
      <c r="AC63" s="219">
        <f>'[3]Median Family Income-Quintiles'!AC63</f>
        <v>63140.118000000002</v>
      </c>
      <c r="AD63" s="219">
        <f>'[3]Median Family Income-Quintiles'!AD63</f>
        <v>89414.554199999999</v>
      </c>
      <c r="AE63" s="213">
        <f>'[3]Median Family Income-Quintiles'!AE63</f>
        <v>142574.46</v>
      </c>
      <c r="AF63" s="220">
        <f>'[3]Median Family Income-Quintiles'!AF63</f>
        <v>20329.423200000001</v>
      </c>
      <c r="AG63" s="219">
        <f>'[3]Median Family Income-Quintiles'!AG63</f>
        <v>43977.120000000003</v>
      </c>
      <c r="AH63" s="219">
        <f>'[3]Median Family Income-Quintiles'!AH63</f>
        <v>64166.616000000002</v>
      </c>
      <c r="AI63" s="219">
        <f>'[3]Median Family Income-Quintiles'!AI63</f>
        <v>90053.148000000001</v>
      </c>
      <c r="AJ63" s="213">
        <f>'[3]Median Family Income-Quintiles'!AJ63</f>
        <v>142575.82199999999</v>
      </c>
      <c r="AK63" s="220">
        <f>'[3]Median Family Income-Quintiles'!AK63</f>
        <v>20454.767199999998</v>
      </c>
      <c r="AL63" s="213">
        <f>'[3]Median Family Income-Quintiles'!AL63</f>
        <v>42592.266479999998</v>
      </c>
      <c r="AM63" s="213">
        <f>'[3]Median Family Income-Quintiles'!AM63</f>
        <v>62573.450400000002</v>
      </c>
      <c r="AN63" s="213">
        <f>'[3]Median Family Income-Quintiles'!AN63</f>
        <v>89172.708752000006</v>
      </c>
      <c r="AO63" s="213">
        <f>'[3]Median Family Income-Quintiles'!AO63</f>
        <v>146105.48000000001</v>
      </c>
      <c r="AP63" s="220">
        <f>'[3]Median Family Income-Quintiles'!AP63</f>
        <v>21769.907060000001</v>
      </c>
      <c r="AQ63" s="213">
        <f>'[3]Median Family Income-Quintiles'!AQ63</f>
        <v>46248.324540000001</v>
      </c>
      <c r="AR63" s="213">
        <f>'[3]Median Family Income-Quintiles'!AR63</f>
        <v>67203.642000000007</v>
      </c>
      <c r="AS63" s="213">
        <f>'[3]Median Family Income-Quintiles'!AS63</f>
        <v>92048.624800000005</v>
      </c>
      <c r="AT63" s="263">
        <f>'[3]Median Family Income-Quintiles'!AT63</f>
        <v>148367.31327000001</v>
      </c>
      <c r="AU63" s="213">
        <f>'[3]Median Family Income-Quintiles'!AU63</f>
        <v>23436.8024</v>
      </c>
      <c r="AV63" s="213">
        <f>'[3]Median Family Income-Quintiles'!AV63</f>
        <v>44550.128700000001</v>
      </c>
      <c r="AW63" s="213">
        <f>'[3]Median Family Income-Quintiles'!AW63</f>
        <v>65562.434299999994</v>
      </c>
      <c r="AX63" s="213">
        <f>'[3]Median Family Income-Quintiles'!AX63</f>
        <v>90918.63</v>
      </c>
      <c r="AY63" s="263">
        <f>'[3]Median Family Income-Quintiles'!AY63</f>
        <v>148651.96004999999</v>
      </c>
      <c r="AZ63" s="213">
        <f>'[3]Median Family Income-Quintiles'!AZ63</f>
        <v>21863.813300000002</v>
      </c>
      <c r="BA63" s="213">
        <f>'[3]Median Family Income-Quintiles'!BA63</f>
        <v>45339.705000000002</v>
      </c>
      <c r="BB63" s="213">
        <f>'[3]Median Family Income-Quintiles'!BB63</f>
        <v>68513.331999999995</v>
      </c>
      <c r="BC63" s="213">
        <f>'[3]Median Family Income-Quintiles'!BC63</f>
        <v>97733.260548999999</v>
      </c>
      <c r="BD63" s="263">
        <f>'[3]Median Family Income-Quintiles'!BD63</f>
        <v>160200.291</v>
      </c>
      <c r="BE63" s="213">
        <f>'[3]Median Family Income-Quintiles'!BE63</f>
        <v>23697.987499999999</v>
      </c>
      <c r="BF63" s="213">
        <f>'[3]Median Family Income-Quintiles'!BF63</f>
        <v>45379.125</v>
      </c>
      <c r="BG63" s="213">
        <f>'[3]Median Family Income-Quintiles'!BG63</f>
        <v>68976.27</v>
      </c>
      <c r="BH63" s="213">
        <f>'[3]Median Family Income-Quintiles'!BH63</f>
        <v>97313.012499999997</v>
      </c>
      <c r="BI63" s="263">
        <f>'[3]Median Family Income-Quintiles'!BI63</f>
        <v>159331.15</v>
      </c>
      <c r="BJ63" s="286">
        <f>'[3]Median Family Income-Quintiles'!BJ63</f>
        <v>24430.8416</v>
      </c>
      <c r="BK63" s="219">
        <f>'[3]Median Family Income-Quintiles'!BK63</f>
        <v>49362.315199999997</v>
      </c>
      <c r="BL63" s="219">
        <f>'[3]Median Family Income-Quintiles'!BL63</f>
        <v>76096.063999999998</v>
      </c>
      <c r="BM63" s="219">
        <f>'[3]Median Family Income-Quintiles'!BM63</f>
        <v>103530.6976</v>
      </c>
      <c r="BN63" s="219">
        <f>'[3]Median Family Income-Quintiles'!BN63</f>
        <v>168232.37727999999</v>
      </c>
      <c r="BO63" s="220">
        <f>'[3]Median Family Income-Quintiles'!BO63</f>
        <v>22973.006399999998</v>
      </c>
      <c r="BP63" s="213">
        <f>'[3]Median Family Income-Quintiles'!BP63</f>
        <v>51185.470399999998</v>
      </c>
      <c r="BQ63" s="213">
        <f>'[3]Median Family Income-Quintiles'!BQ63</f>
        <v>77483.517200000002</v>
      </c>
      <c r="BR63" s="213">
        <f>'[3]Median Family Income-Quintiles'!BR63</f>
        <v>105796.74</v>
      </c>
      <c r="BS63" s="213">
        <f>'[3]Median Family Income-Quintiles'!BS63</f>
        <v>169980.0956</v>
      </c>
      <c r="BT63" s="220">
        <f>'[3]Median Family Income-Quintiles'!BT63</f>
        <v>22751.752499999999</v>
      </c>
      <c r="BU63" s="213">
        <f>'[3]Median Family Income-Quintiles'!BU63</f>
        <v>49244.904300000002</v>
      </c>
      <c r="BV63" s="213">
        <f>'[3]Median Family Income-Quintiles'!BV63</f>
        <v>71592.181200000006</v>
      </c>
      <c r="BW63" s="213">
        <f>'[3]Median Family Income-Quintiles'!BW63</f>
        <v>103505.30604</v>
      </c>
      <c r="BX63" s="213">
        <f>'[3]Median Family Income-Quintiles'!BX63</f>
        <v>163408.14240000001</v>
      </c>
      <c r="BY63" s="220">
        <f>'[3]Median Family Income-Quintiles'!BY63</f>
        <v>26745.7608</v>
      </c>
      <c r="BZ63" s="213">
        <f>'[3]Median Family Income-Quintiles'!BZ63</f>
        <v>52782.3537</v>
      </c>
      <c r="CA63" s="213">
        <f>'[3]Median Family Income-Quintiles'!CA63</f>
        <v>81047.759999999995</v>
      </c>
      <c r="CB63" s="213">
        <f>'[3]Median Family Income-Quintiles'!CB63</f>
        <v>111440.67</v>
      </c>
      <c r="CC63" s="213">
        <f>'[3]Median Family Income-Quintiles'!CC63</f>
        <v>175873.63920000001</v>
      </c>
      <c r="CD63" s="220">
        <f>'[3]Median Family Income-Quintiles'!CD63</f>
        <v>26768.842499999999</v>
      </c>
      <c r="CE63" s="213">
        <f>'[3]Median Family Income-Quintiles'!CE63</f>
        <v>53992.250249999997</v>
      </c>
      <c r="CF63" s="213">
        <f>'[3]Median Family Income-Quintiles'!CF63</f>
        <v>83640.005999999994</v>
      </c>
      <c r="CG63" s="213">
        <f>'[3]Median Family Income-Quintiles'!CG63</f>
        <v>121217.4</v>
      </c>
      <c r="CH63" s="213">
        <f>'[3]Median Family Income-Quintiles'!CH63</f>
        <v>195968.13</v>
      </c>
    </row>
    <row r="64" spans="1:86">
      <c r="A64" s="222" t="s">
        <v>77</v>
      </c>
      <c r="B64" s="210">
        <f>'[3]Median Family Income-Quintiles'!B64</f>
        <v>0</v>
      </c>
      <c r="C64" s="210">
        <f>'[3]Median Family Income-Quintiles'!C64</f>
        <v>0</v>
      </c>
      <c r="D64" s="210">
        <f>'[3]Median Family Income-Quintiles'!D64</f>
        <v>0</v>
      </c>
      <c r="E64" s="210">
        <f>'[3]Median Family Income-Quintiles'!E64</f>
        <v>0</v>
      </c>
      <c r="F64" s="210">
        <f>'[3]Median Family Income-Quintiles'!F64</f>
        <v>0</v>
      </c>
      <c r="G64" s="210">
        <f>'[3]Median Family Income-Quintiles'!G64</f>
        <v>0</v>
      </c>
      <c r="H64" s="210">
        <f>'[3]Median Family Income-Quintiles'!H64</f>
        <v>0</v>
      </c>
      <c r="I64" s="210">
        <f>'[3]Median Family Income-Quintiles'!I64</f>
        <v>0</v>
      </c>
      <c r="J64" s="210">
        <f>'[3]Median Family Income-Quintiles'!J64</f>
        <v>0</v>
      </c>
      <c r="K64" s="210">
        <f>'[3]Median Family Income-Quintiles'!K64</f>
        <v>0</v>
      </c>
      <c r="L64" s="210">
        <f>'[3]Median Family Income-Quintiles'!L64</f>
        <v>0</v>
      </c>
      <c r="M64" s="210">
        <f>'[3]Median Family Income-Quintiles'!M64</f>
        <v>0</v>
      </c>
      <c r="N64" s="210">
        <f>'[3]Median Family Income-Quintiles'!N64</f>
        <v>0</v>
      </c>
      <c r="O64" s="210">
        <f>'[3]Median Family Income-Quintiles'!O64</f>
        <v>0</v>
      </c>
      <c r="P64" s="210">
        <f>'[3]Median Family Income-Quintiles'!P64</f>
        <v>0</v>
      </c>
      <c r="Q64" s="210">
        <f>'[3]Median Family Income-Quintiles'!Q64</f>
        <v>0</v>
      </c>
      <c r="R64" s="210">
        <f>'[3]Median Family Income-Quintiles'!R64</f>
        <v>0</v>
      </c>
      <c r="S64" s="210">
        <f>'[3]Median Family Income-Quintiles'!S64</f>
        <v>0</v>
      </c>
      <c r="T64" s="210">
        <f>'[3]Median Family Income-Quintiles'!T64</f>
        <v>0</v>
      </c>
      <c r="U64" s="210">
        <f>'[3]Median Family Income-Quintiles'!U64</f>
        <v>0</v>
      </c>
      <c r="V64" s="210">
        <f>'[3]Median Family Income-Quintiles'!V64</f>
        <v>10867.7225</v>
      </c>
      <c r="W64" s="210">
        <f>'[3]Median Family Income-Quintiles'!W64</f>
        <v>32907.870000000003</v>
      </c>
      <c r="X64" s="210">
        <f>'[3]Median Family Income-Quintiles'!X64</f>
        <v>60026.392500000002</v>
      </c>
      <c r="Y64" s="210">
        <f>'[3]Median Family Income-Quintiles'!Y64</f>
        <v>114629.0805</v>
      </c>
      <c r="Z64" s="210">
        <f>'[3]Median Family Income-Quintiles'!Z64</f>
        <v>236652.27499999999</v>
      </c>
      <c r="AA64" s="210">
        <f>'[3]Median Family Income-Quintiles'!AA64</f>
        <v>12220.668</v>
      </c>
      <c r="AB64" s="210">
        <f>'[3]Median Family Income-Quintiles'!AB64</f>
        <v>36254.648399999998</v>
      </c>
      <c r="AC64" s="210">
        <f>'[3]Median Family Income-Quintiles'!AC64</f>
        <v>65940.687749999997</v>
      </c>
      <c r="AD64" s="210">
        <f>'[3]Median Family Income-Quintiles'!AD64</f>
        <v>122206.68</v>
      </c>
      <c r="AE64" s="210">
        <f>'[3]Median Family Income-Quintiles'!AE64</f>
        <v>251949.43859999999</v>
      </c>
      <c r="AF64" s="210">
        <f>'[3]Median Family Income-Quintiles'!AF64</f>
        <v>11793.864</v>
      </c>
      <c r="AG64" s="210">
        <f>'[3]Median Family Income-Quintiles'!AG64</f>
        <v>37480.5</v>
      </c>
      <c r="AH64" s="210">
        <f>'[3]Median Family Income-Quintiles'!AH64</f>
        <v>71462.820000000007</v>
      </c>
      <c r="AI64" s="210">
        <f>'[3]Median Family Income-Quintiles'!AI64</f>
        <v>126933.96</v>
      </c>
      <c r="AJ64" s="210">
        <f>'[3]Median Family Income-Quintiles'!AJ64</f>
        <v>245872.08</v>
      </c>
      <c r="AK64" s="235">
        <f>'[3]Median Family Income-Quintiles'!AK64</f>
        <v>12091.487999999999</v>
      </c>
      <c r="AL64" s="210">
        <f>'[3]Median Family Income-Quintiles'!AL64</f>
        <v>41514.108800000002</v>
      </c>
      <c r="AM64" s="210">
        <f>'[3]Median Family Income-Quintiles'!AM64</f>
        <v>77083.236000000004</v>
      </c>
      <c r="AN64" s="210">
        <f>'[3]Median Family Income-Quintiles'!AN64</f>
        <v>137036.864</v>
      </c>
      <c r="AO64" s="210">
        <f>'[3]Median Family Income-Quintiles'!AO64</f>
        <v>267020.36</v>
      </c>
      <c r="AP64" s="235">
        <f>'[3]Median Family Income-Quintiles'!AP64</f>
        <v>10691.488499999999</v>
      </c>
      <c r="AQ64" s="210">
        <f>'[3]Median Family Income-Quintiles'!AQ64</f>
        <v>37878.416400000002</v>
      </c>
      <c r="AR64" s="210">
        <f>'[3]Median Family Income-Quintiles'!AR64</f>
        <v>74840.419500000004</v>
      </c>
      <c r="AS64" s="210">
        <f>'[3]Median Family Income-Quintiles'!AS64</f>
        <v>141534.943</v>
      </c>
      <c r="AT64" s="264">
        <f>'[3]Median Family Income-Quintiles'!AT64</f>
        <v>278996.93800000002</v>
      </c>
      <c r="AU64" s="210">
        <f>'[3]Median Family Income-Quintiles'!AU64</f>
        <v>14243.9187</v>
      </c>
      <c r="AV64" s="210">
        <f>'[3]Median Family Income-Quintiles'!AV64</f>
        <v>41014.404199999997</v>
      </c>
      <c r="AW64" s="210">
        <f>'[3]Median Family Income-Quintiles'!AW64</f>
        <v>86473.719200000007</v>
      </c>
      <c r="AX64" s="210">
        <f>'[3]Median Family Income-Quintiles'!AX64</f>
        <v>141428.98000000001</v>
      </c>
      <c r="AY64" s="264">
        <f>'[3]Median Family Income-Quintiles'!AY64</f>
        <v>260633.40599999999</v>
      </c>
      <c r="AZ64" s="210">
        <f>'[3]Median Family Income-Quintiles'!AZ64</f>
        <v>10075.49</v>
      </c>
      <c r="BA64" s="210">
        <f>'[3]Median Family Income-Quintiles'!BA64</f>
        <v>35264.214999999997</v>
      </c>
      <c r="BB64" s="210">
        <f>'[3]Median Family Income-Quintiles'!BB64</f>
        <v>71838.243700000006</v>
      </c>
      <c r="BC64" s="210">
        <f>'[3]Median Family Income-Quintiles'!BC64</f>
        <v>135011.56599999999</v>
      </c>
      <c r="BD64" s="264">
        <f>'[3]Median Family Income-Quintiles'!BD64</f>
        <v>281307.68079999997</v>
      </c>
      <c r="BE64" s="210">
        <f>'[3]Median Family Income-Quintiles'!BE64</f>
        <v>15126.375</v>
      </c>
      <c r="BF64" s="210">
        <f>'[3]Median Family Income-Quintiles'!BF64</f>
        <v>42585.787750000003</v>
      </c>
      <c r="BG64" s="210">
        <f>'[3]Median Family Income-Quintiles'!BG64</f>
        <v>85211.912500000006</v>
      </c>
      <c r="BH64" s="210">
        <f>'[3]Median Family Income-Quintiles'!BH64</f>
        <v>148843.53</v>
      </c>
      <c r="BI64" s="264">
        <f>'[3]Median Family Income-Quintiles'!BI64</f>
        <v>288409.55</v>
      </c>
      <c r="BJ64" s="106">
        <f>'[3]Median Family Income-Quintiles'!BJ64</f>
        <v>15018.96</v>
      </c>
      <c r="BK64" s="106">
        <f>'[3]Median Family Income-Quintiles'!BK64</f>
        <v>46058.144</v>
      </c>
      <c r="BL64" s="106">
        <f>'[3]Median Family Income-Quintiles'!BL64</f>
        <v>93117.551999999996</v>
      </c>
      <c r="BM64" s="106">
        <f>'[3]Median Family Income-Quintiles'!BM64</f>
        <v>164507.6752</v>
      </c>
      <c r="BN64" s="106">
        <f>'[3]Median Family Income-Quintiles'!BN64</f>
        <v>308389.31199999998</v>
      </c>
      <c r="BO64" s="235">
        <f>'[3]Median Family Income-Quintiles'!BO64</f>
        <v>11587.262000000001</v>
      </c>
      <c r="BP64" s="210">
        <f>'[3]Median Family Income-Quintiles'!BP64</f>
        <v>47356.635999999999</v>
      </c>
      <c r="BQ64" s="210">
        <f>'[3]Median Family Income-Quintiles'!BQ64</f>
        <v>100658.04120000001</v>
      </c>
      <c r="BR64" s="210">
        <f>'[3]Median Family Income-Quintiles'!BR64</f>
        <v>168267.196</v>
      </c>
      <c r="BS64" s="210">
        <f>'[3]Median Family Income-Quintiles'!BS64</f>
        <v>328473.68800000002</v>
      </c>
      <c r="BT64" s="235">
        <f>'[3]Median Family Income-Quintiles'!BT64</f>
        <v>14156.646000000001</v>
      </c>
      <c r="BU64" s="210">
        <f>'[3]Median Family Income-Quintiles'!BU64</f>
        <v>56222.108399999997</v>
      </c>
      <c r="BV64" s="210">
        <f>'[3]Median Family Income-Quintiles'!BV64</f>
        <v>107084.9151</v>
      </c>
      <c r="BW64" s="210">
        <f>'[3]Median Family Income-Quintiles'!BW64</f>
        <v>182014.02</v>
      </c>
      <c r="BX64" s="210">
        <f>'[3]Median Family Income-Quintiles'!BX64</f>
        <v>323580.48</v>
      </c>
      <c r="BY64" s="235">
        <f>'[3]Median Family Income-Quintiles'!BY64</f>
        <v>16331.12364</v>
      </c>
      <c r="BZ64" s="210">
        <f>'[3]Median Family Income-Quintiles'!BZ64</f>
        <v>58557.006600000001</v>
      </c>
      <c r="CA64" s="210">
        <f>'[3]Median Family Income-Quintiles'!CA64</f>
        <v>112453.76700000001</v>
      </c>
      <c r="CB64" s="210">
        <f>'[3]Median Family Income-Quintiles'!CB64</f>
        <v>197553.91500000001</v>
      </c>
      <c r="CC64" s="210">
        <f>'[3]Median Family Income-Quintiles'!CC64</f>
        <v>334322.01</v>
      </c>
      <c r="CD64" s="235">
        <f>'[3]Median Family Income-Quintiles'!CD64</f>
        <v>22223.19</v>
      </c>
      <c r="CE64" s="210">
        <f>'[3]Median Family Income-Quintiles'!CE64</f>
        <v>68083.773000000001</v>
      </c>
      <c r="CF64" s="210">
        <f>'[3]Median Family Income-Quintiles'!CF64</f>
        <v>129803.63250000001</v>
      </c>
      <c r="CG64" s="210">
        <f>'[3]Median Family Income-Quintiles'!CG64</f>
        <v>203039.14499999999</v>
      </c>
      <c r="CH64" s="210">
        <f>'[3]Median Family Income-Quintiles'!CH64</f>
        <v>355712.46029999998</v>
      </c>
    </row>
    <row r="65" spans="1:32">
      <c r="B65" s="211"/>
      <c r="C65" s="211"/>
      <c r="D65" s="211"/>
      <c r="E65" s="211"/>
      <c r="F65" s="211"/>
      <c r="G65" s="211"/>
      <c r="L65" s="211"/>
      <c r="Q65" s="211"/>
      <c r="V65" s="211"/>
      <c r="AA65" s="211"/>
    </row>
    <row r="66" spans="1:32">
      <c r="B66" s="223"/>
      <c r="C66" s="224"/>
      <c r="D66" s="224"/>
      <c r="E66" s="224"/>
      <c r="F66" s="224"/>
      <c r="G66" s="223"/>
      <c r="H66" s="225"/>
      <c r="I66" s="225"/>
      <c r="J66" s="225"/>
      <c r="K66" s="225"/>
      <c r="L66" s="223"/>
      <c r="M66" s="225"/>
      <c r="N66" s="225"/>
      <c r="O66" s="225"/>
      <c r="P66" s="225"/>
      <c r="Q66" s="223"/>
      <c r="R66" s="225"/>
      <c r="S66" s="225"/>
      <c r="T66" s="225"/>
      <c r="U66" s="225"/>
      <c r="V66" s="223"/>
      <c r="W66" s="225"/>
      <c r="X66" s="225"/>
      <c r="Y66" s="225"/>
      <c r="Z66" s="225"/>
      <c r="AA66" s="223"/>
      <c r="AB66" s="225"/>
      <c r="AC66" s="225"/>
      <c r="AD66" s="225"/>
      <c r="AE66" s="225"/>
      <c r="AF66" s="223"/>
    </row>
    <row r="67" spans="1:32">
      <c r="A67" s="204" t="s">
        <v>236</v>
      </c>
      <c r="G67" s="211"/>
      <c r="L67" s="211"/>
      <c r="Q67" s="211"/>
      <c r="V67" s="211"/>
      <c r="AA67" s="211"/>
    </row>
    <row r="68" spans="1:32">
      <c r="A68" s="204" t="s">
        <v>237</v>
      </c>
      <c r="G68" s="211"/>
      <c r="L68" s="211"/>
      <c r="Q68" s="211"/>
      <c r="V68" s="211"/>
      <c r="AA68" s="211"/>
    </row>
    <row r="69" spans="1:32">
      <c r="G69" s="211"/>
      <c r="L69" s="211"/>
      <c r="Q69" s="211"/>
      <c r="V69" s="211"/>
      <c r="AA69" s="211"/>
    </row>
    <row r="70" spans="1:32">
      <c r="G70" s="211"/>
      <c r="L70" s="211"/>
      <c r="Q70" s="211"/>
      <c r="V70" s="211"/>
      <c r="AA70" s="211"/>
    </row>
    <row r="71" spans="1:32">
      <c r="G71" s="211"/>
      <c r="L71" s="211"/>
      <c r="Q71" s="211"/>
      <c r="V71" s="211"/>
      <c r="AA71" s="211"/>
    </row>
    <row r="72" spans="1:32">
      <c r="G72" s="211"/>
      <c r="L72" s="211"/>
      <c r="Q72" s="211"/>
      <c r="V72" s="211"/>
      <c r="AA72" s="211"/>
    </row>
    <row r="73" spans="1:32">
      <c r="G73" s="211"/>
      <c r="L73" s="211"/>
      <c r="Q73" s="211"/>
      <c r="V73" s="211"/>
      <c r="AA73" s="211"/>
    </row>
    <row r="74" spans="1:32">
      <c r="G74" s="211"/>
      <c r="L74" s="211"/>
      <c r="Q74" s="211"/>
      <c r="V74" s="211"/>
      <c r="AA74" s="211"/>
    </row>
    <row r="75" spans="1:32">
      <c r="G75" s="211"/>
      <c r="L75" s="211"/>
      <c r="Q75" s="211"/>
      <c r="V75" s="211"/>
      <c r="AA75" s="211"/>
    </row>
    <row r="76" spans="1:32">
      <c r="G76" s="211"/>
      <c r="L76" s="211"/>
      <c r="Q76" s="211"/>
      <c r="V76" s="211"/>
      <c r="AA76" s="211"/>
    </row>
    <row r="77" spans="1:32">
      <c r="G77" s="211"/>
      <c r="L77" s="211"/>
      <c r="Q77" s="211"/>
      <c r="V77" s="211"/>
      <c r="AA77" s="211"/>
    </row>
    <row r="78" spans="1:32">
      <c r="G78" s="211"/>
      <c r="L78" s="211"/>
      <c r="Q78" s="211"/>
      <c r="V78" s="211"/>
      <c r="AA78" s="211"/>
    </row>
    <row r="79" spans="1:32">
      <c r="G79" s="211"/>
      <c r="L79" s="211"/>
      <c r="Q79" s="211"/>
      <c r="V79" s="211"/>
      <c r="AA79" s="211"/>
    </row>
    <row r="80" spans="1:32">
      <c r="G80" s="211"/>
      <c r="L80" s="211"/>
      <c r="Q80" s="211"/>
      <c r="V80" s="211"/>
      <c r="AA80" s="211"/>
    </row>
    <row r="81" spans="7:27">
      <c r="G81" s="211"/>
      <c r="L81" s="211"/>
      <c r="Q81" s="211"/>
      <c r="V81" s="211"/>
      <c r="AA81" s="211"/>
    </row>
    <row r="82" spans="7:27">
      <c r="G82" s="211"/>
      <c r="L82" s="211"/>
      <c r="Q82" s="211"/>
      <c r="V82" s="211"/>
      <c r="AA82" s="211"/>
    </row>
  </sheetData>
  <phoneticPr fontId="12" type="noConversion"/>
  <pageMargins left="0.75" right="0.75" top="1" bottom="1" header="0.5" footer="0.5"/>
  <pageSetup scale="56" orientation="portrait" r:id="rId1"/>
  <headerFooter alignWithMargins="0"/>
  <colBreaks count="3" manualBreakCount="3">
    <brk id="11" max="1048575" man="1"/>
    <brk id="21" max="1048575" man="1"/>
    <brk id="36" max="8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BP33"/>
  <sheetViews>
    <sheetView workbookViewId="0">
      <selection activeCell="AE7" sqref="AE7:AF25"/>
    </sheetView>
  </sheetViews>
  <sheetFormatPr defaultColWidth="9.140625" defaultRowHeight="12.75"/>
  <cols>
    <col min="1" max="1" width="13.140625" style="3" customWidth="1"/>
    <col min="2" max="16384" width="9.140625" style="3"/>
  </cols>
  <sheetData>
    <row r="1" spans="1:68" ht="14.25">
      <c r="A1" s="80" t="s">
        <v>238</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row>
    <row r="2" spans="1:68">
      <c r="A2" s="80" t="s">
        <v>239</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row>
    <row r="3" spans="1:68">
      <c r="A3" s="182"/>
      <c r="B3" s="182"/>
      <c r="C3" s="182"/>
      <c r="D3" s="182"/>
      <c r="E3" s="182"/>
      <c r="F3" s="182"/>
      <c r="G3" s="182"/>
      <c r="H3" s="182"/>
      <c r="I3" s="182"/>
      <c r="J3" s="182"/>
      <c r="K3" s="182"/>
      <c r="L3" s="182"/>
      <c r="M3" s="182"/>
      <c r="N3" s="181"/>
      <c r="O3" s="181"/>
      <c r="P3" s="181"/>
      <c r="Q3" s="181"/>
      <c r="R3" s="181"/>
      <c r="S3" s="181"/>
      <c r="T3" s="181"/>
      <c r="U3" s="181"/>
      <c r="V3" s="182"/>
      <c r="W3" s="182"/>
      <c r="X3" s="182"/>
      <c r="Y3" s="181"/>
      <c r="Z3" s="181"/>
      <c r="AA3" s="181"/>
      <c r="AB3" s="181"/>
      <c r="AC3" s="181"/>
      <c r="AD3" s="181"/>
      <c r="AE3" s="181"/>
      <c r="AF3" s="181"/>
      <c r="AG3" s="182"/>
      <c r="AH3" s="182"/>
      <c r="AI3" s="182"/>
      <c r="AJ3" s="181"/>
      <c r="AK3" s="181"/>
      <c r="AL3" s="181"/>
      <c r="AM3" s="181"/>
      <c r="AN3" s="181"/>
      <c r="AO3" s="181"/>
      <c r="AP3" s="182"/>
      <c r="AQ3" s="182"/>
      <c r="AR3" s="182"/>
      <c r="AS3" s="181"/>
      <c r="AT3" s="181"/>
      <c r="AU3" s="181"/>
      <c r="AV3" s="181"/>
      <c r="AW3" s="181"/>
      <c r="AX3" s="181"/>
      <c r="AY3" s="182"/>
      <c r="AZ3" s="182"/>
      <c r="BA3" s="182"/>
      <c r="BB3" s="181"/>
      <c r="BC3" s="181"/>
      <c r="BD3" s="181"/>
      <c r="BE3" s="181"/>
      <c r="BF3" s="181"/>
      <c r="BG3" s="181"/>
      <c r="BH3" s="182"/>
      <c r="BI3" s="182"/>
      <c r="BJ3" s="182"/>
      <c r="BK3" s="181"/>
      <c r="BL3" s="181"/>
      <c r="BM3" s="181"/>
      <c r="BN3" s="181"/>
      <c r="BO3" s="181"/>
      <c r="BP3" s="181"/>
    </row>
    <row r="4" spans="1:68" ht="14.25">
      <c r="A4" s="183"/>
      <c r="B4" s="506" t="s">
        <v>88</v>
      </c>
      <c r="C4" s="184"/>
      <c r="D4" s="184"/>
      <c r="E4" s="184"/>
      <c r="F4" s="184"/>
      <c r="G4" s="184"/>
      <c r="H4" s="184"/>
      <c r="I4" s="184"/>
      <c r="J4" s="184"/>
      <c r="K4" s="185" t="s">
        <v>240</v>
      </c>
      <c r="L4" s="507"/>
      <c r="M4" s="507"/>
      <c r="N4" s="507"/>
      <c r="O4" s="507"/>
      <c r="P4" s="507"/>
      <c r="Q4" s="507"/>
      <c r="R4" s="507"/>
      <c r="S4" s="507"/>
      <c r="T4" s="507"/>
      <c r="U4" s="507"/>
      <c r="V4" s="185"/>
      <c r="W4" s="507"/>
      <c r="X4" s="507"/>
      <c r="Y4" s="507"/>
      <c r="Z4" s="507"/>
      <c r="AA4" s="507"/>
      <c r="AB4" s="507"/>
      <c r="AC4" s="507"/>
      <c r="AD4" s="507"/>
      <c r="AE4" s="507"/>
      <c r="AF4" s="507"/>
      <c r="AG4" s="186" t="s">
        <v>241</v>
      </c>
      <c r="AH4" s="508"/>
      <c r="AI4" s="508"/>
      <c r="AJ4" s="508"/>
      <c r="AK4" s="508"/>
      <c r="AL4" s="508"/>
      <c r="AM4" s="508"/>
      <c r="AN4" s="508"/>
      <c r="AO4" s="508"/>
      <c r="AP4" s="186"/>
      <c r="AQ4" s="508"/>
      <c r="AR4" s="508"/>
      <c r="AS4" s="508"/>
      <c r="AT4" s="508"/>
      <c r="AU4" s="508"/>
      <c r="AV4" s="508"/>
      <c r="AW4" s="508"/>
      <c r="AX4" s="508"/>
      <c r="AY4" s="187" t="s">
        <v>242</v>
      </c>
      <c r="AZ4" s="509"/>
      <c r="BA4" s="509"/>
      <c r="BB4" s="509"/>
      <c r="BC4" s="509"/>
      <c r="BD4" s="509"/>
      <c r="BE4" s="509"/>
      <c r="BF4" s="509"/>
      <c r="BG4" s="509"/>
      <c r="BH4" s="187"/>
      <c r="BI4" s="509"/>
      <c r="BJ4" s="509"/>
      <c r="BK4" s="509"/>
      <c r="BL4" s="509"/>
      <c r="BM4" s="509"/>
      <c r="BN4" s="509"/>
      <c r="BO4" s="509"/>
      <c r="BP4" s="509"/>
    </row>
    <row r="5" spans="1:68" ht="14.25">
      <c r="A5" s="183"/>
      <c r="B5" s="188" t="s">
        <v>243</v>
      </c>
      <c r="C5" s="181"/>
      <c r="D5" s="181"/>
      <c r="E5" s="181"/>
      <c r="F5" s="181"/>
      <c r="G5" s="181"/>
      <c r="H5" s="181"/>
      <c r="I5" s="181"/>
      <c r="J5" s="181"/>
      <c r="K5" s="189" t="s">
        <v>244</v>
      </c>
      <c r="L5" s="190"/>
      <c r="M5" s="191"/>
      <c r="N5" s="191"/>
      <c r="O5" s="191"/>
      <c r="P5" s="201"/>
      <c r="Q5" s="201"/>
      <c r="R5" s="201"/>
      <c r="S5" s="201"/>
      <c r="T5" s="201"/>
      <c r="U5" s="201"/>
      <c r="V5" s="189" t="s">
        <v>90</v>
      </c>
      <c r="W5" s="190"/>
      <c r="X5" s="191"/>
      <c r="Y5" s="191"/>
      <c r="Z5" s="191"/>
      <c r="AA5" s="201"/>
      <c r="AB5" s="201"/>
      <c r="AC5" s="201"/>
      <c r="AD5" s="201"/>
      <c r="AE5" s="201"/>
      <c r="AF5" s="201"/>
      <c r="AG5" s="192" t="s">
        <v>244</v>
      </c>
      <c r="AH5" s="193"/>
      <c r="AI5" s="194"/>
      <c r="AJ5" s="194"/>
      <c r="AK5" s="194"/>
      <c r="AL5" s="194"/>
      <c r="AM5" s="194"/>
      <c r="AN5" s="266"/>
      <c r="AO5" s="266"/>
      <c r="AP5" s="192" t="s">
        <v>90</v>
      </c>
      <c r="AQ5" s="193"/>
      <c r="AR5" s="194"/>
      <c r="AS5" s="194"/>
      <c r="AT5" s="194"/>
      <c r="AU5" s="195"/>
      <c r="AV5" s="266"/>
      <c r="AW5" s="266"/>
      <c r="AX5" s="266"/>
      <c r="AY5" s="196" t="s">
        <v>244</v>
      </c>
      <c r="AZ5" s="197"/>
      <c r="BA5" s="198"/>
      <c r="BB5" s="198"/>
      <c r="BC5" s="198"/>
      <c r="BD5" s="202"/>
      <c r="BE5" s="202"/>
      <c r="BF5" s="202"/>
      <c r="BG5" s="202"/>
      <c r="BH5" s="196" t="s">
        <v>90</v>
      </c>
      <c r="BI5" s="197"/>
      <c r="BJ5" s="198"/>
      <c r="BK5" s="198"/>
      <c r="BL5" s="198"/>
      <c r="BM5" s="198"/>
      <c r="BN5" s="198"/>
      <c r="BO5" s="198"/>
      <c r="BP5" s="198"/>
    </row>
    <row r="6" spans="1:68">
      <c r="A6" s="199"/>
      <c r="B6" s="510" t="s">
        <v>140</v>
      </c>
      <c r="C6" s="511" t="s">
        <v>141</v>
      </c>
      <c r="D6" s="511" t="s">
        <v>142</v>
      </c>
      <c r="E6" s="511" t="s">
        <v>143</v>
      </c>
      <c r="F6" s="511" t="s">
        <v>144</v>
      </c>
      <c r="G6" s="511" t="s">
        <v>145</v>
      </c>
      <c r="H6" s="511"/>
      <c r="I6" s="511"/>
      <c r="J6" s="511"/>
      <c r="K6" s="510" t="s">
        <v>140</v>
      </c>
      <c r="L6" s="511" t="s">
        <v>141</v>
      </c>
      <c r="M6" s="511" t="s">
        <v>142</v>
      </c>
      <c r="N6" s="511" t="s">
        <v>143</v>
      </c>
      <c r="O6" s="511" t="s">
        <v>144</v>
      </c>
      <c r="P6" s="511" t="s">
        <v>145</v>
      </c>
      <c r="Q6" s="511" t="s">
        <v>146</v>
      </c>
      <c r="R6" s="511" t="s">
        <v>147</v>
      </c>
      <c r="S6" s="511" t="s">
        <v>148</v>
      </c>
      <c r="T6" s="511" t="s">
        <v>149</v>
      </c>
      <c r="U6" s="511" t="s">
        <v>150</v>
      </c>
      <c r="V6" s="510" t="s">
        <v>140</v>
      </c>
      <c r="W6" s="511" t="s">
        <v>141</v>
      </c>
      <c r="X6" s="511" t="s">
        <v>142</v>
      </c>
      <c r="Y6" s="511" t="s">
        <v>143</v>
      </c>
      <c r="Z6" s="511" t="s">
        <v>144</v>
      </c>
      <c r="AA6" s="511" t="s">
        <v>145</v>
      </c>
      <c r="AB6" s="511" t="s">
        <v>146</v>
      </c>
      <c r="AC6" s="511" t="s">
        <v>147</v>
      </c>
      <c r="AD6" s="511" t="s">
        <v>148</v>
      </c>
      <c r="AE6" s="511" t="s">
        <v>149</v>
      </c>
      <c r="AF6" s="511" t="s">
        <v>150</v>
      </c>
      <c r="AG6" s="512" t="s">
        <v>140</v>
      </c>
      <c r="AH6" s="513" t="s">
        <v>141</v>
      </c>
      <c r="AI6" s="513" t="s">
        <v>142</v>
      </c>
      <c r="AJ6" s="513" t="s">
        <v>143</v>
      </c>
      <c r="AK6" s="513" t="s">
        <v>144</v>
      </c>
      <c r="AL6" s="513" t="s">
        <v>145</v>
      </c>
      <c r="AM6" s="513"/>
      <c r="AN6" s="513"/>
      <c r="AO6" s="513"/>
      <c r="AP6" s="512" t="s">
        <v>140</v>
      </c>
      <c r="AQ6" s="513" t="s">
        <v>141</v>
      </c>
      <c r="AR6" s="513" t="s">
        <v>142</v>
      </c>
      <c r="AS6" s="513" t="s">
        <v>143</v>
      </c>
      <c r="AT6" s="513" t="s">
        <v>144</v>
      </c>
      <c r="AU6" s="513" t="s">
        <v>145</v>
      </c>
      <c r="AV6" s="513"/>
      <c r="AW6" s="513"/>
      <c r="AX6" s="513"/>
      <c r="AY6" s="514" t="s">
        <v>140</v>
      </c>
      <c r="AZ6" s="515" t="s">
        <v>141</v>
      </c>
      <c r="BA6" s="515" t="s">
        <v>142</v>
      </c>
      <c r="BB6" s="515" t="s">
        <v>143</v>
      </c>
      <c r="BC6" s="515" t="s">
        <v>144</v>
      </c>
      <c r="BD6" s="515" t="s">
        <v>145</v>
      </c>
      <c r="BE6" s="515"/>
      <c r="BF6" s="515"/>
      <c r="BG6" s="515"/>
      <c r="BH6" s="514" t="s">
        <v>140</v>
      </c>
      <c r="BI6" s="515" t="s">
        <v>141</v>
      </c>
      <c r="BJ6" s="515" t="s">
        <v>142</v>
      </c>
      <c r="BK6" s="515" t="s">
        <v>143</v>
      </c>
      <c r="BL6" s="515" t="s">
        <v>144</v>
      </c>
      <c r="BM6" s="515" t="s">
        <v>145</v>
      </c>
      <c r="BN6" s="515"/>
      <c r="BO6" s="515"/>
      <c r="BP6" s="515"/>
    </row>
    <row r="7" spans="1:68">
      <c r="A7" s="80" t="s">
        <v>245</v>
      </c>
      <c r="B7" s="81">
        <v>6200.5</v>
      </c>
      <c r="C7" s="27">
        <v>6500</v>
      </c>
      <c r="D7" s="27">
        <v>6840</v>
      </c>
      <c r="E7" s="27">
        <v>7215</v>
      </c>
      <c r="F7" s="27">
        <v>7650</v>
      </c>
      <c r="G7" s="27">
        <v>8026</v>
      </c>
      <c r="H7" s="27"/>
      <c r="I7" s="27"/>
      <c r="J7" s="27"/>
      <c r="K7" s="81">
        <v>4982</v>
      </c>
      <c r="L7" s="27">
        <v>5264</v>
      </c>
      <c r="M7" s="27">
        <v>5447</v>
      </c>
      <c r="N7" s="27">
        <v>5804.5</v>
      </c>
      <c r="O7" s="27">
        <v>6255</v>
      </c>
      <c r="P7" s="27">
        <v>6537</v>
      </c>
      <c r="Q7" s="27">
        <v>6951</v>
      </c>
      <c r="R7" s="27">
        <v>7276.5</v>
      </c>
      <c r="S7" s="27">
        <v>7498</v>
      </c>
      <c r="T7" s="27">
        <v>7679</v>
      </c>
      <c r="U7" s="27"/>
      <c r="V7" s="81">
        <v>2415</v>
      </c>
      <c r="W7" s="27">
        <v>2616</v>
      </c>
      <c r="X7" s="27">
        <v>2312</v>
      </c>
      <c r="Y7" s="27">
        <v>2760</v>
      </c>
      <c r="Z7" s="27">
        <v>2900</v>
      </c>
      <c r="AA7" s="27">
        <v>2822</v>
      </c>
      <c r="AB7" s="27">
        <v>3000</v>
      </c>
      <c r="AC7" s="27">
        <v>3084.5</v>
      </c>
      <c r="AD7" s="27">
        <v>3312</v>
      </c>
      <c r="AE7" s="27">
        <v>3425</v>
      </c>
      <c r="AF7" s="27"/>
      <c r="AG7" s="86">
        <f t="shared" ref="AG7:AL8" si="0">+K7+B7</f>
        <v>11182.5</v>
      </c>
      <c r="AH7" s="87">
        <f t="shared" si="0"/>
        <v>11764</v>
      </c>
      <c r="AI7" s="87">
        <f t="shared" si="0"/>
        <v>12287</v>
      </c>
      <c r="AJ7" s="87">
        <f t="shared" si="0"/>
        <v>13019.5</v>
      </c>
      <c r="AK7" s="87">
        <f t="shared" si="0"/>
        <v>13905</v>
      </c>
      <c r="AL7" s="87">
        <f t="shared" si="0"/>
        <v>14563</v>
      </c>
      <c r="AM7" s="87"/>
      <c r="AN7" s="87"/>
      <c r="AO7" s="87"/>
      <c r="AP7" s="86">
        <f t="shared" ref="AP7:AU8" si="1">+V7+B7</f>
        <v>8615.5</v>
      </c>
      <c r="AQ7" s="87">
        <f t="shared" si="1"/>
        <v>9116</v>
      </c>
      <c r="AR7" s="87">
        <f t="shared" si="1"/>
        <v>9152</v>
      </c>
      <c r="AS7" s="87">
        <f t="shared" si="1"/>
        <v>9975</v>
      </c>
      <c r="AT7" s="87">
        <f t="shared" si="1"/>
        <v>10550</v>
      </c>
      <c r="AU7" s="87">
        <f t="shared" si="1"/>
        <v>10848</v>
      </c>
      <c r="AV7" s="87"/>
      <c r="AW7" s="87"/>
      <c r="AX7" s="87"/>
      <c r="AY7" s="94">
        <f t="shared" ref="AY7:BD8" si="2">ROUND(AG7,-2)</f>
        <v>11200</v>
      </c>
      <c r="AZ7" s="95">
        <f t="shared" si="2"/>
        <v>11800</v>
      </c>
      <c r="BA7" s="95">
        <f t="shared" si="2"/>
        <v>12300</v>
      </c>
      <c r="BB7" s="95">
        <f t="shared" si="2"/>
        <v>13000</v>
      </c>
      <c r="BC7" s="95">
        <f t="shared" si="2"/>
        <v>13900</v>
      </c>
      <c r="BD7" s="95">
        <f t="shared" si="2"/>
        <v>14600</v>
      </c>
      <c r="BE7" s="95"/>
      <c r="BF7" s="95"/>
      <c r="BG7" s="95"/>
      <c r="BH7" s="94">
        <f t="shared" ref="BH7:BM8" si="3">ROUND(AP7,-2)</f>
        <v>8600</v>
      </c>
      <c r="BI7" s="95">
        <f t="shared" si="3"/>
        <v>9100</v>
      </c>
      <c r="BJ7" s="95">
        <f t="shared" si="3"/>
        <v>9200</v>
      </c>
      <c r="BK7" s="95">
        <f t="shared" si="3"/>
        <v>10000</v>
      </c>
      <c r="BL7" s="95">
        <f t="shared" si="3"/>
        <v>10600</v>
      </c>
      <c r="BM7" s="95">
        <f>ROUND(AU7,-2)</f>
        <v>10800</v>
      </c>
      <c r="BN7" s="95"/>
      <c r="BO7" s="95"/>
      <c r="BP7" s="95"/>
    </row>
    <row r="8" spans="1:68">
      <c r="A8" s="80" t="s">
        <v>21</v>
      </c>
      <c r="B8" s="83">
        <v>5624</v>
      </c>
      <c r="C8" s="6">
        <v>5877</v>
      </c>
      <c r="D8" s="6">
        <v>6280</v>
      </c>
      <c r="E8" s="6">
        <v>6620</v>
      </c>
      <c r="F8" s="6">
        <v>7076</v>
      </c>
      <c r="G8" s="6">
        <v>7310</v>
      </c>
      <c r="H8" s="6"/>
      <c r="I8" s="6"/>
      <c r="J8" s="6"/>
      <c r="K8" s="83">
        <v>4351</v>
      </c>
      <c r="L8" s="6">
        <v>4636</v>
      </c>
      <c r="M8" s="6">
        <v>4980</v>
      </c>
      <c r="N8" s="6">
        <v>5389</v>
      </c>
      <c r="O8" s="6">
        <v>5670</v>
      </c>
      <c r="P8" s="40">
        <v>6203</v>
      </c>
      <c r="Q8" s="40">
        <v>6532</v>
      </c>
      <c r="R8" s="40">
        <v>6849</v>
      </c>
      <c r="S8" s="40">
        <v>7052.25</v>
      </c>
      <c r="T8" s="40">
        <v>7299</v>
      </c>
      <c r="U8" s="40">
        <v>7632</v>
      </c>
      <c r="V8" s="83">
        <v>1920.75</v>
      </c>
      <c r="W8" s="6">
        <v>2047.5</v>
      </c>
      <c r="X8" s="6">
        <v>2069.1</v>
      </c>
      <c r="Y8" s="6">
        <v>2316.4</v>
      </c>
      <c r="Z8" s="6">
        <v>2577.6999999999998</v>
      </c>
      <c r="AA8" s="171">
        <v>2760</v>
      </c>
      <c r="AB8" s="171">
        <v>2950.9</v>
      </c>
      <c r="AC8" s="171">
        <v>3060</v>
      </c>
      <c r="AD8" s="171">
        <v>3136.5</v>
      </c>
      <c r="AE8" s="40">
        <v>3240</v>
      </c>
      <c r="AF8" s="40">
        <v>3347</v>
      </c>
      <c r="AG8" s="88">
        <f t="shared" si="0"/>
        <v>9975</v>
      </c>
      <c r="AH8" s="89">
        <f t="shared" si="0"/>
        <v>10513</v>
      </c>
      <c r="AI8" s="89">
        <f t="shared" si="0"/>
        <v>11260</v>
      </c>
      <c r="AJ8" s="89">
        <f t="shared" si="0"/>
        <v>12009</v>
      </c>
      <c r="AK8" s="89">
        <f t="shared" si="0"/>
        <v>12746</v>
      </c>
      <c r="AL8" s="89">
        <f t="shared" si="0"/>
        <v>13513</v>
      </c>
      <c r="AM8" s="89"/>
      <c r="AN8" s="89"/>
      <c r="AO8" s="89"/>
      <c r="AP8" s="88">
        <f t="shared" si="1"/>
        <v>7544.75</v>
      </c>
      <c r="AQ8" s="89">
        <f t="shared" si="1"/>
        <v>7924.5</v>
      </c>
      <c r="AR8" s="89">
        <f t="shared" si="1"/>
        <v>8349.1</v>
      </c>
      <c r="AS8" s="89">
        <f t="shared" si="1"/>
        <v>8936.4</v>
      </c>
      <c r="AT8" s="89">
        <f t="shared" si="1"/>
        <v>9653.7000000000007</v>
      </c>
      <c r="AU8" s="89">
        <f t="shared" si="1"/>
        <v>10070</v>
      </c>
      <c r="AV8" s="89"/>
      <c r="AW8" s="89"/>
      <c r="AX8" s="89"/>
      <c r="AY8" s="96">
        <f t="shared" si="2"/>
        <v>10000</v>
      </c>
      <c r="AZ8" s="97">
        <f t="shared" si="2"/>
        <v>10500</v>
      </c>
      <c r="BA8" s="97">
        <f t="shared" si="2"/>
        <v>11300</v>
      </c>
      <c r="BB8" s="97">
        <f t="shared" si="2"/>
        <v>12000</v>
      </c>
      <c r="BC8" s="97">
        <f t="shared" si="2"/>
        <v>12700</v>
      </c>
      <c r="BD8" s="97">
        <f t="shared" si="2"/>
        <v>13500</v>
      </c>
      <c r="BE8" s="97"/>
      <c r="BF8" s="97"/>
      <c r="BG8" s="97"/>
      <c r="BH8" s="96">
        <f t="shared" si="3"/>
        <v>7500</v>
      </c>
      <c r="BI8" s="97">
        <f t="shared" si="3"/>
        <v>7900</v>
      </c>
      <c r="BJ8" s="97">
        <f t="shared" si="3"/>
        <v>8300</v>
      </c>
      <c r="BK8" s="97">
        <f t="shared" si="3"/>
        <v>8900</v>
      </c>
      <c r="BL8" s="97">
        <f t="shared" si="3"/>
        <v>9700</v>
      </c>
      <c r="BM8" s="97">
        <f t="shared" si="3"/>
        <v>10100</v>
      </c>
      <c r="BN8" s="97"/>
      <c r="BO8" s="97"/>
      <c r="BP8" s="97"/>
    </row>
    <row r="9" spans="1:68">
      <c r="A9" s="4"/>
      <c r="B9" s="82"/>
      <c r="C9" s="55"/>
      <c r="D9" s="55"/>
      <c r="E9" s="55"/>
      <c r="F9" s="55"/>
      <c r="G9" s="55"/>
      <c r="H9" s="55"/>
      <c r="I9" s="55"/>
      <c r="J9" s="55"/>
      <c r="K9" s="82"/>
      <c r="L9" s="55"/>
      <c r="M9" s="55"/>
      <c r="N9" s="55"/>
      <c r="O9" s="55"/>
      <c r="P9" s="147"/>
      <c r="Q9" s="147"/>
      <c r="R9" s="147"/>
      <c r="S9" s="147"/>
      <c r="T9" s="147"/>
      <c r="U9" s="147"/>
      <c r="V9" s="82"/>
      <c r="W9" s="55"/>
      <c r="X9" s="55"/>
      <c r="Y9" s="55"/>
      <c r="Z9" s="55"/>
      <c r="AA9" s="156"/>
      <c r="AB9" s="156"/>
      <c r="AC9" s="156"/>
      <c r="AD9" s="156"/>
      <c r="AE9" s="156"/>
      <c r="AF9" s="156"/>
      <c r="AG9" s="90"/>
      <c r="AH9" s="91"/>
      <c r="AI9" s="91"/>
      <c r="AJ9" s="91"/>
      <c r="AK9" s="91"/>
      <c r="AL9" s="91"/>
      <c r="AM9" s="91"/>
      <c r="AN9" s="91"/>
      <c r="AO9" s="91"/>
      <c r="AP9" s="90"/>
      <c r="AQ9" s="91"/>
      <c r="AR9" s="91"/>
      <c r="AS9" s="91"/>
      <c r="AT9" s="91"/>
      <c r="AU9" s="91"/>
      <c r="AV9" s="91"/>
      <c r="AW9" s="91"/>
      <c r="AX9" s="91"/>
      <c r="AY9" s="98"/>
      <c r="AZ9" s="99"/>
      <c r="BA9" s="99"/>
      <c r="BB9" s="99"/>
      <c r="BC9" s="99"/>
      <c r="BD9" s="99"/>
      <c r="BE9" s="99"/>
      <c r="BF9" s="99"/>
      <c r="BG9" s="99"/>
      <c r="BH9" s="98"/>
      <c r="BI9" s="99"/>
      <c r="BJ9" s="99"/>
      <c r="BK9" s="99"/>
      <c r="BL9" s="99"/>
      <c r="BM9" s="99"/>
      <c r="BN9" s="99"/>
      <c r="BO9" s="99"/>
      <c r="BP9" s="99"/>
    </row>
    <row r="10" spans="1:68">
      <c r="A10" s="80" t="s">
        <v>23</v>
      </c>
      <c r="B10" s="83">
        <v>4851</v>
      </c>
      <c r="C10" s="6">
        <v>4890</v>
      </c>
      <c r="D10" s="6">
        <v>4890</v>
      </c>
      <c r="E10" s="6">
        <v>5025</v>
      </c>
      <c r="F10" s="6">
        <v>5347</v>
      </c>
      <c r="G10" s="6">
        <v>5716</v>
      </c>
      <c r="H10" s="6"/>
      <c r="I10" s="6"/>
      <c r="J10" s="6"/>
      <c r="K10" s="83">
        <v>4466</v>
      </c>
      <c r="L10" s="6">
        <v>4706</v>
      </c>
      <c r="M10" s="6">
        <v>5040</v>
      </c>
      <c r="N10" s="6">
        <v>5594</v>
      </c>
      <c r="O10" s="6">
        <v>6185</v>
      </c>
      <c r="P10" s="171">
        <v>7136</v>
      </c>
      <c r="Q10" s="171">
        <v>7865</v>
      </c>
      <c r="R10" s="171">
        <v>8275</v>
      </c>
      <c r="S10" s="171">
        <v>8770</v>
      </c>
      <c r="T10" s="6">
        <f>+'[1]Summary Medians'!$C$26</f>
        <v>9088</v>
      </c>
      <c r="U10" s="180">
        <f>+'[1]Summary Medians'!$D$26</f>
        <v>9358</v>
      </c>
      <c r="V10" s="83">
        <v>2700</v>
      </c>
      <c r="W10" s="6">
        <v>2700</v>
      </c>
      <c r="X10" s="6">
        <v>2700</v>
      </c>
      <c r="Y10" s="6">
        <v>2700</v>
      </c>
      <c r="Z10" s="6">
        <v>2700</v>
      </c>
      <c r="AA10" s="171">
        <v>3270</v>
      </c>
      <c r="AB10" s="171">
        <v>3945</v>
      </c>
      <c r="AC10" s="171">
        <v>4140</v>
      </c>
      <c r="AD10" s="171">
        <v>4200</v>
      </c>
      <c r="AE10" s="6">
        <f>+'[1]Summary Medians'!$C$31</f>
        <v>4260</v>
      </c>
      <c r="AF10" s="276">
        <f>+'[1]Summary Medians'!$D$31</f>
        <v>4320</v>
      </c>
      <c r="AG10" s="88">
        <f t="shared" ref="AG10:AG25" si="4">+K10+B10</f>
        <v>9317</v>
      </c>
      <c r="AH10" s="89">
        <f t="shared" ref="AH10:AH25" si="5">+L10+C10</f>
        <v>9596</v>
      </c>
      <c r="AI10" s="89">
        <f t="shared" ref="AI10:AI25" si="6">+M10+D10</f>
        <v>9930</v>
      </c>
      <c r="AJ10" s="89">
        <f t="shared" ref="AJ10:AJ25" si="7">+N10+E10</f>
        <v>10619</v>
      </c>
      <c r="AK10" s="89">
        <f t="shared" ref="AK10:AK25" si="8">+O10+F10</f>
        <v>11532</v>
      </c>
      <c r="AL10" s="89">
        <f t="shared" ref="AL10:AL25" si="9">+P10+G10</f>
        <v>12852</v>
      </c>
      <c r="AM10" s="89"/>
      <c r="AN10" s="89"/>
      <c r="AO10" s="89"/>
      <c r="AP10" s="88">
        <f t="shared" ref="AP10:AP25" si="10">+V10+B10</f>
        <v>7551</v>
      </c>
      <c r="AQ10" s="89">
        <f t="shared" ref="AQ10:AQ25" si="11">+W10+C10</f>
        <v>7590</v>
      </c>
      <c r="AR10" s="89">
        <f t="shared" ref="AR10:AR25" si="12">+X10+D10</f>
        <v>7590</v>
      </c>
      <c r="AS10" s="89">
        <f t="shared" ref="AS10:AS25" si="13">+Y10+E10</f>
        <v>7725</v>
      </c>
      <c r="AT10" s="89">
        <f t="shared" ref="AT10:AT25" si="14">+Z10+F10</f>
        <v>8047</v>
      </c>
      <c r="AU10" s="89">
        <f t="shared" ref="AU10:AU25" si="15">+AA10+G10</f>
        <v>8986</v>
      </c>
      <c r="AV10" s="89"/>
      <c r="AW10" s="89"/>
      <c r="AX10" s="89"/>
      <c r="AY10" s="96">
        <f t="shared" ref="AY10:AY25" si="16">ROUND(AG10,-2)</f>
        <v>9300</v>
      </c>
      <c r="AZ10" s="97">
        <f t="shared" ref="AZ10:AZ25" si="17">ROUND(AH10,-2)</f>
        <v>9600</v>
      </c>
      <c r="BA10" s="97">
        <f t="shared" ref="BA10:BA25" si="18">ROUND(AI10,-2)</f>
        <v>9900</v>
      </c>
      <c r="BB10" s="97">
        <f t="shared" ref="BB10:BB25" si="19">ROUND(AJ10,-2)</f>
        <v>10600</v>
      </c>
      <c r="BC10" s="97">
        <f t="shared" ref="BC10:BC25" si="20">ROUND(AK10,-2)</f>
        <v>11500</v>
      </c>
      <c r="BD10" s="97">
        <f t="shared" ref="BD10:BD25" si="21">ROUND(AL10,-2)</f>
        <v>12900</v>
      </c>
      <c r="BE10" s="97"/>
      <c r="BF10" s="97"/>
      <c r="BG10" s="97"/>
      <c r="BH10" s="96">
        <f t="shared" ref="BH10:BM25" si="22">ROUND(AP10,-2)</f>
        <v>7600</v>
      </c>
      <c r="BI10" s="97">
        <f t="shared" si="22"/>
        <v>7600</v>
      </c>
      <c r="BJ10" s="97">
        <f t="shared" si="22"/>
        <v>7600</v>
      </c>
      <c r="BK10" s="97">
        <f t="shared" si="22"/>
        <v>7700</v>
      </c>
      <c r="BL10" s="97">
        <f t="shared" si="22"/>
        <v>8000</v>
      </c>
      <c r="BM10" s="97">
        <f t="shared" si="22"/>
        <v>9000</v>
      </c>
      <c r="BN10" s="97"/>
      <c r="BO10" s="97"/>
      <c r="BP10" s="97"/>
    </row>
    <row r="11" spans="1:68">
      <c r="A11" s="80" t="s">
        <v>24</v>
      </c>
      <c r="B11" s="83">
        <v>4305</v>
      </c>
      <c r="C11" s="6">
        <v>4320</v>
      </c>
      <c r="D11" s="6">
        <v>4600</v>
      </c>
      <c r="E11" s="6">
        <v>4930</v>
      </c>
      <c r="F11" s="6">
        <v>5327</v>
      </c>
      <c r="G11" s="6">
        <v>5332</v>
      </c>
      <c r="H11" s="6"/>
      <c r="I11" s="6"/>
      <c r="J11" s="6"/>
      <c r="K11" s="83">
        <v>4700</v>
      </c>
      <c r="L11" s="6">
        <v>5210</v>
      </c>
      <c r="M11" s="6">
        <v>5689</v>
      </c>
      <c r="N11" s="6">
        <v>5835</v>
      </c>
      <c r="O11" s="6">
        <v>6135</v>
      </c>
      <c r="P11" s="172">
        <v>6642</v>
      </c>
      <c r="Q11" s="172">
        <v>6750</v>
      </c>
      <c r="R11" s="172">
        <v>7065</v>
      </c>
      <c r="S11" s="172">
        <v>7335</v>
      </c>
      <c r="T11" s="6">
        <f>+'[1]Summary Medians'!$C$43</f>
        <v>7608.5</v>
      </c>
      <c r="U11" s="180">
        <f>+'[1]Summary Medians'!$D$43</f>
        <v>7849</v>
      </c>
      <c r="V11" s="83">
        <v>1840</v>
      </c>
      <c r="W11" s="6">
        <v>1910</v>
      </c>
      <c r="X11" s="6">
        <v>1990</v>
      </c>
      <c r="Y11" s="6">
        <v>2152.5</v>
      </c>
      <c r="Z11" s="6">
        <v>2220</v>
      </c>
      <c r="AA11" s="171">
        <v>2360</v>
      </c>
      <c r="AB11" s="171">
        <v>2555</v>
      </c>
      <c r="AC11" s="171">
        <v>2740</v>
      </c>
      <c r="AD11" s="171">
        <v>3002.5</v>
      </c>
      <c r="AE11" s="6">
        <f>+'[1]Summary Medians'!$C$48</f>
        <v>3078.75</v>
      </c>
      <c r="AF11" s="276">
        <f>+'[1]Summary Medians'!$D$48</f>
        <v>3175</v>
      </c>
      <c r="AG11" s="88">
        <f t="shared" si="4"/>
        <v>9005</v>
      </c>
      <c r="AH11" s="89">
        <f t="shared" si="5"/>
        <v>9530</v>
      </c>
      <c r="AI11" s="89">
        <f t="shared" si="6"/>
        <v>10289</v>
      </c>
      <c r="AJ11" s="89">
        <f t="shared" si="7"/>
        <v>10765</v>
      </c>
      <c r="AK11" s="89">
        <f t="shared" si="8"/>
        <v>11462</v>
      </c>
      <c r="AL11" s="89">
        <f t="shared" si="9"/>
        <v>11974</v>
      </c>
      <c r="AM11" s="89"/>
      <c r="AN11" s="89"/>
      <c r="AO11" s="89"/>
      <c r="AP11" s="88">
        <f t="shared" si="10"/>
        <v>6145</v>
      </c>
      <c r="AQ11" s="89">
        <f t="shared" si="11"/>
        <v>6230</v>
      </c>
      <c r="AR11" s="89">
        <f t="shared" si="12"/>
        <v>6590</v>
      </c>
      <c r="AS11" s="89">
        <f t="shared" si="13"/>
        <v>7082.5</v>
      </c>
      <c r="AT11" s="89">
        <f t="shared" si="14"/>
        <v>7547</v>
      </c>
      <c r="AU11" s="89">
        <f t="shared" si="15"/>
        <v>7692</v>
      </c>
      <c r="AV11" s="89"/>
      <c r="AW11" s="89"/>
      <c r="AX11" s="89"/>
      <c r="AY11" s="96">
        <f t="shared" si="16"/>
        <v>9000</v>
      </c>
      <c r="AZ11" s="97">
        <f t="shared" si="17"/>
        <v>9500</v>
      </c>
      <c r="BA11" s="97">
        <f t="shared" si="18"/>
        <v>10300</v>
      </c>
      <c r="BB11" s="97">
        <f t="shared" si="19"/>
        <v>10800</v>
      </c>
      <c r="BC11" s="97">
        <f t="shared" si="20"/>
        <v>11500</v>
      </c>
      <c r="BD11" s="97">
        <f t="shared" si="21"/>
        <v>12000</v>
      </c>
      <c r="BE11" s="97"/>
      <c r="BF11" s="97"/>
      <c r="BG11" s="97"/>
      <c r="BH11" s="96">
        <f t="shared" si="22"/>
        <v>6100</v>
      </c>
      <c r="BI11" s="97">
        <f t="shared" si="22"/>
        <v>6200</v>
      </c>
      <c r="BJ11" s="97">
        <f t="shared" si="22"/>
        <v>6600</v>
      </c>
      <c r="BK11" s="97">
        <f t="shared" si="22"/>
        <v>7100</v>
      </c>
      <c r="BL11" s="97">
        <f t="shared" si="22"/>
        <v>7500</v>
      </c>
      <c r="BM11" s="97">
        <f t="shared" si="22"/>
        <v>7700</v>
      </c>
      <c r="BN11" s="97"/>
      <c r="BO11" s="97"/>
      <c r="BP11" s="97"/>
    </row>
    <row r="12" spans="1:68">
      <c r="A12" s="80" t="s">
        <v>25</v>
      </c>
      <c r="B12" s="83">
        <v>7405</v>
      </c>
      <c r="C12" s="6">
        <v>8083</v>
      </c>
      <c r="D12" s="6">
        <v>8704</v>
      </c>
      <c r="E12" s="6">
        <v>9519</v>
      </c>
      <c r="F12" s="6">
        <v>10376</v>
      </c>
      <c r="G12" s="6">
        <v>10668.5</v>
      </c>
      <c r="H12" s="6"/>
      <c r="I12" s="6"/>
      <c r="J12" s="6"/>
      <c r="K12" s="83">
        <v>6388.5</v>
      </c>
      <c r="L12" s="6">
        <v>6743</v>
      </c>
      <c r="M12" s="6">
        <v>7148</v>
      </c>
      <c r="N12" s="6">
        <v>7563.5</v>
      </c>
      <c r="O12" s="6">
        <v>7983.5</v>
      </c>
      <c r="P12" s="171">
        <v>8469.5</v>
      </c>
      <c r="Q12" s="171">
        <v>9124</v>
      </c>
      <c r="R12" s="171">
        <v>9509</v>
      </c>
      <c r="S12" s="171">
        <v>9724</v>
      </c>
      <c r="T12" s="6">
        <f>+'[1]Summary Medians'!$C$60</f>
        <v>9839</v>
      </c>
      <c r="U12" s="180">
        <f>+'[1]Summary Medians'!$D$60</f>
        <v>10025.5</v>
      </c>
      <c r="V12" s="83">
        <v>2196</v>
      </c>
      <c r="W12" s="6">
        <v>2364</v>
      </c>
      <c r="X12" s="6">
        <v>2490</v>
      </c>
      <c r="Y12" s="6">
        <v>2684</v>
      </c>
      <c r="Z12" s="6">
        <v>2816</v>
      </c>
      <c r="AA12" s="172">
        <v>2942</v>
      </c>
      <c r="AB12" s="172">
        <v>3086</v>
      </c>
      <c r="AC12" s="172">
        <v>3242</v>
      </c>
      <c r="AD12" s="172">
        <v>3380</v>
      </c>
      <c r="AE12" s="6">
        <f>+'[1]Summary Medians'!$C$65</f>
        <v>3530</v>
      </c>
      <c r="AF12" s="276">
        <f>+'[1]Summary Medians'!$D$65</f>
        <v>3632</v>
      </c>
      <c r="AG12" s="88">
        <f t="shared" si="4"/>
        <v>13793.5</v>
      </c>
      <c r="AH12" s="89">
        <f t="shared" si="5"/>
        <v>14826</v>
      </c>
      <c r="AI12" s="89">
        <f t="shared" si="6"/>
        <v>15852</v>
      </c>
      <c r="AJ12" s="89">
        <f t="shared" si="7"/>
        <v>17082.5</v>
      </c>
      <c r="AK12" s="89">
        <f t="shared" si="8"/>
        <v>18359.5</v>
      </c>
      <c r="AL12" s="89">
        <f t="shared" si="9"/>
        <v>19138</v>
      </c>
      <c r="AM12" s="89"/>
      <c r="AN12" s="89"/>
      <c r="AO12" s="89"/>
      <c r="AP12" s="88">
        <f t="shared" si="10"/>
        <v>9601</v>
      </c>
      <c r="AQ12" s="89">
        <f t="shared" si="11"/>
        <v>10447</v>
      </c>
      <c r="AR12" s="89">
        <f t="shared" si="12"/>
        <v>11194</v>
      </c>
      <c r="AS12" s="89">
        <f t="shared" si="13"/>
        <v>12203</v>
      </c>
      <c r="AT12" s="89">
        <f t="shared" si="14"/>
        <v>13192</v>
      </c>
      <c r="AU12" s="89">
        <f t="shared" si="15"/>
        <v>13610.5</v>
      </c>
      <c r="AV12" s="89"/>
      <c r="AW12" s="89"/>
      <c r="AX12" s="89"/>
      <c r="AY12" s="96">
        <f t="shared" si="16"/>
        <v>13800</v>
      </c>
      <c r="AZ12" s="97">
        <f t="shared" si="17"/>
        <v>14800</v>
      </c>
      <c r="BA12" s="97">
        <f t="shared" si="18"/>
        <v>15900</v>
      </c>
      <c r="BB12" s="97">
        <f t="shared" si="19"/>
        <v>17100</v>
      </c>
      <c r="BC12" s="97">
        <f t="shared" si="20"/>
        <v>18400</v>
      </c>
      <c r="BD12" s="97">
        <f t="shared" si="21"/>
        <v>19100</v>
      </c>
      <c r="BE12" s="97"/>
      <c r="BF12" s="97"/>
      <c r="BG12" s="97"/>
      <c r="BH12" s="96">
        <f t="shared" si="22"/>
        <v>9600</v>
      </c>
      <c r="BI12" s="97">
        <f t="shared" si="22"/>
        <v>10400</v>
      </c>
      <c r="BJ12" s="97">
        <f t="shared" si="22"/>
        <v>11200</v>
      </c>
      <c r="BK12" s="97">
        <f t="shared" si="22"/>
        <v>12200</v>
      </c>
      <c r="BL12" s="97">
        <f t="shared" si="22"/>
        <v>13200</v>
      </c>
      <c r="BM12" s="97">
        <f t="shared" si="22"/>
        <v>13600</v>
      </c>
      <c r="BN12" s="97"/>
      <c r="BO12" s="97"/>
      <c r="BP12" s="97"/>
    </row>
    <row r="13" spans="1:68">
      <c r="A13" s="80" t="s">
        <v>26</v>
      </c>
      <c r="B13" s="83">
        <v>6900</v>
      </c>
      <c r="C13" s="6">
        <v>7180</v>
      </c>
      <c r="D13" s="6">
        <v>7795</v>
      </c>
      <c r="E13" s="6">
        <v>8080</v>
      </c>
      <c r="F13" s="6">
        <v>8000</v>
      </c>
      <c r="G13" s="6">
        <v>8482</v>
      </c>
      <c r="H13" s="6"/>
      <c r="I13" s="6"/>
      <c r="J13" s="6"/>
      <c r="K13" s="83">
        <v>3268</v>
      </c>
      <c r="L13" s="6">
        <v>3352.5</v>
      </c>
      <c r="M13" s="6">
        <v>3514.3249999999998</v>
      </c>
      <c r="N13" s="6">
        <v>3781.7429999999999</v>
      </c>
      <c r="O13" s="6">
        <v>4372.8100000000004</v>
      </c>
      <c r="P13" s="171">
        <v>4981.2</v>
      </c>
      <c r="Q13" s="171">
        <v>5583.9</v>
      </c>
      <c r="R13" s="171">
        <v>6234.9</v>
      </c>
      <c r="S13" s="171">
        <v>6317.0999999999985</v>
      </c>
      <c r="T13" s="6">
        <f>+'[1]Summary Medians'!$C$77</f>
        <v>6359.4</v>
      </c>
      <c r="U13" s="180">
        <f>+'[1]Summary Medians'!$D$77</f>
        <v>6368.4</v>
      </c>
      <c r="V13" s="83">
        <v>1911</v>
      </c>
      <c r="W13" s="6">
        <v>2020.35</v>
      </c>
      <c r="X13" s="6">
        <v>2034.75</v>
      </c>
      <c r="Y13" s="6">
        <v>2265</v>
      </c>
      <c r="Z13" s="6">
        <v>2553</v>
      </c>
      <c r="AA13" s="171">
        <v>2760</v>
      </c>
      <c r="AB13" s="171">
        <v>2974.2</v>
      </c>
      <c r="AC13" s="171">
        <v>3074.4</v>
      </c>
      <c r="AD13" s="171">
        <v>3105.15</v>
      </c>
      <c r="AE13" s="6">
        <f>+'[1]Summary Medians'!$C$82</f>
        <v>3117.75</v>
      </c>
      <c r="AF13" s="276">
        <f>+'[1]Summary Medians'!$D$82</f>
        <v>3127.3500000000004</v>
      </c>
      <c r="AG13" s="88">
        <f t="shared" si="4"/>
        <v>10168</v>
      </c>
      <c r="AH13" s="89">
        <f t="shared" si="5"/>
        <v>10532.5</v>
      </c>
      <c r="AI13" s="89">
        <f t="shared" si="6"/>
        <v>11309.325000000001</v>
      </c>
      <c r="AJ13" s="89">
        <f t="shared" si="7"/>
        <v>11861.743</v>
      </c>
      <c r="AK13" s="89">
        <f t="shared" si="8"/>
        <v>12372.810000000001</v>
      </c>
      <c r="AL13" s="89">
        <f t="shared" si="9"/>
        <v>13463.2</v>
      </c>
      <c r="AM13" s="89"/>
      <c r="AN13" s="89"/>
      <c r="AO13" s="89"/>
      <c r="AP13" s="88">
        <f t="shared" si="10"/>
        <v>8811</v>
      </c>
      <c r="AQ13" s="89">
        <f t="shared" si="11"/>
        <v>9200.35</v>
      </c>
      <c r="AR13" s="89">
        <f t="shared" si="12"/>
        <v>9829.75</v>
      </c>
      <c r="AS13" s="89">
        <f t="shared" si="13"/>
        <v>10345</v>
      </c>
      <c r="AT13" s="89">
        <f t="shared" si="14"/>
        <v>10553</v>
      </c>
      <c r="AU13" s="89">
        <f t="shared" si="15"/>
        <v>11242</v>
      </c>
      <c r="AV13" s="89"/>
      <c r="AW13" s="89"/>
      <c r="AX13" s="89"/>
      <c r="AY13" s="96">
        <f t="shared" si="16"/>
        <v>10200</v>
      </c>
      <c r="AZ13" s="97">
        <f t="shared" si="17"/>
        <v>10500</v>
      </c>
      <c r="BA13" s="97">
        <f t="shared" si="18"/>
        <v>11300</v>
      </c>
      <c r="BB13" s="97">
        <f t="shared" si="19"/>
        <v>11900</v>
      </c>
      <c r="BC13" s="97">
        <f t="shared" si="20"/>
        <v>12400</v>
      </c>
      <c r="BD13" s="97">
        <f t="shared" si="21"/>
        <v>13500</v>
      </c>
      <c r="BE13" s="97"/>
      <c r="BF13" s="97"/>
      <c r="BG13" s="97"/>
      <c r="BH13" s="96">
        <f t="shared" si="22"/>
        <v>8800</v>
      </c>
      <c r="BI13" s="97">
        <f t="shared" si="22"/>
        <v>9200</v>
      </c>
      <c r="BJ13" s="97">
        <f t="shared" si="22"/>
        <v>9800</v>
      </c>
      <c r="BK13" s="97">
        <f t="shared" si="22"/>
        <v>10300</v>
      </c>
      <c r="BL13" s="97">
        <f t="shared" si="22"/>
        <v>10600</v>
      </c>
      <c r="BM13" s="97">
        <f t="shared" si="22"/>
        <v>11200</v>
      </c>
      <c r="BN13" s="97"/>
      <c r="BO13" s="97"/>
      <c r="BP13" s="97"/>
    </row>
    <row r="14" spans="1:68">
      <c r="A14" s="80" t="s">
        <v>27</v>
      </c>
      <c r="B14" s="83">
        <v>6100</v>
      </c>
      <c r="C14" s="6">
        <v>5784</v>
      </c>
      <c r="D14" s="6">
        <v>6860</v>
      </c>
      <c r="E14" s="6">
        <v>7450</v>
      </c>
      <c r="F14" s="6">
        <v>7720</v>
      </c>
      <c r="G14" s="6">
        <v>8383</v>
      </c>
      <c r="H14" s="6"/>
      <c r="I14" s="6"/>
      <c r="J14" s="6"/>
      <c r="K14" s="83">
        <v>3044</v>
      </c>
      <c r="L14" s="6">
        <v>3236</v>
      </c>
      <c r="M14" s="6">
        <v>3601</v>
      </c>
      <c r="N14" s="6">
        <v>4032</v>
      </c>
      <c r="O14" s="6">
        <v>5093</v>
      </c>
      <c r="P14" s="171">
        <v>5919</v>
      </c>
      <c r="Q14" s="171">
        <v>6282</v>
      </c>
      <c r="R14" s="171">
        <v>6339</v>
      </c>
      <c r="S14" s="171">
        <v>6622</v>
      </c>
      <c r="T14" s="6">
        <f>+'[1]Summary Medians'!$C$94</f>
        <v>6857</v>
      </c>
      <c r="U14" s="180">
        <f>+'[1]Summary Medians'!$D$94</f>
        <v>7117</v>
      </c>
      <c r="V14" s="83">
        <v>1742</v>
      </c>
      <c r="W14" s="6">
        <v>1832</v>
      </c>
      <c r="X14" s="6">
        <v>2089</v>
      </c>
      <c r="Y14" s="6">
        <v>2303</v>
      </c>
      <c r="Z14" s="6">
        <v>2954</v>
      </c>
      <c r="AA14" s="171">
        <v>3175</v>
      </c>
      <c r="AB14" s="171">
        <v>3515</v>
      </c>
      <c r="AC14" s="171">
        <v>3532</v>
      </c>
      <c r="AD14" s="171">
        <v>3620</v>
      </c>
      <c r="AE14" s="6">
        <f>+'[1]Summary Medians'!$C$99</f>
        <v>3698</v>
      </c>
      <c r="AF14" s="276">
        <f>+'[1]Summary Medians'!$D$99</f>
        <v>3801</v>
      </c>
      <c r="AG14" s="88">
        <f t="shared" si="4"/>
        <v>9144</v>
      </c>
      <c r="AH14" s="89">
        <f t="shared" si="5"/>
        <v>9020</v>
      </c>
      <c r="AI14" s="89">
        <f t="shared" si="6"/>
        <v>10461</v>
      </c>
      <c r="AJ14" s="89">
        <f t="shared" si="7"/>
        <v>11482</v>
      </c>
      <c r="AK14" s="89">
        <f t="shared" si="8"/>
        <v>12813</v>
      </c>
      <c r="AL14" s="89">
        <f t="shared" si="9"/>
        <v>14302</v>
      </c>
      <c r="AM14" s="89"/>
      <c r="AN14" s="89"/>
      <c r="AO14" s="89"/>
      <c r="AP14" s="88">
        <f t="shared" si="10"/>
        <v>7842</v>
      </c>
      <c r="AQ14" s="89">
        <f t="shared" si="11"/>
        <v>7616</v>
      </c>
      <c r="AR14" s="89">
        <f t="shared" si="12"/>
        <v>8949</v>
      </c>
      <c r="AS14" s="89">
        <f t="shared" si="13"/>
        <v>9753</v>
      </c>
      <c r="AT14" s="89">
        <f t="shared" si="14"/>
        <v>10674</v>
      </c>
      <c r="AU14" s="89">
        <f t="shared" si="15"/>
        <v>11558</v>
      </c>
      <c r="AV14" s="89"/>
      <c r="AW14" s="89"/>
      <c r="AX14" s="89"/>
      <c r="AY14" s="96">
        <f t="shared" si="16"/>
        <v>9100</v>
      </c>
      <c r="AZ14" s="97">
        <f t="shared" si="17"/>
        <v>9000</v>
      </c>
      <c r="BA14" s="97">
        <f t="shared" si="18"/>
        <v>10500</v>
      </c>
      <c r="BB14" s="97">
        <f t="shared" si="19"/>
        <v>11500</v>
      </c>
      <c r="BC14" s="97">
        <f t="shared" si="20"/>
        <v>12800</v>
      </c>
      <c r="BD14" s="97">
        <f t="shared" si="21"/>
        <v>14300</v>
      </c>
      <c r="BE14" s="97"/>
      <c r="BF14" s="97"/>
      <c r="BG14" s="97"/>
      <c r="BH14" s="96">
        <f t="shared" si="22"/>
        <v>7800</v>
      </c>
      <c r="BI14" s="97">
        <f t="shared" si="22"/>
        <v>7600</v>
      </c>
      <c r="BJ14" s="97">
        <f t="shared" si="22"/>
        <v>8900</v>
      </c>
      <c r="BK14" s="97">
        <f t="shared" si="22"/>
        <v>9800</v>
      </c>
      <c r="BL14" s="97">
        <f t="shared" si="22"/>
        <v>10700</v>
      </c>
      <c r="BM14" s="97">
        <f t="shared" si="22"/>
        <v>11600</v>
      </c>
      <c r="BN14" s="97"/>
      <c r="BO14" s="97"/>
      <c r="BP14" s="97"/>
    </row>
    <row r="15" spans="1:68">
      <c r="A15" s="80" t="s">
        <v>28</v>
      </c>
      <c r="B15" s="83">
        <v>5040</v>
      </c>
      <c r="C15" s="6">
        <v>5395</v>
      </c>
      <c r="D15" s="6">
        <v>5770</v>
      </c>
      <c r="E15" s="6">
        <v>6070</v>
      </c>
      <c r="F15" s="6">
        <v>6403</v>
      </c>
      <c r="G15" s="6">
        <v>6746</v>
      </c>
      <c r="H15" s="6"/>
      <c r="I15" s="6"/>
      <c r="J15" s="6"/>
      <c r="K15" s="83">
        <v>4814</v>
      </c>
      <c r="L15" s="6">
        <v>5320</v>
      </c>
      <c r="M15" s="6">
        <v>5817</v>
      </c>
      <c r="N15" s="6">
        <v>6304</v>
      </c>
      <c r="O15" s="6">
        <v>6552</v>
      </c>
      <c r="P15" s="171">
        <v>6876</v>
      </c>
      <c r="Q15" s="171">
        <v>7272</v>
      </c>
      <c r="R15" s="171">
        <v>7692</v>
      </c>
      <c r="S15" s="171">
        <v>7916</v>
      </c>
      <c r="T15" s="6">
        <f>+'[1]Summary Medians'!$C$111</f>
        <v>8388</v>
      </c>
      <c r="U15" s="180">
        <f>+'[1]Summary Medians'!$D$111</f>
        <v>8785</v>
      </c>
      <c r="V15" s="83">
        <v>2940</v>
      </c>
      <c r="W15" s="6">
        <v>3270</v>
      </c>
      <c r="X15" s="6">
        <v>3450</v>
      </c>
      <c r="Y15" s="6">
        <v>3630</v>
      </c>
      <c r="Z15" s="6">
        <v>3750</v>
      </c>
      <c r="AA15" s="171">
        <v>3900</v>
      </c>
      <c r="AB15" s="171">
        <v>4050</v>
      </c>
      <c r="AC15" s="171">
        <v>4200</v>
      </c>
      <c r="AD15" s="171">
        <v>4320</v>
      </c>
      <c r="AE15" s="6">
        <f>+'[1]Summary Medians'!$C$116</f>
        <v>4530</v>
      </c>
      <c r="AF15" s="276">
        <f>+'[1]Summary Medians'!$D$116</f>
        <v>4650</v>
      </c>
      <c r="AG15" s="88">
        <f t="shared" si="4"/>
        <v>9854</v>
      </c>
      <c r="AH15" s="89">
        <f t="shared" si="5"/>
        <v>10715</v>
      </c>
      <c r="AI15" s="89">
        <f t="shared" si="6"/>
        <v>11587</v>
      </c>
      <c r="AJ15" s="89">
        <f t="shared" si="7"/>
        <v>12374</v>
      </c>
      <c r="AK15" s="89">
        <f t="shared" si="8"/>
        <v>12955</v>
      </c>
      <c r="AL15" s="89">
        <f t="shared" si="9"/>
        <v>13622</v>
      </c>
      <c r="AM15" s="89"/>
      <c r="AN15" s="89"/>
      <c r="AO15" s="89"/>
      <c r="AP15" s="88">
        <f t="shared" si="10"/>
        <v>7980</v>
      </c>
      <c r="AQ15" s="89">
        <f t="shared" si="11"/>
        <v>8665</v>
      </c>
      <c r="AR15" s="89">
        <f t="shared" si="12"/>
        <v>9220</v>
      </c>
      <c r="AS15" s="89">
        <f t="shared" si="13"/>
        <v>9700</v>
      </c>
      <c r="AT15" s="89">
        <f t="shared" si="14"/>
        <v>10153</v>
      </c>
      <c r="AU15" s="89">
        <f t="shared" si="15"/>
        <v>10646</v>
      </c>
      <c r="AV15" s="89"/>
      <c r="AW15" s="89"/>
      <c r="AX15" s="89"/>
      <c r="AY15" s="96">
        <f t="shared" si="16"/>
        <v>9900</v>
      </c>
      <c r="AZ15" s="97">
        <f t="shared" si="17"/>
        <v>10700</v>
      </c>
      <c r="BA15" s="97">
        <f t="shared" si="18"/>
        <v>11600</v>
      </c>
      <c r="BB15" s="97">
        <f t="shared" si="19"/>
        <v>12400</v>
      </c>
      <c r="BC15" s="97">
        <f t="shared" si="20"/>
        <v>13000</v>
      </c>
      <c r="BD15" s="97">
        <f t="shared" si="21"/>
        <v>13600</v>
      </c>
      <c r="BE15" s="97"/>
      <c r="BF15" s="97"/>
      <c r="BG15" s="97"/>
      <c r="BH15" s="96">
        <f t="shared" si="22"/>
        <v>8000</v>
      </c>
      <c r="BI15" s="97">
        <f t="shared" si="22"/>
        <v>8700</v>
      </c>
      <c r="BJ15" s="97">
        <f t="shared" si="22"/>
        <v>9200</v>
      </c>
      <c r="BK15" s="97">
        <f t="shared" si="22"/>
        <v>9700</v>
      </c>
      <c r="BL15" s="97">
        <f t="shared" si="22"/>
        <v>10200</v>
      </c>
      <c r="BM15" s="97">
        <f t="shared" si="22"/>
        <v>10600</v>
      </c>
      <c r="BN15" s="97"/>
      <c r="BO15" s="97"/>
      <c r="BP15" s="97"/>
    </row>
    <row r="16" spans="1:68">
      <c r="A16" s="80" t="s">
        <v>29</v>
      </c>
      <c r="B16" s="83">
        <v>4498</v>
      </c>
      <c r="C16" s="6">
        <v>4718</v>
      </c>
      <c r="D16" s="6">
        <v>5240</v>
      </c>
      <c r="E16" s="6">
        <v>6130</v>
      </c>
      <c r="F16" s="6">
        <v>6450</v>
      </c>
      <c r="G16" s="6">
        <v>6991</v>
      </c>
      <c r="H16" s="6"/>
      <c r="I16" s="6"/>
      <c r="J16" s="6"/>
      <c r="K16" s="83">
        <v>3346</v>
      </c>
      <c r="L16" s="6">
        <v>3438</v>
      </c>
      <c r="M16" s="6">
        <v>3595</v>
      </c>
      <c r="N16" s="6">
        <v>3771</v>
      </c>
      <c r="O16" s="6">
        <v>4016</v>
      </c>
      <c r="P16" s="171">
        <v>4435</v>
      </c>
      <c r="Q16" s="171">
        <v>4884</v>
      </c>
      <c r="R16" s="171">
        <v>5417.5</v>
      </c>
      <c r="S16" s="171">
        <v>6251</v>
      </c>
      <c r="T16" s="6">
        <f>+'[1]Summary Medians'!$C$128</f>
        <v>6728</v>
      </c>
      <c r="U16" s="180">
        <f>+'[1]Summary Medians'!$D$128</f>
        <v>7362</v>
      </c>
      <c r="V16" s="83">
        <v>1876.5</v>
      </c>
      <c r="W16" s="6">
        <v>1876</v>
      </c>
      <c r="X16" s="6">
        <v>1901</v>
      </c>
      <c r="Y16" s="6">
        <v>1989</v>
      </c>
      <c r="Z16" s="6">
        <v>2058</v>
      </c>
      <c r="AA16" s="171">
        <v>2380</v>
      </c>
      <c r="AB16" s="171">
        <v>2662</v>
      </c>
      <c r="AC16" s="171">
        <v>2911</v>
      </c>
      <c r="AD16" s="171">
        <v>3292</v>
      </c>
      <c r="AE16" s="6">
        <f>+'[1]Summary Medians'!$C$133</f>
        <v>3615.6</v>
      </c>
      <c r="AF16" s="276">
        <f>+'[1]Summary Medians'!$D$133</f>
        <v>3980.96</v>
      </c>
      <c r="AG16" s="88">
        <f t="shared" si="4"/>
        <v>7844</v>
      </c>
      <c r="AH16" s="89">
        <f t="shared" si="5"/>
        <v>8156</v>
      </c>
      <c r="AI16" s="89">
        <f t="shared" si="6"/>
        <v>8835</v>
      </c>
      <c r="AJ16" s="89">
        <f t="shared" si="7"/>
        <v>9901</v>
      </c>
      <c r="AK16" s="89">
        <f t="shared" si="8"/>
        <v>10466</v>
      </c>
      <c r="AL16" s="89">
        <f t="shared" si="9"/>
        <v>11426</v>
      </c>
      <c r="AM16" s="89"/>
      <c r="AN16" s="89"/>
      <c r="AO16" s="89"/>
      <c r="AP16" s="88">
        <f t="shared" si="10"/>
        <v>6374.5</v>
      </c>
      <c r="AQ16" s="89">
        <f t="shared" si="11"/>
        <v>6594</v>
      </c>
      <c r="AR16" s="89">
        <f t="shared" si="12"/>
        <v>7141</v>
      </c>
      <c r="AS16" s="89">
        <f t="shared" si="13"/>
        <v>8119</v>
      </c>
      <c r="AT16" s="89">
        <f t="shared" si="14"/>
        <v>8508</v>
      </c>
      <c r="AU16" s="89">
        <f t="shared" si="15"/>
        <v>9371</v>
      </c>
      <c r="AV16" s="89"/>
      <c r="AW16" s="89"/>
      <c r="AX16" s="89"/>
      <c r="AY16" s="96">
        <f t="shared" si="16"/>
        <v>7800</v>
      </c>
      <c r="AZ16" s="97">
        <f t="shared" si="17"/>
        <v>8200</v>
      </c>
      <c r="BA16" s="97">
        <f t="shared" si="18"/>
        <v>8800</v>
      </c>
      <c r="BB16" s="97">
        <f t="shared" si="19"/>
        <v>9900</v>
      </c>
      <c r="BC16" s="97">
        <f t="shared" si="20"/>
        <v>10500</v>
      </c>
      <c r="BD16" s="97">
        <f t="shared" si="21"/>
        <v>11400</v>
      </c>
      <c r="BE16" s="97"/>
      <c r="BF16" s="97"/>
      <c r="BG16" s="97"/>
      <c r="BH16" s="96">
        <f t="shared" si="22"/>
        <v>6400</v>
      </c>
      <c r="BI16" s="97">
        <f t="shared" si="22"/>
        <v>6600</v>
      </c>
      <c r="BJ16" s="97">
        <f t="shared" si="22"/>
        <v>7100</v>
      </c>
      <c r="BK16" s="97">
        <f t="shared" si="22"/>
        <v>8100</v>
      </c>
      <c r="BL16" s="97">
        <f t="shared" si="22"/>
        <v>8500</v>
      </c>
      <c r="BM16" s="97">
        <f t="shared" si="22"/>
        <v>9400</v>
      </c>
      <c r="BN16" s="97"/>
      <c r="BO16" s="97"/>
      <c r="BP16" s="97"/>
    </row>
    <row r="17" spans="1:68">
      <c r="A17" s="80" t="s">
        <v>30</v>
      </c>
      <c r="B17" s="83">
        <v>6871</v>
      </c>
      <c r="C17" s="6">
        <v>7194</v>
      </c>
      <c r="D17" s="6">
        <v>7627</v>
      </c>
      <c r="E17" s="6">
        <v>7924</v>
      </c>
      <c r="F17" s="6">
        <v>8237</v>
      </c>
      <c r="G17" s="6">
        <v>8499</v>
      </c>
      <c r="H17" s="6"/>
      <c r="I17" s="6"/>
      <c r="J17" s="6"/>
      <c r="K17" s="83">
        <v>6376</v>
      </c>
      <c r="L17" s="6">
        <v>6412</v>
      </c>
      <c r="M17" s="6">
        <v>6550</v>
      </c>
      <c r="N17" s="6">
        <v>6614</v>
      </c>
      <c r="O17" s="6">
        <v>6684</v>
      </c>
      <c r="P17" s="171">
        <v>6906</v>
      </c>
      <c r="Q17" s="171">
        <v>7332</v>
      </c>
      <c r="R17" s="171">
        <v>7664</v>
      </c>
      <c r="S17" s="171">
        <v>7838</v>
      </c>
      <c r="T17" s="6">
        <f>+'[1]Summary Medians'!$C$145</f>
        <v>8098</v>
      </c>
      <c r="U17" s="180">
        <f>+'[1]Summary Medians'!$D$145</f>
        <v>8488</v>
      </c>
      <c r="V17" s="83">
        <v>2927</v>
      </c>
      <c r="W17" s="6">
        <v>2959.5</v>
      </c>
      <c r="X17" s="6">
        <v>3065</v>
      </c>
      <c r="Y17" s="6">
        <v>3122</v>
      </c>
      <c r="Z17" s="6">
        <v>3215</v>
      </c>
      <c r="AA17" s="171">
        <v>3408</v>
      </c>
      <c r="AB17" s="171">
        <v>3573</v>
      </c>
      <c r="AC17" s="171">
        <v>3776</v>
      </c>
      <c r="AD17" s="171">
        <v>3872.5</v>
      </c>
      <c r="AE17" s="6">
        <f>+'[1]Summary Medians'!$C$150</f>
        <v>3887.5</v>
      </c>
      <c r="AF17" s="276">
        <f>+'[1]Summary Medians'!$D$150</f>
        <v>4170.5</v>
      </c>
      <c r="AG17" s="88">
        <f t="shared" si="4"/>
        <v>13247</v>
      </c>
      <c r="AH17" s="89">
        <f t="shared" si="5"/>
        <v>13606</v>
      </c>
      <c r="AI17" s="89">
        <f t="shared" si="6"/>
        <v>14177</v>
      </c>
      <c r="AJ17" s="89">
        <f t="shared" si="7"/>
        <v>14538</v>
      </c>
      <c r="AK17" s="89">
        <f t="shared" si="8"/>
        <v>14921</v>
      </c>
      <c r="AL17" s="89">
        <f t="shared" si="9"/>
        <v>15405</v>
      </c>
      <c r="AM17" s="89"/>
      <c r="AN17" s="89"/>
      <c r="AO17" s="89"/>
      <c r="AP17" s="88">
        <f t="shared" si="10"/>
        <v>9798</v>
      </c>
      <c r="AQ17" s="89">
        <f t="shared" si="11"/>
        <v>10153.5</v>
      </c>
      <c r="AR17" s="89">
        <f t="shared" si="12"/>
        <v>10692</v>
      </c>
      <c r="AS17" s="89">
        <f t="shared" si="13"/>
        <v>11046</v>
      </c>
      <c r="AT17" s="89">
        <f t="shared" si="14"/>
        <v>11452</v>
      </c>
      <c r="AU17" s="89">
        <f t="shared" si="15"/>
        <v>11907</v>
      </c>
      <c r="AV17" s="89"/>
      <c r="AW17" s="89"/>
      <c r="AX17" s="89"/>
      <c r="AY17" s="96">
        <f t="shared" si="16"/>
        <v>13200</v>
      </c>
      <c r="AZ17" s="97">
        <f t="shared" si="17"/>
        <v>13600</v>
      </c>
      <c r="BA17" s="97">
        <f t="shared" si="18"/>
        <v>14200</v>
      </c>
      <c r="BB17" s="97">
        <f t="shared" si="19"/>
        <v>14500</v>
      </c>
      <c r="BC17" s="97">
        <f t="shared" si="20"/>
        <v>14900</v>
      </c>
      <c r="BD17" s="97">
        <f t="shared" si="21"/>
        <v>15400</v>
      </c>
      <c r="BE17" s="97"/>
      <c r="BF17" s="97"/>
      <c r="BG17" s="97"/>
      <c r="BH17" s="96">
        <f t="shared" si="22"/>
        <v>9800</v>
      </c>
      <c r="BI17" s="97">
        <f t="shared" si="22"/>
        <v>10200</v>
      </c>
      <c r="BJ17" s="97">
        <f t="shared" si="22"/>
        <v>10700</v>
      </c>
      <c r="BK17" s="97">
        <f t="shared" si="22"/>
        <v>11000</v>
      </c>
      <c r="BL17" s="97">
        <f t="shared" si="22"/>
        <v>11500</v>
      </c>
      <c r="BM17" s="97">
        <f t="shared" si="22"/>
        <v>11900</v>
      </c>
      <c r="BN17" s="97"/>
      <c r="BO17" s="97"/>
      <c r="BP17" s="97"/>
    </row>
    <row r="18" spans="1:68">
      <c r="A18" s="80" t="s">
        <v>31</v>
      </c>
      <c r="B18" s="83">
        <v>4346</v>
      </c>
      <c r="C18" s="6">
        <v>4566</v>
      </c>
      <c r="D18" s="6">
        <v>4960</v>
      </c>
      <c r="E18" s="6">
        <v>5510</v>
      </c>
      <c r="F18" s="6">
        <v>5736</v>
      </c>
      <c r="G18" s="6">
        <v>6526</v>
      </c>
      <c r="H18" s="6"/>
      <c r="I18" s="6"/>
      <c r="J18" s="6"/>
      <c r="K18" s="83">
        <v>3994</v>
      </c>
      <c r="L18" s="6">
        <v>4235.5</v>
      </c>
      <c r="M18" s="6">
        <v>4447</v>
      </c>
      <c r="N18" s="6">
        <v>4604.5</v>
      </c>
      <c r="O18" s="6">
        <v>4604.5</v>
      </c>
      <c r="P18" s="171">
        <v>4604.5</v>
      </c>
      <c r="Q18" s="171">
        <v>5396.5</v>
      </c>
      <c r="R18" s="171">
        <v>5856</v>
      </c>
      <c r="S18" s="171">
        <v>6228</v>
      </c>
      <c r="T18" s="6">
        <f>+'[1]Summary Medians'!$C$162</f>
        <v>6401</v>
      </c>
      <c r="U18" s="180">
        <f>+'[1]Summary Medians'!$D$162</f>
        <v>6686</v>
      </c>
      <c r="V18" s="83">
        <v>1726</v>
      </c>
      <c r="W18" s="6">
        <v>1740</v>
      </c>
      <c r="X18" s="6">
        <v>1740</v>
      </c>
      <c r="Y18" s="6">
        <v>1800</v>
      </c>
      <c r="Z18" s="6">
        <v>1806</v>
      </c>
      <c r="AA18" s="171">
        <v>2100</v>
      </c>
      <c r="AB18" s="171">
        <v>2100</v>
      </c>
      <c r="AC18" s="171">
        <v>2244</v>
      </c>
      <c r="AD18" s="171">
        <v>2322</v>
      </c>
      <c r="AE18" s="6">
        <f>+'[1]Summary Medians'!$C$167</f>
        <v>2500</v>
      </c>
      <c r="AF18" s="276">
        <f>+'[1]Summary Medians'!$D$167</f>
        <v>2550</v>
      </c>
      <c r="AG18" s="88">
        <f t="shared" si="4"/>
        <v>8340</v>
      </c>
      <c r="AH18" s="89">
        <f t="shared" si="5"/>
        <v>8801.5</v>
      </c>
      <c r="AI18" s="89">
        <f t="shared" si="6"/>
        <v>9407</v>
      </c>
      <c r="AJ18" s="89">
        <f t="shared" si="7"/>
        <v>10114.5</v>
      </c>
      <c r="AK18" s="89">
        <f t="shared" si="8"/>
        <v>10340.5</v>
      </c>
      <c r="AL18" s="89">
        <f t="shared" si="9"/>
        <v>11130.5</v>
      </c>
      <c r="AM18" s="89"/>
      <c r="AN18" s="89"/>
      <c r="AO18" s="89"/>
      <c r="AP18" s="88">
        <f t="shared" si="10"/>
        <v>6072</v>
      </c>
      <c r="AQ18" s="89">
        <f t="shared" si="11"/>
        <v>6306</v>
      </c>
      <c r="AR18" s="89">
        <f t="shared" si="12"/>
        <v>6700</v>
      </c>
      <c r="AS18" s="89">
        <f t="shared" si="13"/>
        <v>7310</v>
      </c>
      <c r="AT18" s="89">
        <f t="shared" si="14"/>
        <v>7542</v>
      </c>
      <c r="AU18" s="89">
        <f t="shared" si="15"/>
        <v>8626</v>
      </c>
      <c r="AV18" s="89"/>
      <c r="AW18" s="89"/>
      <c r="AX18" s="89"/>
      <c r="AY18" s="96">
        <f t="shared" si="16"/>
        <v>8300</v>
      </c>
      <c r="AZ18" s="97">
        <f t="shared" si="17"/>
        <v>8800</v>
      </c>
      <c r="BA18" s="97">
        <f t="shared" si="18"/>
        <v>9400</v>
      </c>
      <c r="BB18" s="97">
        <f t="shared" si="19"/>
        <v>10100</v>
      </c>
      <c r="BC18" s="97">
        <f t="shared" si="20"/>
        <v>10300</v>
      </c>
      <c r="BD18" s="97">
        <f t="shared" si="21"/>
        <v>11100</v>
      </c>
      <c r="BE18" s="97"/>
      <c r="BF18" s="97"/>
      <c r="BG18" s="97"/>
      <c r="BH18" s="96">
        <f t="shared" si="22"/>
        <v>6100</v>
      </c>
      <c r="BI18" s="97">
        <f t="shared" si="22"/>
        <v>6300</v>
      </c>
      <c r="BJ18" s="97">
        <f t="shared" si="22"/>
        <v>6700</v>
      </c>
      <c r="BK18" s="97">
        <f t="shared" si="22"/>
        <v>7300</v>
      </c>
      <c r="BL18" s="97">
        <f t="shared" si="22"/>
        <v>7500</v>
      </c>
      <c r="BM18" s="97">
        <f t="shared" si="22"/>
        <v>8600</v>
      </c>
      <c r="BN18" s="97"/>
      <c r="BO18" s="97"/>
      <c r="BP18" s="97"/>
    </row>
    <row r="19" spans="1:68">
      <c r="A19" s="80" t="s">
        <v>32</v>
      </c>
      <c r="B19" s="83">
        <v>5526</v>
      </c>
      <c r="C19" s="6">
        <v>5650</v>
      </c>
      <c r="D19" s="6">
        <v>6051</v>
      </c>
      <c r="E19" s="6">
        <v>6390</v>
      </c>
      <c r="F19" s="6">
        <v>6890</v>
      </c>
      <c r="G19" s="6">
        <v>7040</v>
      </c>
      <c r="H19" s="6"/>
      <c r="I19" s="6"/>
      <c r="J19" s="6"/>
      <c r="K19" s="83">
        <v>3410</v>
      </c>
      <c r="L19" s="6">
        <v>3811</v>
      </c>
      <c r="M19" s="6">
        <v>4045</v>
      </c>
      <c r="N19" s="6">
        <v>4174</v>
      </c>
      <c r="O19" s="6">
        <v>4330</v>
      </c>
      <c r="P19" s="171">
        <v>4797</v>
      </c>
      <c r="Q19" s="171">
        <v>5387</v>
      </c>
      <c r="R19" s="171">
        <v>5873</v>
      </c>
      <c r="S19" s="171">
        <v>6143</v>
      </c>
      <c r="T19" s="6">
        <f>+'[1]Summary Medians'!$C$179</f>
        <v>6277</v>
      </c>
      <c r="U19" s="180">
        <f>+'[1]Summary Medians'!$D$179</f>
        <v>6580</v>
      </c>
      <c r="V19" s="83">
        <v>1324</v>
      </c>
      <c r="W19" s="6">
        <v>1324</v>
      </c>
      <c r="X19" s="6">
        <v>1409</v>
      </c>
      <c r="Y19" s="6">
        <v>1424</v>
      </c>
      <c r="Z19" s="6">
        <v>1682</v>
      </c>
      <c r="AA19" s="171">
        <v>1797.5</v>
      </c>
      <c r="AB19" s="171">
        <v>2195</v>
      </c>
      <c r="AC19" s="171">
        <v>2281</v>
      </c>
      <c r="AD19" s="171">
        <v>2365.5</v>
      </c>
      <c r="AE19" s="6">
        <f>+'[1]Summary Medians'!$C$184</f>
        <v>2385.5</v>
      </c>
      <c r="AF19" s="276">
        <f>+'[1]Summary Medians'!$D$184</f>
        <v>2395</v>
      </c>
      <c r="AG19" s="88">
        <f t="shared" si="4"/>
        <v>8936</v>
      </c>
      <c r="AH19" s="89">
        <f t="shared" si="5"/>
        <v>9461</v>
      </c>
      <c r="AI19" s="89">
        <f t="shared" si="6"/>
        <v>10096</v>
      </c>
      <c r="AJ19" s="89">
        <f t="shared" si="7"/>
        <v>10564</v>
      </c>
      <c r="AK19" s="89">
        <f t="shared" si="8"/>
        <v>11220</v>
      </c>
      <c r="AL19" s="89">
        <f t="shared" si="9"/>
        <v>11837</v>
      </c>
      <c r="AM19" s="89"/>
      <c r="AN19" s="89"/>
      <c r="AO19" s="89"/>
      <c r="AP19" s="88">
        <f t="shared" si="10"/>
        <v>6850</v>
      </c>
      <c r="AQ19" s="89">
        <f t="shared" si="11"/>
        <v>6974</v>
      </c>
      <c r="AR19" s="89">
        <f t="shared" si="12"/>
        <v>7460</v>
      </c>
      <c r="AS19" s="89">
        <f t="shared" si="13"/>
        <v>7814</v>
      </c>
      <c r="AT19" s="89">
        <f t="shared" si="14"/>
        <v>8572</v>
      </c>
      <c r="AU19" s="89">
        <f t="shared" si="15"/>
        <v>8837.5</v>
      </c>
      <c r="AV19" s="89"/>
      <c r="AW19" s="89"/>
      <c r="AX19" s="89"/>
      <c r="AY19" s="96">
        <f t="shared" si="16"/>
        <v>8900</v>
      </c>
      <c r="AZ19" s="97">
        <f t="shared" si="17"/>
        <v>9500</v>
      </c>
      <c r="BA19" s="97">
        <f t="shared" si="18"/>
        <v>10100</v>
      </c>
      <c r="BB19" s="97">
        <f t="shared" si="19"/>
        <v>10600</v>
      </c>
      <c r="BC19" s="97">
        <f t="shared" si="20"/>
        <v>11200</v>
      </c>
      <c r="BD19" s="97">
        <f t="shared" si="21"/>
        <v>11800</v>
      </c>
      <c r="BE19" s="97"/>
      <c r="BF19" s="97"/>
      <c r="BG19" s="97"/>
      <c r="BH19" s="96">
        <f t="shared" si="22"/>
        <v>6900</v>
      </c>
      <c r="BI19" s="97">
        <f t="shared" si="22"/>
        <v>7000</v>
      </c>
      <c r="BJ19" s="97">
        <f t="shared" si="22"/>
        <v>7500</v>
      </c>
      <c r="BK19" s="97">
        <f t="shared" si="22"/>
        <v>7800</v>
      </c>
      <c r="BL19" s="97">
        <f t="shared" si="22"/>
        <v>8600</v>
      </c>
      <c r="BM19" s="97">
        <f t="shared" si="22"/>
        <v>8800</v>
      </c>
      <c r="BN19" s="97"/>
      <c r="BO19" s="97"/>
      <c r="BP19" s="97"/>
    </row>
    <row r="20" spans="1:68">
      <c r="A20" s="80" t="s">
        <v>33</v>
      </c>
      <c r="B20" s="83">
        <v>4570</v>
      </c>
      <c r="C20" s="6">
        <v>4929</v>
      </c>
      <c r="D20" s="6">
        <v>5354.5</v>
      </c>
      <c r="E20" s="6">
        <v>5626</v>
      </c>
      <c r="F20" s="6">
        <v>5626</v>
      </c>
      <c r="G20" s="6">
        <v>5626</v>
      </c>
      <c r="H20" s="6"/>
      <c r="I20" s="6"/>
      <c r="J20" s="6"/>
      <c r="K20" s="83">
        <v>3270</v>
      </c>
      <c r="L20" s="6">
        <v>3492.75</v>
      </c>
      <c r="M20" s="6">
        <v>3841.2</v>
      </c>
      <c r="N20" s="6">
        <v>4221</v>
      </c>
      <c r="O20" s="6">
        <v>4221</v>
      </c>
      <c r="P20" s="171">
        <v>4431.8999999999996</v>
      </c>
      <c r="Q20" s="171">
        <v>4717.5</v>
      </c>
      <c r="R20" s="171">
        <v>5046</v>
      </c>
      <c r="S20" s="171">
        <v>5315</v>
      </c>
      <c r="T20" s="6">
        <f>+'[1]Summary Medians'!$C$196</f>
        <v>5688</v>
      </c>
      <c r="U20" s="180">
        <f>+'[1]Summary Medians'!$D$196</f>
        <v>5974.5</v>
      </c>
      <c r="V20" s="83">
        <v>2270</v>
      </c>
      <c r="W20" s="6">
        <v>2376.9</v>
      </c>
      <c r="X20" s="6">
        <v>2518.9499999999998</v>
      </c>
      <c r="Y20" s="6">
        <v>2695.95</v>
      </c>
      <c r="Z20" s="6">
        <v>2696</v>
      </c>
      <c r="AA20" s="171">
        <v>2811.75</v>
      </c>
      <c r="AB20" s="171">
        <v>3028.35</v>
      </c>
      <c r="AC20" s="171">
        <v>3187.55</v>
      </c>
      <c r="AD20" s="171">
        <v>3385</v>
      </c>
      <c r="AE20" s="6">
        <f>+'[1]Summary Medians'!$C$201</f>
        <v>3626.25</v>
      </c>
      <c r="AF20" s="276">
        <f>+'[1]Summary Medians'!$D$201</f>
        <v>3802.8</v>
      </c>
      <c r="AG20" s="88">
        <f t="shared" si="4"/>
        <v>7840</v>
      </c>
      <c r="AH20" s="89">
        <f t="shared" si="5"/>
        <v>8421.75</v>
      </c>
      <c r="AI20" s="89">
        <f t="shared" si="6"/>
        <v>9195.7000000000007</v>
      </c>
      <c r="AJ20" s="89">
        <f t="shared" si="7"/>
        <v>9847</v>
      </c>
      <c r="AK20" s="89">
        <f t="shared" si="8"/>
        <v>9847</v>
      </c>
      <c r="AL20" s="89">
        <f t="shared" si="9"/>
        <v>10057.9</v>
      </c>
      <c r="AM20" s="89"/>
      <c r="AN20" s="89"/>
      <c r="AO20" s="89"/>
      <c r="AP20" s="88">
        <f t="shared" si="10"/>
        <v>6840</v>
      </c>
      <c r="AQ20" s="89">
        <f t="shared" si="11"/>
        <v>7305.9</v>
      </c>
      <c r="AR20" s="89">
        <f t="shared" si="12"/>
        <v>7873.45</v>
      </c>
      <c r="AS20" s="89">
        <f t="shared" si="13"/>
        <v>8321.9500000000007</v>
      </c>
      <c r="AT20" s="89">
        <f t="shared" si="14"/>
        <v>8322</v>
      </c>
      <c r="AU20" s="89">
        <f t="shared" si="15"/>
        <v>8437.75</v>
      </c>
      <c r="AV20" s="89"/>
      <c r="AW20" s="89"/>
      <c r="AX20" s="89"/>
      <c r="AY20" s="96">
        <f t="shared" si="16"/>
        <v>7800</v>
      </c>
      <c r="AZ20" s="97">
        <f t="shared" si="17"/>
        <v>8400</v>
      </c>
      <c r="BA20" s="97">
        <f t="shared" si="18"/>
        <v>9200</v>
      </c>
      <c r="BB20" s="97">
        <f t="shared" si="19"/>
        <v>9800</v>
      </c>
      <c r="BC20" s="97">
        <f t="shared" si="20"/>
        <v>9800</v>
      </c>
      <c r="BD20" s="97">
        <f t="shared" si="21"/>
        <v>10100</v>
      </c>
      <c r="BE20" s="97"/>
      <c r="BF20" s="97"/>
      <c r="BG20" s="97"/>
      <c r="BH20" s="96">
        <f t="shared" si="22"/>
        <v>6800</v>
      </c>
      <c r="BI20" s="97">
        <f t="shared" si="22"/>
        <v>7300</v>
      </c>
      <c r="BJ20" s="97">
        <f t="shared" si="22"/>
        <v>7900</v>
      </c>
      <c r="BK20" s="97">
        <f t="shared" si="22"/>
        <v>8300</v>
      </c>
      <c r="BL20" s="97">
        <f t="shared" si="22"/>
        <v>8300</v>
      </c>
      <c r="BM20" s="97">
        <f t="shared" si="22"/>
        <v>8400</v>
      </c>
      <c r="BN20" s="97"/>
      <c r="BO20" s="97"/>
      <c r="BP20" s="97"/>
    </row>
    <row r="21" spans="1:68">
      <c r="A21" s="80" t="s">
        <v>34</v>
      </c>
      <c r="B21" s="83">
        <v>5780</v>
      </c>
      <c r="C21" s="6">
        <v>5874</v>
      </c>
      <c r="D21" s="6">
        <v>6460</v>
      </c>
      <c r="E21" s="6">
        <v>6556</v>
      </c>
      <c r="F21" s="6">
        <v>6682</v>
      </c>
      <c r="G21" s="6">
        <v>6978</v>
      </c>
      <c r="H21" s="6"/>
      <c r="I21" s="6"/>
      <c r="J21" s="6"/>
      <c r="K21" s="83">
        <v>6668</v>
      </c>
      <c r="L21" s="6">
        <v>7234</v>
      </c>
      <c r="M21" s="6">
        <v>7735</v>
      </c>
      <c r="N21" s="6">
        <v>8400</v>
      </c>
      <c r="O21" s="6">
        <v>8760</v>
      </c>
      <c r="P21" s="6">
        <v>9267</v>
      </c>
      <c r="Q21" s="6">
        <v>9560</v>
      </c>
      <c r="R21" s="6">
        <v>9776</v>
      </c>
      <c r="S21" s="6">
        <v>10064</v>
      </c>
      <c r="T21" s="6">
        <f>+'[1]Summary Medians'!$C$213</f>
        <v>10383</v>
      </c>
      <c r="U21" s="180">
        <f>+'[1]Summary Medians'!$D$213</f>
        <v>10735</v>
      </c>
      <c r="V21" s="83">
        <v>3000</v>
      </c>
      <c r="W21" s="6">
        <v>3094</v>
      </c>
      <c r="X21" s="6">
        <v>3190</v>
      </c>
      <c r="Y21" s="6">
        <v>3270</v>
      </c>
      <c r="Z21" s="6">
        <v>3382</v>
      </c>
      <c r="AA21" s="171">
        <v>3535</v>
      </c>
      <c r="AB21" s="171">
        <v>3643</v>
      </c>
      <c r="AC21" s="171">
        <v>3740</v>
      </c>
      <c r="AD21" s="171">
        <v>3844</v>
      </c>
      <c r="AE21" s="6">
        <f>+'[1]Summary Medians'!$C$218</f>
        <v>3950</v>
      </c>
      <c r="AF21" s="276">
        <f>+'[1]Summary Medians'!$D$218</f>
        <v>4081</v>
      </c>
      <c r="AG21" s="88">
        <f t="shared" si="4"/>
        <v>12448</v>
      </c>
      <c r="AH21" s="89">
        <f t="shared" si="5"/>
        <v>13108</v>
      </c>
      <c r="AI21" s="89">
        <f t="shared" si="6"/>
        <v>14195</v>
      </c>
      <c r="AJ21" s="89">
        <f t="shared" si="7"/>
        <v>14956</v>
      </c>
      <c r="AK21" s="89">
        <f t="shared" si="8"/>
        <v>15442</v>
      </c>
      <c r="AL21" s="89">
        <f t="shared" si="9"/>
        <v>16245</v>
      </c>
      <c r="AM21" s="89"/>
      <c r="AN21" s="89"/>
      <c r="AO21" s="89"/>
      <c r="AP21" s="88">
        <f t="shared" si="10"/>
        <v>8780</v>
      </c>
      <c r="AQ21" s="89">
        <f t="shared" si="11"/>
        <v>8968</v>
      </c>
      <c r="AR21" s="89">
        <f t="shared" si="12"/>
        <v>9650</v>
      </c>
      <c r="AS21" s="89">
        <f t="shared" si="13"/>
        <v>9826</v>
      </c>
      <c r="AT21" s="89">
        <f t="shared" si="14"/>
        <v>10064</v>
      </c>
      <c r="AU21" s="89">
        <f t="shared" si="15"/>
        <v>10513</v>
      </c>
      <c r="AV21" s="89"/>
      <c r="AW21" s="89"/>
      <c r="AX21" s="89"/>
      <c r="AY21" s="96">
        <f t="shared" si="16"/>
        <v>12400</v>
      </c>
      <c r="AZ21" s="97">
        <f t="shared" si="17"/>
        <v>13100</v>
      </c>
      <c r="BA21" s="97">
        <f t="shared" si="18"/>
        <v>14200</v>
      </c>
      <c r="BB21" s="97">
        <f t="shared" si="19"/>
        <v>15000</v>
      </c>
      <c r="BC21" s="97">
        <f t="shared" si="20"/>
        <v>15400</v>
      </c>
      <c r="BD21" s="97">
        <f t="shared" si="21"/>
        <v>16200</v>
      </c>
      <c r="BE21" s="97"/>
      <c r="BF21" s="97"/>
      <c r="BG21" s="97"/>
      <c r="BH21" s="96">
        <f t="shared" si="22"/>
        <v>8800</v>
      </c>
      <c r="BI21" s="97">
        <f t="shared" si="22"/>
        <v>9000</v>
      </c>
      <c r="BJ21" s="97">
        <f t="shared" si="22"/>
        <v>9700</v>
      </c>
      <c r="BK21" s="97">
        <f t="shared" si="22"/>
        <v>9800</v>
      </c>
      <c r="BL21" s="97">
        <f t="shared" si="22"/>
        <v>10100</v>
      </c>
      <c r="BM21" s="97">
        <f t="shared" si="22"/>
        <v>10500</v>
      </c>
      <c r="BN21" s="97"/>
      <c r="BO21" s="97"/>
      <c r="BP21" s="97"/>
    </row>
    <row r="22" spans="1:68">
      <c r="A22" s="80" t="s">
        <v>35</v>
      </c>
      <c r="B22" s="83">
        <v>5034</v>
      </c>
      <c r="C22" s="6">
        <v>5246</v>
      </c>
      <c r="D22" s="6">
        <v>6204</v>
      </c>
      <c r="E22" s="6">
        <v>6453</v>
      </c>
      <c r="F22" s="6">
        <v>7254</v>
      </c>
      <c r="G22" s="6">
        <v>7521</v>
      </c>
      <c r="H22" s="6"/>
      <c r="I22" s="6"/>
      <c r="J22" s="6"/>
      <c r="K22" s="83">
        <v>4500</v>
      </c>
      <c r="L22" s="6">
        <v>4688</v>
      </c>
      <c r="M22" s="6">
        <v>5062</v>
      </c>
      <c r="N22" s="6">
        <v>5310</v>
      </c>
      <c r="O22" s="6">
        <v>5769</v>
      </c>
      <c r="P22" s="171">
        <v>6190</v>
      </c>
      <c r="Q22" s="171">
        <v>6718</v>
      </c>
      <c r="R22" s="171">
        <v>7056</v>
      </c>
      <c r="S22" s="171">
        <v>7543</v>
      </c>
      <c r="T22" s="6">
        <f>+'[1]Summary Medians'!$C$230</f>
        <v>8024</v>
      </c>
      <c r="U22" s="180">
        <f>+'[1]Summary Medians'!$D$230</f>
        <v>8356</v>
      </c>
      <c r="V22" s="83">
        <v>2395</v>
      </c>
      <c r="W22" s="6">
        <v>2483</v>
      </c>
      <c r="X22" s="6">
        <v>2627</v>
      </c>
      <c r="Y22" s="6">
        <v>2775</v>
      </c>
      <c r="Z22" s="6">
        <v>2969</v>
      </c>
      <c r="AA22" s="171">
        <v>3211</v>
      </c>
      <c r="AB22" s="171">
        <v>3531</v>
      </c>
      <c r="AC22" s="171">
        <v>3681</v>
      </c>
      <c r="AD22" s="171">
        <v>3783</v>
      </c>
      <c r="AE22" s="6">
        <f>+'[1]Summary Medians'!$C$235</f>
        <v>3989</v>
      </c>
      <c r="AF22" s="276">
        <f>+'[1]Summary Medians'!$D$235</f>
        <v>4127</v>
      </c>
      <c r="AG22" s="88">
        <f t="shared" si="4"/>
        <v>9534</v>
      </c>
      <c r="AH22" s="89">
        <f t="shared" si="5"/>
        <v>9934</v>
      </c>
      <c r="AI22" s="89">
        <f t="shared" si="6"/>
        <v>11266</v>
      </c>
      <c r="AJ22" s="89">
        <f t="shared" si="7"/>
        <v>11763</v>
      </c>
      <c r="AK22" s="89">
        <f t="shared" si="8"/>
        <v>13023</v>
      </c>
      <c r="AL22" s="89">
        <f t="shared" si="9"/>
        <v>13711</v>
      </c>
      <c r="AM22" s="89"/>
      <c r="AN22" s="89"/>
      <c r="AO22" s="89"/>
      <c r="AP22" s="88">
        <f t="shared" si="10"/>
        <v>7429</v>
      </c>
      <c r="AQ22" s="89">
        <f t="shared" si="11"/>
        <v>7729</v>
      </c>
      <c r="AR22" s="89">
        <f t="shared" si="12"/>
        <v>8831</v>
      </c>
      <c r="AS22" s="89">
        <f t="shared" si="13"/>
        <v>9228</v>
      </c>
      <c r="AT22" s="89">
        <f t="shared" si="14"/>
        <v>10223</v>
      </c>
      <c r="AU22" s="89">
        <f t="shared" si="15"/>
        <v>10732</v>
      </c>
      <c r="AV22" s="89"/>
      <c r="AW22" s="89"/>
      <c r="AX22" s="89"/>
      <c r="AY22" s="96">
        <f t="shared" si="16"/>
        <v>9500</v>
      </c>
      <c r="AZ22" s="97">
        <f t="shared" si="17"/>
        <v>9900</v>
      </c>
      <c r="BA22" s="97">
        <f t="shared" si="18"/>
        <v>11300</v>
      </c>
      <c r="BB22" s="97">
        <f t="shared" si="19"/>
        <v>11800</v>
      </c>
      <c r="BC22" s="97">
        <f t="shared" si="20"/>
        <v>13000</v>
      </c>
      <c r="BD22" s="97">
        <f t="shared" si="21"/>
        <v>13700</v>
      </c>
      <c r="BE22" s="97"/>
      <c r="BF22" s="97"/>
      <c r="BG22" s="97"/>
      <c r="BH22" s="96">
        <f t="shared" si="22"/>
        <v>7400</v>
      </c>
      <c r="BI22" s="97">
        <f t="shared" si="22"/>
        <v>7700</v>
      </c>
      <c r="BJ22" s="97">
        <f t="shared" si="22"/>
        <v>8800</v>
      </c>
      <c r="BK22" s="97">
        <f t="shared" si="22"/>
        <v>9200</v>
      </c>
      <c r="BL22" s="97">
        <f t="shared" si="22"/>
        <v>10200</v>
      </c>
      <c r="BM22" s="97">
        <f t="shared" si="22"/>
        <v>10700</v>
      </c>
      <c r="BN22" s="97"/>
      <c r="BO22" s="97"/>
      <c r="BP22" s="97"/>
    </row>
    <row r="23" spans="1:68">
      <c r="A23" s="80" t="s">
        <v>36</v>
      </c>
      <c r="B23" s="83">
        <v>5407</v>
      </c>
      <c r="C23" s="6">
        <v>5845</v>
      </c>
      <c r="D23" s="6">
        <v>6113</v>
      </c>
      <c r="E23" s="6">
        <v>6409.5</v>
      </c>
      <c r="F23" s="6">
        <v>6831</v>
      </c>
      <c r="G23" s="6">
        <v>7170.5</v>
      </c>
      <c r="H23" s="6"/>
      <c r="I23" s="6"/>
      <c r="J23" s="6"/>
      <c r="K23" s="83">
        <v>4788</v>
      </c>
      <c r="L23" s="6">
        <v>4914</v>
      </c>
      <c r="M23" s="6">
        <v>5428</v>
      </c>
      <c r="N23" s="6">
        <v>5992</v>
      </c>
      <c r="O23" s="6">
        <v>6308</v>
      </c>
      <c r="P23" s="171">
        <v>6806</v>
      </c>
      <c r="Q23" s="171">
        <v>7198</v>
      </c>
      <c r="R23" s="171">
        <v>7494</v>
      </c>
      <c r="S23" s="171">
        <v>7494</v>
      </c>
      <c r="T23" s="6">
        <f>+'[1]Summary Medians'!$C$247</f>
        <v>7648</v>
      </c>
      <c r="U23" s="180">
        <f>+'[1]Summary Medians'!$D$247</f>
        <v>7864</v>
      </c>
      <c r="V23" s="83">
        <v>1430</v>
      </c>
      <c r="W23" s="6">
        <v>1594</v>
      </c>
      <c r="X23" s="6">
        <v>1614</v>
      </c>
      <c r="Y23" s="6">
        <v>1819</v>
      </c>
      <c r="Z23" s="6">
        <v>1859</v>
      </c>
      <c r="AA23" s="171">
        <v>1956</v>
      </c>
      <c r="AB23" s="171">
        <v>2211</v>
      </c>
      <c r="AC23" s="171">
        <v>2341</v>
      </c>
      <c r="AD23" s="171">
        <v>2397</v>
      </c>
      <c r="AE23" s="6">
        <f>+'[1]Summary Medians'!$C$252</f>
        <v>2471</v>
      </c>
      <c r="AF23" s="276">
        <f>+'[1]Summary Medians'!$D$252</f>
        <v>2594</v>
      </c>
      <c r="AG23" s="88">
        <f t="shared" si="4"/>
        <v>10195</v>
      </c>
      <c r="AH23" s="89">
        <f t="shared" si="5"/>
        <v>10759</v>
      </c>
      <c r="AI23" s="89">
        <f t="shared" si="6"/>
        <v>11541</v>
      </c>
      <c r="AJ23" s="89">
        <f t="shared" si="7"/>
        <v>12401.5</v>
      </c>
      <c r="AK23" s="89">
        <f t="shared" si="8"/>
        <v>13139</v>
      </c>
      <c r="AL23" s="89">
        <f t="shared" si="9"/>
        <v>13976.5</v>
      </c>
      <c r="AM23" s="89"/>
      <c r="AN23" s="89"/>
      <c r="AO23" s="89"/>
      <c r="AP23" s="88">
        <f t="shared" si="10"/>
        <v>6837</v>
      </c>
      <c r="AQ23" s="89">
        <f t="shared" si="11"/>
        <v>7439</v>
      </c>
      <c r="AR23" s="89">
        <f t="shared" si="12"/>
        <v>7727</v>
      </c>
      <c r="AS23" s="89">
        <f t="shared" si="13"/>
        <v>8228.5</v>
      </c>
      <c r="AT23" s="89">
        <f t="shared" si="14"/>
        <v>8690</v>
      </c>
      <c r="AU23" s="89">
        <f t="shared" si="15"/>
        <v>9126.5</v>
      </c>
      <c r="AV23" s="89"/>
      <c r="AW23" s="89"/>
      <c r="AX23" s="89"/>
      <c r="AY23" s="96">
        <f t="shared" si="16"/>
        <v>10200</v>
      </c>
      <c r="AZ23" s="97">
        <f t="shared" si="17"/>
        <v>10800</v>
      </c>
      <c r="BA23" s="97">
        <f t="shared" si="18"/>
        <v>11500</v>
      </c>
      <c r="BB23" s="97">
        <f t="shared" si="19"/>
        <v>12400</v>
      </c>
      <c r="BC23" s="97">
        <f t="shared" si="20"/>
        <v>13100</v>
      </c>
      <c r="BD23" s="97">
        <f t="shared" si="21"/>
        <v>14000</v>
      </c>
      <c r="BE23" s="97"/>
      <c r="BF23" s="97"/>
      <c r="BG23" s="97"/>
      <c r="BH23" s="96">
        <f t="shared" si="22"/>
        <v>6800</v>
      </c>
      <c r="BI23" s="97">
        <f t="shared" si="22"/>
        <v>7400</v>
      </c>
      <c r="BJ23" s="97">
        <f t="shared" si="22"/>
        <v>7700</v>
      </c>
      <c r="BK23" s="97">
        <f t="shared" si="22"/>
        <v>8200</v>
      </c>
      <c r="BL23" s="97">
        <f t="shared" si="22"/>
        <v>8700</v>
      </c>
      <c r="BM23" s="97">
        <f t="shared" si="22"/>
        <v>9100</v>
      </c>
      <c r="BN23" s="97"/>
      <c r="BO23" s="97"/>
      <c r="BP23" s="97"/>
    </row>
    <row r="24" spans="1:68">
      <c r="A24" s="80" t="s">
        <v>37</v>
      </c>
      <c r="B24" s="83">
        <v>6124</v>
      </c>
      <c r="C24" s="6">
        <v>6623.5</v>
      </c>
      <c r="D24" s="6">
        <v>6964.5</v>
      </c>
      <c r="E24" s="6">
        <v>7355</v>
      </c>
      <c r="F24" s="6">
        <v>7819</v>
      </c>
      <c r="G24" s="6">
        <v>8186</v>
      </c>
      <c r="H24" s="6"/>
      <c r="I24" s="6"/>
      <c r="J24" s="6"/>
      <c r="K24" s="83">
        <v>5730</v>
      </c>
      <c r="L24" s="6">
        <v>6194</v>
      </c>
      <c r="M24" s="6">
        <v>6597</v>
      </c>
      <c r="N24" s="6">
        <v>6941</v>
      </c>
      <c r="O24" s="6">
        <v>7281</v>
      </c>
      <c r="P24" s="171">
        <v>8273</v>
      </c>
      <c r="Q24" s="171">
        <v>9036</v>
      </c>
      <c r="R24" s="171">
        <v>9433</v>
      </c>
      <c r="S24" s="171">
        <v>9784</v>
      </c>
      <c r="T24" s="6">
        <f>+'[1]Summary Medians'!$C$264</f>
        <v>10317</v>
      </c>
      <c r="U24" s="180">
        <f>+'[1]Summary Medians'!$D$264</f>
        <v>11011</v>
      </c>
      <c r="V24" s="83">
        <v>2134</v>
      </c>
      <c r="W24" s="6">
        <v>2269</v>
      </c>
      <c r="X24" s="6">
        <v>2404</v>
      </c>
      <c r="Y24" s="6">
        <v>2584</v>
      </c>
      <c r="Z24" s="6">
        <v>2868.6</v>
      </c>
      <c r="AA24" s="172">
        <v>3285</v>
      </c>
      <c r="AB24" s="172">
        <v>3570</v>
      </c>
      <c r="AC24" s="172">
        <v>3735</v>
      </c>
      <c r="AD24" s="172">
        <v>3900</v>
      </c>
      <c r="AE24" s="6">
        <f>+'[1]Summary Medians'!$C$269</f>
        <v>4080</v>
      </c>
      <c r="AF24" s="276">
        <f>+'[1]Summary Medians'!$D$269</f>
        <v>4275</v>
      </c>
      <c r="AG24" s="88">
        <f t="shared" si="4"/>
        <v>11854</v>
      </c>
      <c r="AH24" s="89">
        <f t="shared" si="5"/>
        <v>12817.5</v>
      </c>
      <c r="AI24" s="89">
        <f t="shared" si="6"/>
        <v>13561.5</v>
      </c>
      <c r="AJ24" s="89">
        <f t="shared" si="7"/>
        <v>14296</v>
      </c>
      <c r="AK24" s="89">
        <f t="shared" si="8"/>
        <v>15100</v>
      </c>
      <c r="AL24" s="89">
        <f t="shared" si="9"/>
        <v>16459</v>
      </c>
      <c r="AM24" s="89"/>
      <c r="AN24" s="89"/>
      <c r="AO24" s="89"/>
      <c r="AP24" s="88">
        <f t="shared" si="10"/>
        <v>8258</v>
      </c>
      <c r="AQ24" s="89">
        <f t="shared" si="11"/>
        <v>8892.5</v>
      </c>
      <c r="AR24" s="89">
        <f t="shared" si="12"/>
        <v>9368.5</v>
      </c>
      <c r="AS24" s="89">
        <f t="shared" si="13"/>
        <v>9939</v>
      </c>
      <c r="AT24" s="89">
        <f t="shared" si="14"/>
        <v>10687.6</v>
      </c>
      <c r="AU24" s="89">
        <f t="shared" si="15"/>
        <v>11471</v>
      </c>
      <c r="AV24" s="89"/>
      <c r="AW24" s="89"/>
      <c r="AX24" s="89"/>
      <c r="AY24" s="96">
        <f t="shared" si="16"/>
        <v>11900</v>
      </c>
      <c r="AZ24" s="97">
        <f t="shared" si="17"/>
        <v>12800</v>
      </c>
      <c r="BA24" s="97">
        <f t="shared" si="18"/>
        <v>13600</v>
      </c>
      <c r="BB24" s="97">
        <f t="shared" si="19"/>
        <v>14300</v>
      </c>
      <c r="BC24" s="97">
        <f t="shared" si="20"/>
        <v>15100</v>
      </c>
      <c r="BD24" s="97">
        <f t="shared" si="21"/>
        <v>16500</v>
      </c>
      <c r="BE24" s="97"/>
      <c r="BF24" s="97"/>
      <c r="BG24" s="97"/>
      <c r="BH24" s="96">
        <f t="shared" si="22"/>
        <v>8300</v>
      </c>
      <c r="BI24" s="97">
        <f t="shared" si="22"/>
        <v>8900</v>
      </c>
      <c r="BJ24" s="97">
        <f t="shared" si="22"/>
        <v>9400</v>
      </c>
      <c r="BK24" s="97">
        <f t="shared" si="22"/>
        <v>9900</v>
      </c>
      <c r="BL24" s="97">
        <f t="shared" si="22"/>
        <v>10700</v>
      </c>
      <c r="BM24" s="97">
        <f t="shared" si="22"/>
        <v>11500</v>
      </c>
      <c r="BN24" s="97"/>
      <c r="BO24" s="97"/>
      <c r="BP24" s="97"/>
    </row>
    <row r="25" spans="1:68">
      <c r="A25" s="84" t="s">
        <v>38</v>
      </c>
      <c r="B25" s="85">
        <v>5626</v>
      </c>
      <c r="C25" s="7">
        <v>5982</v>
      </c>
      <c r="D25" s="7">
        <v>6262</v>
      </c>
      <c r="E25" s="7">
        <v>6530</v>
      </c>
      <c r="F25" s="7">
        <v>6885</v>
      </c>
      <c r="G25" s="7">
        <v>7310</v>
      </c>
      <c r="H25" s="7"/>
      <c r="I25" s="7"/>
      <c r="J25" s="7"/>
      <c r="K25" s="85">
        <v>3922</v>
      </c>
      <c r="L25" s="7">
        <v>4177</v>
      </c>
      <c r="M25" s="7">
        <v>4462</v>
      </c>
      <c r="N25" s="7">
        <v>4588</v>
      </c>
      <c r="O25" s="7">
        <v>4963</v>
      </c>
      <c r="P25" s="173">
        <v>5069</v>
      </c>
      <c r="Q25" s="236">
        <v>5348</v>
      </c>
      <c r="R25" s="236">
        <v>5775</v>
      </c>
      <c r="S25" s="236">
        <v>6109</v>
      </c>
      <c r="T25" s="7">
        <f>+'[1]Summary Medians'!$C$281</f>
        <v>6412</v>
      </c>
      <c r="U25" s="74">
        <f>+'[1]Summary Medians'!$D$281</f>
        <v>6702</v>
      </c>
      <c r="V25" s="85">
        <v>2624</v>
      </c>
      <c r="W25" s="7">
        <v>2748</v>
      </c>
      <c r="X25" s="7">
        <v>2748</v>
      </c>
      <c r="Y25" s="7">
        <v>2748</v>
      </c>
      <c r="Z25" s="7">
        <v>2878</v>
      </c>
      <c r="AA25" s="7">
        <v>2878</v>
      </c>
      <c r="AB25" s="7">
        <v>3058</v>
      </c>
      <c r="AC25" s="7">
        <v>3120</v>
      </c>
      <c r="AD25" s="7">
        <v>3336</v>
      </c>
      <c r="AE25" s="7">
        <f>+'[1]Summary Medians'!$C$286</f>
        <v>3480</v>
      </c>
      <c r="AF25" s="74">
        <f>+'[1]Summary Medians'!$D$286</f>
        <v>3696</v>
      </c>
      <c r="AG25" s="92">
        <f t="shared" si="4"/>
        <v>9548</v>
      </c>
      <c r="AH25" s="93">
        <f t="shared" si="5"/>
        <v>10159</v>
      </c>
      <c r="AI25" s="93">
        <f t="shared" si="6"/>
        <v>10724</v>
      </c>
      <c r="AJ25" s="93">
        <f t="shared" si="7"/>
        <v>11118</v>
      </c>
      <c r="AK25" s="93">
        <f t="shared" si="8"/>
        <v>11848</v>
      </c>
      <c r="AL25" s="93">
        <f t="shared" si="9"/>
        <v>12379</v>
      </c>
      <c r="AM25" s="93"/>
      <c r="AN25" s="93"/>
      <c r="AO25" s="93"/>
      <c r="AP25" s="92">
        <f t="shared" si="10"/>
        <v>8250</v>
      </c>
      <c r="AQ25" s="93">
        <f t="shared" si="11"/>
        <v>8730</v>
      </c>
      <c r="AR25" s="93">
        <f t="shared" si="12"/>
        <v>9010</v>
      </c>
      <c r="AS25" s="93">
        <f t="shared" si="13"/>
        <v>9278</v>
      </c>
      <c r="AT25" s="93">
        <f t="shared" si="14"/>
        <v>9763</v>
      </c>
      <c r="AU25" s="93">
        <f t="shared" si="15"/>
        <v>10188</v>
      </c>
      <c r="AV25" s="93"/>
      <c r="AW25" s="93"/>
      <c r="AX25" s="93"/>
      <c r="AY25" s="100">
        <f t="shared" si="16"/>
        <v>9500</v>
      </c>
      <c r="AZ25" s="101">
        <f t="shared" si="17"/>
        <v>10200</v>
      </c>
      <c r="BA25" s="101">
        <f t="shared" si="18"/>
        <v>10700</v>
      </c>
      <c r="BB25" s="101">
        <f t="shared" si="19"/>
        <v>11100</v>
      </c>
      <c r="BC25" s="101">
        <f t="shared" si="20"/>
        <v>11800</v>
      </c>
      <c r="BD25" s="101">
        <f t="shared" si="21"/>
        <v>12400</v>
      </c>
      <c r="BE25" s="101"/>
      <c r="BF25" s="101"/>
      <c r="BG25" s="101"/>
      <c r="BH25" s="100">
        <f t="shared" si="22"/>
        <v>8300</v>
      </c>
      <c r="BI25" s="101">
        <f t="shared" si="22"/>
        <v>8700</v>
      </c>
      <c r="BJ25" s="101">
        <f t="shared" si="22"/>
        <v>9000</v>
      </c>
      <c r="BK25" s="101">
        <f t="shared" si="22"/>
        <v>9300</v>
      </c>
      <c r="BL25" s="101">
        <f t="shared" si="22"/>
        <v>9800</v>
      </c>
      <c r="BM25" s="101">
        <f t="shared" si="22"/>
        <v>10200</v>
      </c>
      <c r="BN25" s="101"/>
      <c r="BO25" s="101"/>
      <c r="BP25" s="101"/>
    </row>
    <row r="26" spans="1:68">
      <c r="A26" s="183"/>
      <c r="B26" s="516"/>
      <c r="C26" s="516"/>
      <c r="D26" s="516"/>
      <c r="E26" s="516"/>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row>
    <row r="27" spans="1:68" ht="14.25">
      <c r="A27" s="200" t="s">
        <v>246</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4"/>
      <c r="BI27" s="184"/>
      <c r="BJ27" s="184"/>
      <c r="BK27" s="184"/>
      <c r="BL27" s="184"/>
      <c r="BM27" s="184"/>
      <c r="BN27" s="184"/>
      <c r="BO27" s="184"/>
      <c r="BP27" s="184"/>
    </row>
    <row r="28" spans="1:68" ht="14.25">
      <c r="A28" s="200" t="s">
        <v>247</v>
      </c>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row>
    <row r="29" spans="1:68" ht="14.25">
      <c r="A29" s="200" t="s">
        <v>248</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row>
    <row r="30" spans="1:68">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row>
    <row r="31" spans="1:68">
      <c r="A31" s="184" t="s">
        <v>249</v>
      </c>
      <c r="B31" s="184"/>
      <c r="C31" s="184"/>
      <c r="D31" s="184"/>
      <c r="E31" s="184"/>
      <c r="F31" s="184"/>
      <c r="G31" s="184"/>
      <c r="H31" s="184"/>
      <c r="I31" s="184"/>
      <c r="J31" s="184"/>
      <c r="K31" s="184"/>
      <c r="L31" s="183"/>
      <c r="M31" s="183"/>
      <c r="N31" s="183"/>
      <c r="O31" s="183"/>
      <c r="P31" s="183"/>
      <c r="Q31" s="183"/>
      <c r="R31" s="183"/>
      <c r="S31" s="183"/>
      <c r="T31" s="183"/>
      <c r="U31" s="183"/>
      <c r="V31" s="184"/>
      <c r="W31" s="183"/>
      <c r="X31" s="183"/>
      <c r="Y31" s="183"/>
      <c r="Z31" s="183"/>
      <c r="AA31" s="183"/>
      <c r="AB31" s="183"/>
      <c r="AC31" s="183"/>
      <c r="AD31" s="183"/>
      <c r="AE31" s="183"/>
      <c r="AF31" s="183"/>
      <c r="AG31" s="184"/>
      <c r="AH31" s="183"/>
      <c r="AI31" s="183"/>
      <c r="AJ31" s="183"/>
      <c r="AK31" s="183"/>
      <c r="AL31" s="183"/>
      <c r="AM31" s="183"/>
      <c r="AN31" s="183"/>
      <c r="AO31" s="183"/>
      <c r="AP31" s="184"/>
      <c r="AQ31" s="183"/>
      <c r="AR31" s="183"/>
      <c r="AS31" s="183"/>
      <c r="AT31" s="183"/>
      <c r="AU31" s="183"/>
      <c r="AV31" s="183"/>
      <c r="AW31" s="183"/>
      <c r="AX31" s="183"/>
      <c r="AY31" s="184"/>
      <c r="AZ31" s="183"/>
      <c r="BA31" s="183"/>
      <c r="BB31" s="183"/>
      <c r="BC31" s="183"/>
      <c r="BD31" s="183"/>
      <c r="BE31" s="183"/>
      <c r="BF31" s="183"/>
      <c r="BG31" s="183"/>
      <c r="BH31" s="184"/>
      <c r="BI31" s="183"/>
      <c r="BJ31" s="183"/>
      <c r="BK31" s="183"/>
      <c r="BL31" s="183"/>
      <c r="BM31" s="183"/>
      <c r="BN31" s="183"/>
      <c r="BO31" s="183"/>
      <c r="BP31" s="183"/>
    </row>
    <row r="32" spans="1:68">
      <c r="A32" s="183"/>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K32" s="184"/>
      <c r="BL32" s="184"/>
      <c r="BM32" s="184"/>
      <c r="BN32" s="184"/>
      <c r="BO32" s="184"/>
      <c r="BP32" s="184"/>
    </row>
    <row r="33" spans="1:1">
      <c r="A33" s="204" t="s">
        <v>250</v>
      </c>
    </row>
  </sheetData>
  <phoneticPr fontId="12" type="noConversion"/>
  <pageMargins left="0.7" right="0.7" top="0.75" bottom="0.75" header="0.3" footer="0.3"/>
  <pageSetup scale="80" fitToWidth="2" orientation="landscape" r:id="rId1"/>
  <colBreaks count="1" manualBreakCount="1">
    <brk id="32" max="3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044C26-F3D0-4DB6-BBB5-AAC0F550FD5E}"/>
</file>

<file path=customXml/itemProps2.xml><?xml version="1.0" encoding="utf-8"?>
<ds:datastoreItem xmlns:ds="http://schemas.openxmlformats.org/officeDocument/2006/customXml" ds:itemID="{123587DF-1AFA-4D2B-BB9C-DD0CD849A6CA}"/>
</file>

<file path=customXml/itemProps3.xml><?xml version="1.0" encoding="utf-8"?>
<ds:datastoreItem xmlns:ds="http://schemas.openxmlformats.org/officeDocument/2006/customXml" ds:itemID="{C0A8BC1D-5D38-47C7-9AD9-6C7BC2B50BFD}"/>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2000</dc:title>
  <dc:subject/>
  <dc:creator>Lisa Cowan</dc:creator>
  <cp:keywords/>
  <dc:description/>
  <cp:lastModifiedBy>Susan Lounsbury</cp:lastModifiedBy>
  <cp:revision/>
  <dcterms:created xsi:type="dcterms:W3CDTF">1999-04-08T15:35:40Z</dcterms:created>
  <dcterms:modified xsi:type="dcterms:W3CDTF">2022-01-04T21:23:40Z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2018-09-27T16:22:15.4587612Z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