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5_FacultyAdms/"/>
    </mc:Choice>
  </mc:AlternateContent>
  <xr:revisionPtr revIDLastSave="243" documentId="8_{055ECB53-D44E-400D-BA12-ADAD59DEDF63}" xr6:coauthVersionLast="47" xr6:coauthVersionMax="47" xr10:uidLastSave="{E6F89BD8-CD7F-43FE-BB77-72880A7C70F3}"/>
  <bookViews>
    <workbookView xWindow="-28920" yWindow="-120" windowWidth="29040" windowHeight="15840" xr2:uid="{00000000-000D-0000-FFFF-FFFF00000000}"/>
  </bookViews>
  <sheets>
    <sheet name="TABLE 85" sheetId="3" r:id="rId1"/>
    <sheet name="Salary Data" sheetId="1" r:id="rId2"/>
  </sheets>
  <definedNames>
    <definedName name="A">'Salary Data'!$EP$6</definedName>
    <definedName name="DATA">'Salary Data'!$A$1</definedName>
    <definedName name="NOTE">'Salary Data'!$R$36:$KT$8170</definedName>
    <definedName name="_xlnm.Print_Area" localSheetId="0">'TABLE 85'!$A$1:$N$73</definedName>
    <definedName name="TABLE" localSheetId="0">'TABLE 85'!#REF!</definedName>
    <definedName name="TABLE">'Salary Data'!$A$1:$KT$8170</definedName>
    <definedName name="TABLE_2" localSheetId="0">'TABLE 85'!#REF!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6" i="3" l="1"/>
  <c r="N38" i="3"/>
  <c r="N66" i="3"/>
  <c r="N65" i="3"/>
  <c r="N64" i="3"/>
  <c r="N63" i="3"/>
  <c r="N62" i="3"/>
  <c r="N61" i="3"/>
  <c r="N60" i="3"/>
  <c r="N59" i="3"/>
  <c r="N58" i="3"/>
  <c r="N57" i="3"/>
  <c r="N55" i="3"/>
  <c r="N54" i="3"/>
  <c r="N53" i="3"/>
  <c r="N52" i="3"/>
  <c r="N51" i="3"/>
  <c r="N50" i="3"/>
  <c r="N49" i="3"/>
  <c r="N48" i="3"/>
  <c r="N47" i="3"/>
  <c r="N45" i="3"/>
  <c r="N44" i="3"/>
  <c r="N43" i="3"/>
  <c r="N41" i="3"/>
  <c r="N40" i="3"/>
  <c r="N39" i="3"/>
  <c r="N37" i="3"/>
  <c r="N36" i="3"/>
  <c r="N35" i="3"/>
  <c r="N34" i="3"/>
  <c r="N33" i="3"/>
  <c r="N32" i="3"/>
  <c r="N31" i="3"/>
  <c r="N30" i="3"/>
  <c r="N29" i="3"/>
  <c r="N28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8" i="3"/>
  <c r="N7" i="3"/>
  <c r="M30" i="3"/>
  <c r="M36" i="3"/>
  <c r="M49" i="3"/>
  <c r="M66" i="3"/>
  <c r="M65" i="3"/>
  <c r="M64" i="3"/>
  <c r="M63" i="3"/>
  <c r="M62" i="3"/>
  <c r="M61" i="3"/>
  <c r="M60" i="3"/>
  <c r="M59" i="3"/>
  <c r="M58" i="3"/>
  <c r="M57" i="3"/>
  <c r="M55" i="3"/>
  <c r="M54" i="3"/>
  <c r="M53" i="3"/>
  <c r="M52" i="3"/>
  <c r="M51" i="3"/>
  <c r="M50" i="3"/>
  <c r="M48" i="3"/>
  <c r="M47" i="3"/>
  <c r="M46" i="3"/>
  <c r="M45" i="3"/>
  <c r="M44" i="3"/>
  <c r="M43" i="3"/>
  <c r="M41" i="3"/>
  <c r="M40" i="3"/>
  <c r="M39" i="3"/>
  <c r="M38" i="3"/>
  <c r="M37" i="3"/>
  <c r="M35" i="3"/>
  <c r="M34" i="3"/>
  <c r="M33" i="3"/>
  <c r="M32" i="3"/>
  <c r="M31" i="3"/>
  <c r="M29" i="3"/>
  <c r="M28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8" i="3"/>
  <c r="M7" i="3"/>
  <c r="L32" i="3"/>
  <c r="L60" i="3"/>
  <c r="L66" i="3"/>
  <c r="L65" i="3"/>
  <c r="L64" i="3"/>
  <c r="L63" i="3"/>
  <c r="L62" i="3"/>
  <c r="L61" i="3"/>
  <c r="L59" i="3"/>
  <c r="L58" i="3"/>
  <c r="L57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1" i="3"/>
  <c r="L40" i="3"/>
  <c r="L39" i="3"/>
  <c r="L38" i="3"/>
  <c r="L37" i="3"/>
  <c r="L36" i="3"/>
  <c r="L35" i="3"/>
  <c r="L34" i="3"/>
  <c r="L33" i="3"/>
  <c r="L31" i="3"/>
  <c r="L30" i="3"/>
  <c r="L29" i="3"/>
  <c r="L28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8" i="3"/>
  <c r="L7" i="3"/>
  <c r="K33" i="3"/>
  <c r="K37" i="3"/>
  <c r="K50" i="3"/>
  <c r="C51" i="3"/>
  <c r="K51" i="3"/>
  <c r="K66" i="3"/>
  <c r="K65" i="3"/>
  <c r="K64" i="3"/>
  <c r="K63" i="3"/>
  <c r="K62" i="3"/>
  <c r="K61" i="3"/>
  <c r="K60" i="3"/>
  <c r="K59" i="3"/>
  <c r="K58" i="3"/>
  <c r="K57" i="3"/>
  <c r="K55" i="3"/>
  <c r="K54" i="3"/>
  <c r="K53" i="3"/>
  <c r="K52" i="3"/>
  <c r="K49" i="3"/>
  <c r="K48" i="3"/>
  <c r="K47" i="3"/>
  <c r="K46" i="3"/>
  <c r="K45" i="3"/>
  <c r="K44" i="3"/>
  <c r="K43" i="3"/>
  <c r="K41" i="3"/>
  <c r="K40" i="3"/>
  <c r="K39" i="3"/>
  <c r="K38" i="3"/>
  <c r="K36" i="3"/>
  <c r="K35" i="3"/>
  <c r="K34" i="3"/>
  <c r="K32" i="3"/>
  <c r="K31" i="3"/>
  <c r="K30" i="3"/>
  <c r="K29" i="3"/>
  <c r="K28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8" i="3"/>
  <c r="K7" i="3"/>
  <c r="J66" i="3"/>
  <c r="J65" i="3"/>
  <c r="J64" i="3"/>
  <c r="J63" i="3"/>
  <c r="J62" i="3"/>
  <c r="J61" i="3"/>
  <c r="J60" i="3"/>
  <c r="J59" i="3"/>
  <c r="J58" i="3"/>
  <c r="J57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8" i="3"/>
  <c r="J7" i="3"/>
  <c r="I66" i="3"/>
  <c r="I65" i="3"/>
  <c r="I64" i="3"/>
  <c r="I63" i="3"/>
  <c r="I62" i="3"/>
  <c r="I61" i="3"/>
  <c r="I60" i="3"/>
  <c r="I59" i="3"/>
  <c r="I58" i="3"/>
  <c r="I57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8" i="3"/>
  <c r="I7" i="3"/>
  <c r="H66" i="3"/>
  <c r="H65" i="3"/>
  <c r="H64" i="3"/>
  <c r="H63" i="3"/>
  <c r="H62" i="3"/>
  <c r="H61" i="3"/>
  <c r="H60" i="3"/>
  <c r="H59" i="3"/>
  <c r="H58" i="3"/>
  <c r="H57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8" i="3"/>
  <c r="H7" i="3"/>
  <c r="G66" i="3"/>
  <c r="G65" i="3"/>
  <c r="G64" i="3"/>
  <c r="G63" i="3"/>
  <c r="G62" i="3"/>
  <c r="G61" i="3"/>
  <c r="G60" i="3"/>
  <c r="G59" i="3"/>
  <c r="G58" i="3"/>
  <c r="G57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8" i="3"/>
  <c r="G7" i="3"/>
  <c r="F66" i="3"/>
  <c r="F65" i="3"/>
  <c r="F64" i="3"/>
  <c r="F63" i="3"/>
  <c r="F62" i="3"/>
  <c r="F61" i="3"/>
  <c r="F60" i="3"/>
  <c r="F59" i="3"/>
  <c r="F58" i="3"/>
  <c r="F57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8" i="3"/>
  <c r="F7" i="3"/>
  <c r="E66" i="3"/>
  <c r="E65" i="3"/>
  <c r="E64" i="3"/>
  <c r="E63" i="3"/>
  <c r="E62" i="3"/>
  <c r="E61" i="3"/>
  <c r="E60" i="3"/>
  <c r="E59" i="3"/>
  <c r="E58" i="3"/>
  <c r="E57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8" i="3"/>
  <c r="E7" i="3"/>
  <c r="D66" i="3"/>
  <c r="D65" i="3"/>
  <c r="D64" i="3"/>
  <c r="D63" i="3"/>
  <c r="D62" i="3"/>
  <c r="D61" i="3"/>
  <c r="D60" i="3"/>
  <c r="D59" i="3"/>
  <c r="D58" i="3"/>
  <c r="D57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8" i="3"/>
  <c r="D7" i="3"/>
  <c r="C66" i="3"/>
  <c r="C65" i="3"/>
  <c r="C64" i="3"/>
  <c r="C63" i="3"/>
  <c r="C62" i="3"/>
  <c r="C61" i="3"/>
  <c r="C60" i="3"/>
  <c r="C59" i="3"/>
  <c r="C58" i="3"/>
  <c r="C57" i="3"/>
  <c r="C55" i="3"/>
  <c r="C54" i="3"/>
  <c r="C53" i="3"/>
  <c r="C52" i="3"/>
  <c r="C50" i="3"/>
  <c r="C49" i="3"/>
  <c r="C48" i="3"/>
  <c r="C47" i="3"/>
  <c r="C46" i="3"/>
  <c r="C45" i="3"/>
  <c r="C44" i="3"/>
  <c r="C43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8" i="3"/>
  <c r="C7" i="3"/>
  <c r="F42" i="3" l="1"/>
  <c r="E42" i="3"/>
  <c r="D42" i="3"/>
  <c r="C42" i="3"/>
  <c r="C9" i="3" l="1"/>
  <c r="C27" i="3"/>
  <c r="D27" i="3"/>
  <c r="E27" i="3"/>
  <c r="F27" i="3"/>
  <c r="C56" i="3"/>
  <c r="D56" i="3"/>
  <c r="E9" i="3"/>
  <c r="F9" i="3"/>
  <c r="H27" i="3"/>
  <c r="H56" i="3"/>
  <c r="H42" i="3"/>
  <c r="G42" i="3"/>
  <c r="F56" i="3"/>
  <c r="E56" i="3"/>
  <c r="G9" i="3"/>
  <c r="H9" i="3"/>
  <c r="G27" i="3"/>
  <c r="G56" i="3"/>
  <c r="D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Lounsbury</author>
    <author>jmarks</author>
    <author>Lisa Cowan</author>
  </authors>
  <commentList>
    <comment ref="M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Susan Lounsbury: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M1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Susan Lounsbury:</t>
        </r>
        <r>
          <rPr>
            <sz val="9"/>
            <color indexed="81"/>
            <rFont val="Tahoma"/>
            <family val="2"/>
          </rPr>
          <t xml:space="preserve">
Formula manually edited.</t>
        </r>
      </text>
    </comment>
    <comment ref="N1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revised formula.</t>
        </r>
      </text>
    </comment>
    <comment ref="M17" authorId="2" shapeId="0" xr:uid="{00000000-0006-0000-0000-000004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L20" authorId="2" shapeId="0" xr:uid="{00000000-0006-0000-0000-000005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M25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revised formula.</t>
        </r>
      </text>
    </comment>
    <comment ref="L29" authorId="2" shapeId="0" xr:uid="{00000000-0006-0000-0000-000007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M29" authorId="2" shapeId="0" xr:uid="{00000000-0006-0000-0000-000008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N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Susan Lounsbury: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L31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revised formula.</t>
        </r>
      </text>
    </comment>
    <comment ref="L32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revised formula.</t>
        </r>
      </text>
    </comment>
    <comment ref="J35" authorId="2" shapeId="0" xr:uid="{00000000-0006-0000-0000-00000C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J36" authorId="2" shapeId="0" xr:uid="{00000000-0006-0000-0000-00000D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J38" authorId="2" shapeId="0" xr:uid="{00000000-0006-0000-0000-00000E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M38" authorId="2" shapeId="0" xr:uid="{00000000-0006-0000-0000-00000F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M50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Susan Lounsbury: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M51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revised formula.</t>
        </r>
      </text>
    </comment>
    <comment ref="K53" authorId="2" shapeId="0" xr:uid="{00000000-0006-0000-0000-000012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L60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revised formula.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mloverde</author>
  </authors>
  <commentList>
    <comment ref="O7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P7" authorId="0" shapeId="0" xr:uid="{00000000-0006-0000-01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Q7" authorId="0" shapeId="0" xr:uid="{00000000-0006-0000-01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R7" authorId="0" shapeId="0" xr:uid="{00000000-0006-0000-01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S7" authorId="0" shapeId="0" xr:uid="{00000000-0006-0000-01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T7" authorId="0" shapeId="0" xr:uid="{00000000-0006-0000-01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AQ7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AR7" authorId="0" shapeId="0" xr:uid="{00000000-0006-0000-01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S7" authorId="0" shapeId="0" xr:uid="{00000000-0006-0000-01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T7" authorId="0" shapeId="0" xr:uid="{00000000-0006-0000-01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S7" authorId="0" shapeId="0" xr:uid="{00000000-0006-0000-0100-00000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BT7" authorId="0" shapeId="0" xr:uid="{00000000-0006-0000-0100-00000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U7" authorId="0" shapeId="0" xr:uid="{00000000-0006-0000-0100-00000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V7" authorId="0" shapeId="0" xr:uid="{00000000-0006-0000-0100-00000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W7" authorId="0" shapeId="0" xr:uid="{00000000-0006-0000-01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X7" authorId="0" shapeId="0" xr:uid="{00000000-0006-0000-01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U7" authorId="0" shapeId="0" xr:uid="{00000000-0006-0000-01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CV7" authorId="0" shapeId="0" xr:uid="{00000000-0006-0000-01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W7" authorId="0" shapeId="0" xr:uid="{00000000-0006-0000-0100-00001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X7" authorId="0" shapeId="0" xr:uid="{00000000-0006-0000-01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Y7" authorId="0" shapeId="0" xr:uid="{00000000-0006-0000-0100-00001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Z7" authorId="0" shapeId="0" xr:uid="{00000000-0006-0000-0100-00001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W7" authorId="0" shapeId="0" xr:uid="{00000000-0006-0000-0100-00001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DX7" authorId="0" shapeId="0" xr:uid="{00000000-0006-0000-0100-00001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Y7" authorId="0" shapeId="0" xr:uid="{00000000-0006-0000-0100-00001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Z7" authorId="0" shapeId="0" xr:uid="{00000000-0006-0000-01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A7" authorId="0" shapeId="0" xr:uid="{00000000-0006-0000-01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B7" authorId="0" shapeId="0" xr:uid="{00000000-0006-0000-01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Y7" authorId="0" shapeId="0" xr:uid="{00000000-0006-0000-0100-00001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EZ7" authorId="0" shapeId="0" xr:uid="{00000000-0006-0000-0100-00001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FA7" authorId="0" shapeId="0" xr:uid="{00000000-0006-0000-0100-00001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FB7" authorId="0" shapeId="0" xr:uid="{00000000-0006-0000-0100-00002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FC7" authorId="0" shapeId="0" xr:uid="{00000000-0006-0000-0100-00002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FD7" authorId="0" shapeId="0" xr:uid="{00000000-0006-0000-0100-00002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12" authorId="1" shapeId="0" xr:uid="{00000000-0006-0000-0100-000023000000}">
      <text>
        <r>
          <rPr>
            <b/>
            <sz val="8"/>
            <color indexed="81"/>
            <rFont val="Tahoma"/>
            <family val="2"/>
          </rPr>
          <t>from WebCASPAR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K12" authorId="1" shapeId="0" xr:uid="{00000000-0006-0000-0100-000024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</commentList>
</comments>
</file>

<file path=xl/sharedStrings.xml><?xml version="1.0" encoding="utf-8"?>
<sst xmlns="http://schemas.openxmlformats.org/spreadsheetml/2006/main" count="1820" uniqueCount="123">
  <si>
    <t>Average Salaries of Full-Time Faculty</t>
  </si>
  <si>
    <t>Public 4-year Institutions</t>
  </si>
  <si>
    <t>Four-Year 1</t>
  </si>
  <si>
    <t>1992-93</t>
  </si>
  <si>
    <t>1993-94</t>
  </si>
  <si>
    <t>1995-96</t>
  </si>
  <si>
    <t>1996-97</t>
  </si>
  <si>
    <t>U.S.</t>
  </si>
  <si>
    <t>SREB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</si>
  <si>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</si>
  <si>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</si>
  <si>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</si>
  <si>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</si>
  <si>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</si>
  <si>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</si>
  <si>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</si>
  <si>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</si>
  <si>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</si>
  <si>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</si>
  <si>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</si>
  <si>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</si>
  <si>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</si>
  <si>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</si>
  <si>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</si>
  <si>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1997-98</t>
  </si>
  <si>
    <t>Delaware</t>
  </si>
  <si>
    <t>SREB states</t>
  </si>
  <si>
    <t>1998-99</t>
  </si>
  <si>
    <t>NA</t>
  </si>
  <si>
    <t>Four-Year 2</t>
  </si>
  <si>
    <t>Four-Year 4</t>
  </si>
  <si>
    <t>Four-Year 5</t>
  </si>
  <si>
    <t>1999-00</t>
  </si>
  <si>
    <t xml:space="preserve">Four-Year 3 </t>
  </si>
  <si>
    <t xml:space="preserve">Four-Year 6 </t>
  </si>
  <si>
    <t>1994-95</t>
  </si>
  <si>
    <t>2000-01</t>
  </si>
  <si>
    <t>2001-02</t>
  </si>
  <si>
    <t xml:space="preserve"> </t>
  </si>
  <si>
    <t>2002-03</t>
  </si>
  <si>
    <t>2003-04</t>
  </si>
  <si>
    <t>All Faculty Ranks</t>
  </si>
  <si>
    <t>2004-05</t>
  </si>
  <si>
    <t>DE98- 20</t>
  </si>
  <si>
    <t>2005-06</t>
  </si>
  <si>
    <t>2006-07</t>
  </si>
  <si>
    <t>2007-08</t>
  </si>
  <si>
    <t>DE Salaries06 (#107)</t>
  </si>
  <si>
    <t>2008-09</t>
  </si>
  <si>
    <t>DE  Salaries07 (#107)</t>
  </si>
  <si>
    <t>DE  Salaries08 (#107)</t>
  </si>
  <si>
    <t>DE  Salaries09 (#107)</t>
  </si>
  <si>
    <t>2009-10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</si>
  <si>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</si>
  <si>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</si>
  <si>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</si>
  <si>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</si>
  <si>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</si>
  <si>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</si>
  <si>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</si>
  <si>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</si>
  <si>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</si>
  <si>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</si>
  <si>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</si>
  <si>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</si>
  <si>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</si>
  <si>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</si>
  <si>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</si>
  <si>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</si>
  <si>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</si>
  <si>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</si>
  <si>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</si>
  <si>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</si>
  <si>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</si>
  <si>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</si>
  <si>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</si>
  <si>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</si>
  <si>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</si>
  <si>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</si>
  <si>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</si>
  <si>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</si>
  <si>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</si>
  <si>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</si>
  <si>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</si>
  <si>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</si>
  <si>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</si>
  <si>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</si>
  <si>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</si>
  <si>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</si>
  <si>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</si>
  <si>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</si>
  <si>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DE Salaries06 (#107); IPEDS</t>
  </si>
  <si>
    <t xml:space="preserve">   as a percent of U.S.</t>
  </si>
  <si>
    <t>SREB Categories of Four-Year Colleges and Universities</t>
  </si>
  <si>
    <t>50 states and D.C.</t>
  </si>
  <si>
    <t>Average Salaries of Full-Time Instructional Faculty by Type of Public Four-Year College or University</t>
  </si>
  <si>
    <t>2010-11</t>
  </si>
  <si>
    <t>DE  Salaries11 (#143s); IPEDS</t>
  </si>
  <si>
    <t>DE  Salaries11 (#143s) for SREB; IPEDS for others</t>
  </si>
  <si>
    <t>2011-12</t>
  </si>
  <si>
    <t>DE  Salaries12 (#143s)</t>
  </si>
  <si>
    <t xml:space="preserve"> NA </t>
  </si>
  <si>
    <t>2012-13</t>
  </si>
  <si>
    <t>NOTE:  Salaries reported as 11-12 month appointments have been converted to 9-10 month equivalence by reducing the reported amounts by 2/11. This changed with 2012-13.</t>
  </si>
  <si>
    <t>2013-14</t>
  </si>
  <si>
    <t xml:space="preserve">Notes: </t>
  </si>
  <si>
    <t>SREB analysis of National Center for Education Statistics salary surveys — www.nces.ed.gov/ipeds.</t>
  </si>
  <si>
    <t>2015-16</t>
  </si>
  <si>
    <r>
      <t>SREB Categories of Four-Year Colleges and Universities</t>
    </r>
    <r>
      <rPr>
        <vertAlign val="superscript"/>
        <sz val="10"/>
        <rFont val="SWISS-C"/>
        <family val="2"/>
      </rPr>
      <t>1</t>
    </r>
  </si>
  <si>
    <t>Source:</t>
  </si>
  <si>
    <r>
      <rPr>
        <vertAlign val="superscript"/>
        <sz val="10"/>
        <rFont val="SWISS-C"/>
        <family val="2"/>
      </rPr>
      <t>1</t>
    </r>
    <r>
      <rPr>
        <sz val="10"/>
        <rFont val="SWISS-C"/>
        <family val="2"/>
      </rPr>
      <t xml:space="preserve"> SREB classifies four-year college into six categories based on number of degrees awarded and number of subjects in which degrees are awarded. (See Appendix A.)</t>
    </r>
  </si>
  <si>
    <t>2016-17</t>
  </si>
  <si>
    <t>2017-18</t>
  </si>
  <si>
    <r>
      <rPr>
        <vertAlign val="superscript"/>
        <sz val="10"/>
        <rFont val="SWISS-C"/>
        <family val="2"/>
      </rPr>
      <t>2</t>
    </r>
    <r>
      <rPr>
        <sz val="10"/>
        <rFont val="SWISS-C"/>
        <family val="2"/>
      </rPr>
      <t xml:space="preserve"> Salaries are not adjusted for inflation.</t>
    </r>
  </si>
  <si>
    <t>"NA" indicates not applicable. There were no institutions of this type in the state during the specified years.</t>
  </si>
  <si>
    <t xml:space="preserve">SREB and the National Center for Education Statistics (NCES) treat two-year colleges awarding bachelor's degrees differently. NCES classifies two-year colleges awarding bachelor's degrees as four-year institutions. SREB classifies them as two-year colleges until they meet other criteria. (See Appendix A for definitions.) </t>
  </si>
  <si>
    <t>For this table to profile the same group as the faculty salary averages, figures include all full-time faculty at public four-year colleges and universities except those at specialized institutions. (See Appendix A for examples.)</t>
  </si>
  <si>
    <t>2018-19</t>
  </si>
  <si>
    <t>2019-20</t>
  </si>
  <si>
    <t>2014-15</t>
  </si>
  <si>
    <t>Percent Change, 2014-15 to 2019-20</t>
  </si>
  <si>
    <t>Average for All Ranks of Faculty, 2019-20</t>
  </si>
  <si>
    <t>Table 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</si>
</sst>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&quot;$&quot;#,##0"/>
  </numFmts>
  <fonts count="18">
    <font>
      <sz val="10"/>
      <name val="SWISS-C"/>
    </font>
    <font>
      <sz val="12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10"/>
      <name val="Helvetica-Narrow"/>
      <family val="2"/>
    </font>
    <font>
      <sz val="8"/>
      <color indexed="81"/>
      <name val="Tahoma"/>
      <family val="2"/>
    </font>
    <font>
      <sz val="8"/>
      <name val="SWISS-C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vertAlign val="superscript"/>
      <sz val="10"/>
      <name val="SWISS-C"/>
      <family val="2"/>
    </font>
    <font>
      <sz val="10"/>
      <name val="SWISS-C"/>
    </font>
    <font>
      <sz val="10"/>
      <name val="SWISS-C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5">
    <xf numFmtId="37" fontId="0" fillId="0" borderId="0" xfId="0" applyNumberFormat="1" applyAlignment="1"/>
    <xf numFmtId="37" fontId="2" fillId="0" borderId="0" xfId="0" applyNumberFormat="1" applyFont="1" applyFill="1" applyAlignment="1"/>
    <xf numFmtId="37" fontId="2" fillId="0" borderId="0" xfId="0" applyNumberFormat="1" applyFont="1" applyFill="1" applyAlignment="1" applyProtection="1"/>
    <xf numFmtId="37" fontId="2" fillId="0" borderId="0" xfId="0" applyNumberFormat="1" applyFont="1" applyFill="1" applyBorder="1" applyAlignment="1" applyProtection="1"/>
    <xf numFmtId="37" fontId="2" fillId="0" borderId="0" xfId="0" applyNumberFormat="1" applyFont="1" applyFill="1" applyAlignment="1" applyProtection="1">
      <alignment horizontal="left"/>
    </xf>
    <xf numFmtId="37" fontId="2" fillId="0" borderId="0" xfId="0" applyNumberFormat="1" applyFont="1" applyFill="1" applyAlignment="1" applyProtection="1">
      <alignment horizontal="fill"/>
    </xf>
    <xf numFmtId="37" fontId="2" fillId="0" borderId="0" xfId="0" applyNumberFormat="1" applyFont="1" applyFill="1" applyBorder="1" applyAlignment="1" applyProtection="1">
      <alignment horizontal="fill"/>
    </xf>
    <xf numFmtId="37" fontId="2" fillId="0" borderId="0" xfId="0" applyNumberFormat="1" applyFont="1" applyFill="1" applyAlignment="1" applyProtection="1">
      <alignment horizontal="right"/>
    </xf>
    <xf numFmtId="3" fontId="2" fillId="0" borderId="0" xfId="0" applyNumberFormat="1" applyFont="1" applyFill="1" applyAlignment="1" applyProtection="1">
      <alignment horizontal="right"/>
    </xf>
    <xf numFmtId="9" fontId="2" fillId="0" borderId="0" xfId="0" applyNumberFormat="1" applyFont="1" applyFill="1" applyAlignment="1" applyProtection="1">
      <alignment horizontal="right"/>
    </xf>
    <xf numFmtId="37" fontId="2" fillId="0" borderId="1" xfId="0" applyNumberFormat="1" applyFont="1" applyFill="1" applyBorder="1" applyAlignment="1" applyProtection="1">
      <alignment horizontal="right"/>
    </xf>
    <xf numFmtId="37" fontId="2" fillId="0" borderId="0" xfId="0" applyNumberFormat="1" applyFont="1" applyFill="1" applyBorder="1" applyAlignment="1"/>
    <xf numFmtId="37" fontId="2" fillId="0" borderId="2" xfId="0" applyNumberFormat="1" applyFont="1" applyFill="1" applyBorder="1" applyAlignment="1" applyProtection="1">
      <alignment horizontal="right"/>
    </xf>
    <xf numFmtId="37" fontId="3" fillId="0" borderId="0" xfId="0" applyNumberFormat="1" applyFont="1" applyFill="1" applyAlignment="1" applyProtection="1"/>
    <xf numFmtId="37" fontId="2" fillId="0" borderId="4" xfId="0" applyNumberFormat="1" applyFont="1" applyFill="1" applyBorder="1" applyAlignment="1" applyProtection="1">
      <alignment horizontal="right"/>
    </xf>
    <xf numFmtId="37" fontId="2" fillId="0" borderId="3" xfId="0" applyNumberFormat="1" applyFont="1" applyFill="1" applyBorder="1" applyAlignment="1"/>
    <xf numFmtId="37" fontId="2" fillId="0" borderId="5" xfId="0" applyNumberFormat="1" applyFont="1" applyFill="1" applyBorder="1" applyAlignment="1" applyProtection="1">
      <alignment horizontal="right"/>
    </xf>
    <xf numFmtId="3" fontId="2" fillId="0" borderId="5" xfId="0" applyNumberFormat="1" applyFont="1" applyFill="1" applyBorder="1" applyAlignment="1" applyProtection="1">
      <alignment horizontal="right"/>
    </xf>
    <xf numFmtId="9" fontId="2" fillId="0" borderId="5" xfId="0" applyNumberFormat="1" applyFont="1" applyFill="1" applyBorder="1" applyAlignment="1" applyProtection="1">
      <alignment horizontal="right"/>
    </xf>
    <xf numFmtId="37" fontId="2" fillId="0" borderId="1" xfId="0" applyNumberFormat="1" applyFont="1" applyFill="1" applyBorder="1" applyAlignment="1" applyProtection="1"/>
    <xf numFmtId="37" fontId="2" fillId="0" borderId="1" xfId="0" applyNumberFormat="1" applyFont="1" applyFill="1" applyBorder="1" applyAlignment="1"/>
    <xf numFmtId="3" fontId="5" fillId="0" borderId="0" xfId="2" applyNumberFormat="1" applyFont="1" applyFill="1" applyAlignment="1"/>
    <xf numFmtId="3" fontId="5" fillId="0" borderId="5" xfId="2" applyNumberFormat="1" applyFont="1" applyFill="1" applyBorder="1" applyAlignment="1"/>
    <xf numFmtId="37" fontId="2" fillId="0" borderId="6" xfId="0" applyNumberFormat="1" applyFont="1" applyFill="1" applyBorder="1" applyAlignment="1" applyProtection="1"/>
    <xf numFmtId="164" fontId="2" fillId="0" borderId="0" xfId="1" applyNumberFormat="1" applyFont="1" applyFill="1" applyBorder="1" applyAlignment="1" applyProtection="1">
      <alignment horizontal="right"/>
    </xf>
    <xf numFmtId="37" fontId="2" fillId="0" borderId="0" xfId="0" applyNumberFormat="1" applyFont="1" applyFill="1" applyBorder="1" applyAlignment="1">
      <alignment horizontal="left"/>
    </xf>
    <xf numFmtId="37" fontId="2" fillId="0" borderId="9" xfId="0" applyNumberFormat="1" applyFont="1" applyFill="1" applyBorder="1" applyAlignment="1" applyProtection="1"/>
    <xf numFmtId="3" fontId="5" fillId="0" borderId="0" xfId="2" applyNumberFormat="1" applyFont="1" applyFill="1" applyBorder="1" applyAlignment="1"/>
    <xf numFmtId="9" fontId="2" fillId="0" borderId="0" xfId="0" applyNumberFormat="1" applyFont="1" applyFill="1" applyBorder="1" applyAlignment="1" applyProtection="1">
      <alignment horizontal="right"/>
    </xf>
    <xf numFmtId="37" fontId="2" fillId="0" borderId="0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37" fontId="2" fillId="0" borderId="0" xfId="0" quotePrefix="1" applyNumberFormat="1" applyFont="1" applyFill="1" applyBorder="1" applyAlignment="1" applyProtection="1">
      <alignment horizontal="right"/>
    </xf>
    <xf numFmtId="3" fontId="5" fillId="0" borderId="0" xfId="2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 applyProtection="1">
      <alignment horizontal="left"/>
    </xf>
    <xf numFmtId="3" fontId="2" fillId="0" borderId="0" xfId="2" applyNumberFormat="1" applyFont="1" applyBorder="1"/>
    <xf numFmtId="3" fontId="2" fillId="0" borderId="7" xfId="2" applyNumberFormat="1" applyFont="1" applyBorder="1"/>
    <xf numFmtId="37" fontId="3" fillId="0" borderId="5" xfId="0" applyNumberFormat="1" applyFont="1" applyFill="1" applyBorder="1" applyAlignment="1" applyProtection="1"/>
    <xf numFmtId="37" fontId="2" fillId="0" borderId="6" xfId="0" applyNumberFormat="1" applyFont="1" applyFill="1" applyBorder="1" applyAlignment="1" applyProtection="1">
      <alignment horizontal="right"/>
    </xf>
    <xf numFmtId="3" fontId="2" fillId="0" borderId="0" xfId="0" applyNumberFormat="1" applyFont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3" fontId="5" fillId="0" borderId="7" xfId="2" applyNumberFormat="1" applyFont="1" applyFill="1" applyBorder="1" applyAlignment="1"/>
    <xf numFmtId="3" fontId="8" fillId="0" borderId="0" xfId="0" quotePrefix="1" applyNumberFormat="1" applyFont="1" applyAlignment="1">
      <alignment horizontal="right" wrapText="1"/>
    </xf>
    <xf numFmtId="37" fontId="2" fillId="0" borderId="10" xfId="0" applyNumberFormat="1" applyFont="1" applyFill="1" applyBorder="1" applyAlignment="1" applyProtection="1">
      <alignment horizontal="right"/>
    </xf>
    <xf numFmtId="37" fontId="2" fillId="0" borderId="9" xfId="0" applyNumberFormat="1" applyFont="1" applyFill="1" applyBorder="1" applyAlignment="1" applyProtection="1">
      <alignment horizontal="left"/>
    </xf>
    <xf numFmtId="37" fontId="2" fillId="0" borderId="11" xfId="0" applyNumberFormat="1" applyFont="1" applyFill="1" applyBorder="1" applyAlignment="1" applyProtection="1">
      <alignment horizontal="left"/>
    </xf>
    <xf numFmtId="37" fontId="2" fillId="0" borderId="2" xfId="0" quotePrefix="1" applyNumberFormat="1" applyFont="1" applyFill="1" applyBorder="1" applyAlignment="1" applyProtection="1">
      <alignment horizontal="right"/>
    </xf>
    <xf numFmtId="37" fontId="2" fillId="0" borderId="13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Alignment="1"/>
    <xf numFmtId="3" fontId="2" fillId="0" borderId="0" xfId="0" applyNumberFormat="1" applyFont="1" applyFill="1" applyAlignment="1">
      <alignment horizontal="left"/>
    </xf>
    <xf numFmtId="3" fontId="2" fillId="0" borderId="0" xfId="0" applyNumberFormat="1" applyFont="1" applyFill="1" applyBorder="1" applyAlignment="1"/>
    <xf numFmtId="3" fontId="2" fillId="0" borderId="1" xfId="0" applyNumberFormat="1" applyFont="1" applyFill="1" applyBorder="1" applyAlignment="1"/>
    <xf numFmtId="3" fontId="2" fillId="0" borderId="9" xfId="0" applyNumberFormat="1" applyFont="1" applyFill="1" applyBorder="1" applyAlignment="1"/>
    <xf numFmtId="3" fontId="2" fillId="0" borderId="5" xfId="0" applyNumberFormat="1" applyFont="1" applyFill="1" applyBorder="1" applyAlignment="1"/>
    <xf numFmtId="3" fontId="2" fillId="0" borderId="5" xfId="0" applyNumberFormat="1" applyFont="1" applyFill="1" applyBorder="1" applyAlignment="1">
      <alignment horizontal="left"/>
    </xf>
    <xf numFmtId="3" fontId="2" fillId="0" borderId="6" xfId="0" applyNumberFormat="1" applyFont="1" applyFill="1" applyBorder="1" applyAlignment="1"/>
    <xf numFmtId="3" fontId="2" fillId="0" borderId="0" xfId="0" applyNumberFormat="1" applyFont="1" applyFill="1" applyBorder="1" applyAlignment="1">
      <alignment horizontal="left"/>
    </xf>
    <xf numFmtId="37" fontId="2" fillId="0" borderId="9" xfId="0" applyNumberFormat="1" applyFont="1" applyFill="1" applyBorder="1" applyAlignment="1" applyProtection="1">
      <alignment horizontal="right"/>
    </xf>
    <xf numFmtId="3" fontId="2" fillId="0" borderId="9" xfId="0" applyNumberFormat="1" applyFont="1" applyBorder="1" applyAlignment="1" applyProtection="1">
      <alignment horizontal="right"/>
    </xf>
    <xf numFmtId="37" fontId="2" fillId="0" borderId="11" xfId="0" applyNumberFormat="1" applyFont="1" applyFill="1" applyBorder="1" applyAlignment="1" applyProtection="1">
      <alignment horizontal="right"/>
    </xf>
    <xf numFmtId="37" fontId="2" fillId="0" borderId="11" xfId="0" applyNumberFormat="1" applyFont="1" applyFill="1" applyBorder="1" applyAlignment="1" applyProtection="1"/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 applyProtection="1">
      <alignment horizontal="right"/>
    </xf>
    <xf numFmtId="164" fontId="2" fillId="0" borderId="0" xfId="1" applyNumberFormat="1" applyFont="1" applyBorder="1" applyAlignment="1" applyProtection="1">
      <alignment horizontal="right"/>
    </xf>
    <xf numFmtId="164" fontId="2" fillId="0" borderId="1" xfId="1" applyNumberFormat="1" applyFont="1" applyBorder="1" applyAlignment="1" applyProtection="1">
      <alignment horizontal="right"/>
    </xf>
    <xf numFmtId="164" fontId="2" fillId="0" borderId="1" xfId="1" applyNumberFormat="1" applyFont="1" applyFill="1" applyBorder="1" applyAlignment="1" applyProtection="1">
      <alignment horizontal="right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2" fillId="0" borderId="9" xfId="1" applyNumberFormat="1" applyFont="1" applyFill="1" applyBorder="1" applyAlignment="1" applyProtection="1">
      <alignment horizontal="right"/>
    </xf>
    <xf numFmtId="164" fontId="5" fillId="0" borderId="7" xfId="1" applyNumberFormat="1" applyFont="1" applyFill="1" applyBorder="1" applyAlignment="1">
      <alignment horizontal="right"/>
    </xf>
    <xf numFmtId="3" fontId="2" fillId="0" borderId="7" xfId="0" applyNumberFormat="1" applyFont="1" applyBorder="1" applyAlignment="1"/>
    <xf numFmtId="166" fontId="2" fillId="0" borderId="0" xfId="0" applyNumberFormat="1" applyFont="1" applyBorder="1" applyAlignment="1" applyProtection="1">
      <alignment horizontal="right" vertical="center"/>
    </xf>
    <xf numFmtId="166" fontId="2" fillId="0" borderId="0" xfId="0" applyNumberFormat="1" applyFont="1" applyAlignment="1" applyProtection="1">
      <alignment horizontal="right"/>
    </xf>
    <xf numFmtId="3" fontId="2" fillId="0" borderId="14" xfId="0" applyNumberFormat="1" applyFont="1" applyFill="1" applyBorder="1" applyAlignment="1"/>
    <xf numFmtId="3" fontId="2" fillId="0" borderId="3" xfId="0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>
      <alignment horizontal="right"/>
    </xf>
    <xf numFmtId="3" fontId="2" fillId="0" borderId="13" xfId="0" applyNumberFormat="1" applyFont="1" applyBorder="1" applyAlignment="1" applyProtection="1">
      <alignment horizontal="right"/>
    </xf>
    <xf numFmtId="37" fontId="13" fillId="0" borderId="0" xfId="0" applyNumberFormat="1" applyFont="1" applyAlignment="1">
      <alignment horizontal="left"/>
    </xf>
    <xf numFmtId="37" fontId="13" fillId="0" borderId="0" xfId="0" applyNumberFormat="1" applyFont="1" applyBorder="1" applyAlignment="1">
      <alignment horizontal="right"/>
    </xf>
    <xf numFmtId="37" fontId="13" fillId="0" borderId="0" xfId="0" applyNumberFormat="1" applyFont="1" applyAlignment="1">
      <alignment horizontal="right"/>
    </xf>
    <xf numFmtId="37" fontId="13" fillId="0" borderId="0" xfId="0" applyNumberFormat="1" applyFont="1" applyAlignment="1">
      <alignment horizontal="center"/>
    </xf>
    <xf numFmtId="37" fontId="13" fillId="0" borderId="0" xfId="0" applyNumberFormat="1" applyFont="1" applyBorder="1" applyAlignment="1">
      <alignment horizontal="center"/>
    </xf>
    <xf numFmtId="37" fontId="13" fillId="0" borderId="0" xfId="0" applyNumberFormat="1" applyFont="1" applyAlignment="1"/>
    <xf numFmtId="37" fontId="13" fillId="0" borderId="7" xfId="0" applyNumberFormat="1" applyFont="1" applyBorder="1" applyAlignment="1"/>
    <xf numFmtId="37" fontId="13" fillId="0" borderId="7" xfId="0" applyNumberFormat="1" applyFont="1" applyBorder="1" applyAlignment="1">
      <alignment horizontal="centerContinuous"/>
    </xf>
    <xf numFmtId="37" fontId="13" fillId="0" borderId="1" xfId="0" applyNumberFormat="1" applyFont="1" applyBorder="1" applyAlignment="1">
      <alignment horizontal="centerContinuous"/>
    </xf>
    <xf numFmtId="37" fontId="13" fillId="0" borderId="6" xfId="0" applyNumberFormat="1" applyFont="1" applyBorder="1" applyAlignment="1">
      <alignment horizontal="centerContinuous"/>
    </xf>
    <xf numFmtId="37" fontId="13" fillId="0" borderId="8" xfId="0" applyNumberFormat="1" applyFont="1" applyFill="1" applyBorder="1" applyAlignment="1">
      <alignment horizontal="right"/>
    </xf>
    <xf numFmtId="37" fontId="13" fillId="0" borderId="12" xfId="0" applyNumberFormat="1" applyFont="1" applyFill="1" applyBorder="1" applyAlignment="1">
      <alignment horizontal="center"/>
    </xf>
    <xf numFmtId="37" fontId="13" fillId="0" borderId="8" xfId="0" applyNumberFormat="1" applyFont="1" applyFill="1" applyBorder="1" applyAlignment="1">
      <alignment horizontal="center"/>
    </xf>
    <xf numFmtId="3" fontId="13" fillId="0" borderId="1" xfId="0" applyNumberFormat="1" applyFont="1" applyFill="1" applyBorder="1" applyAlignment="1"/>
    <xf numFmtId="5" fontId="13" fillId="0" borderId="1" xfId="2" applyNumberFormat="1" applyFont="1" applyFill="1" applyBorder="1" applyAlignment="1">
      <alignment horizontal="right"/>
    </xf>
    <xf numFmtId="165" fontId="13" fillId="0" borderId="6" xfId="1" applyNumberFormat="1" applyFont="1" applyFill="1" applyBorder="1" applyAlignment="1">
      <alignment horizontal="center"/>
    </xf>
    <xf numFmtId="165" fontId="13" fillId="0" borderId="1" xfId="1" applyNumberFormat="1" applyFont="1" applyFill="1" applyBorder="1" applyAlignment="1">
      <alignment horizontal="center"/>
    </xf>
    <xf numFmtId="3" fontId="13" fillId="0" borderId="0" xfId="0" applyNumberFormat="1" applyFont="1" applyFill="1" applyAlignment="1"/>
    <xf numFmtId="3" fontId="13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Alignment="1">
      <alignment horizontal="right"/>
    </xf>
    <xf numFmtId="165" fontId="13" fillId="0" borderId="5" xfId="1" applyNumberFormat="1" applyFont="1" applyFill="1" applyBorder="1" applyAlignment="1">
      <alignment horizontal="center"/>
    </xf>
    <xf numFmtId="165" fontId="13" fillId="0" borderId="0" xfId="1" applyNumberFormat="1" applyFont="1" applyFill="1" applyBorder="1" applyAlignment="1">
      <alignment horizontal="center"/>
    </xf>
    <xf numFmtId="165" fontId="13" fillId="0" borderId="0" xfId="1" applyNumberFormat="1" applyFont="1" applyFill="1" applyAlignment="1">
      <alignment horizontal="center"/>
    </xf>
    <xf numFmtId="165" fontId="13" fillId="0" borderId="0" xfId="0" applyNumberFormat="1" applyFont="1" applyFill="1" applyBorder="1" applyAlignment="1">
      <alignment horizontal="right"/>
    </xf>
    <xf numFmtId="165" fontId="13" fillId="0" borderId="0" xfId="0" applyNumberFormat="1" applyFont="1" applyFill="1" applyAlignment="1">
      <alignment horizontal="right"/>
    </xf>
    <xf numFmtId="3" fontId="13" fillId="2" borderId="0" xfId="0" applyNumberFormat="1" applyFont="1" applyFill="1" applyAlignment="1"/>
    <xf numFmtId="3" fontId="13" fillId="2" borderId="0" xfId="0" applyNumberFormat="1" applyFont="1" applyFill="1" applyBorder="1" applyAlignment="1">
      <alignment horizontal="right"/>
    </xf>
    <xf numFmtId="3" fontId="13" fillId="2" borderId="0" xfId="0" applyNumberFormat="1" applyFont="1" applyFill="1" applyAlignment="1">
      <alignment horizontal="right"/>
    </xf>
    <xf numFmtId="165" fontId="13" fillId="2" borderId="5" xfId="1" applyNumberFormat="1" applyFont="1" applyFill="1" applyBorder="1" applyAlignment="1">
      <alignment horizontal="center"/>
    </xf>
    <xf numFmtId="165" fontId="13" fillId="2" borderId="0" xfId="1" applyNumberFormat="1" applyFont="1" applyFill="1" applyBorder="1" applyAlignment="1">
      <alignment horizontal="center"/>
    </xf>
    <xf numFmtId="165" fontId="13" fillId="2" borderId="0" xfId="1" applyNumberFormat="1" applyFont="1" applyFill="1" applyAlignment="1">
      <alignment horizontal="center"/>
    </xf>
    <xf numFmtId="3" fontId="13" fillId="0" borderId="0" xfId="0" applyNumberFormat="1" applyFont="1" applyAlignment="1"/>
    <xf numFmtId="3" fontId="13" fillId="0" borderId="0" xfId="0" applyNumberFormat="1" applyFont="1" applyBorder="1" applyAlignment="1">
      <alignment horizontal="right"/>
    </xf>
    <xf numFmtId="3" fontId="13" fillId="0" borderId="0" xfId="0" applyNumberFormat="1" applyFont="1" applyAlignment="1">
      <alignment horizontal="right"/>
    </xf>
    <xf numFmtId="165" fontId="13" fillId="0" borderId="0" xfId="1" applyNumberFormat="1" applyFont="1" applyAlignment="1">
      <alignment horizontal="center"/>
    </xf>
    <xf numFmtId="3" fontId="13" fillId="2" borderId="0" xfId="0" applyNumberFormat="1" applyFont="1" applyFill="1" applyBorder="1" applyAlignment="1"/>
    <xf numFmtId="3" fontId="13" fillId="0" borderId="1" xfId="0" applyNumberFormat="1" applyFont="1" applyBorder="1" applyAlignment="1"/>
    <xf numFmtId="3" fontId="13" fillId="0" borderId="1" xfId="0" applyNumberFormat="1" applyFont="1" applyBorder="1" applyAlignment="1">
      <alignment horizontal="right"/>
    </xf>
    <xf numFmtId="3" fontId="13" fillId="0" borderId="1" xfId="0" applyNumberFormat="1" applyFont="1" applyFill="1" applyBorder="1" applyAlignment="1">
      <alignment horizontal="right"/>
    </xf>
    <xf numFmtId="165" fontId="13" fillId="0" borderId="1" xfId="1" applyNumberFormat="1" applyFont="1" applyBorder="1" applyAlignment="1">
      <alignment horizontal="center"/>
    </xf>
    <xf numFmtId="37" fontId="13" fillId="0" borderId="0" xfId="0" applyNumberFormat="1" applyFont="1" applyFill="1" applyAlignment="1"/>
    <xf numFmtId="3" fontId="13" fillId="2" borderId="0" xfId="0" applyNumberFormat="1" applyFont="1" applyFill="1" applyAlignment="1">
      <alignment horizontal="left"/>
    </xf>
    <xf numFmtId="3" fontId="13" fillId="2" borderId="1" xfId="0" applyNumberFormat="1" applyFont="1" applyFill="1" applyBorder="1" applyAlignment="1"/>
    <xf numFmtId="3" fontId="13" fillId="2" borderId="1" xfId="0" applyNumberFormat="1" applyFont="1" applyFill="1" applyBorder="1" applyAlignment="1">
      <alignment horizontal="right"/>
    </xf>
    <xf numFmtId="165" fontId="13" fillId="2" borderId="6" xfId="1" applyNumberFormat="1" applyFont="1" applyFill="1" applyBorder="1" applyAlignment="1">
      <alignment horizontal="center"/>
    </xf>
    <xf numFmtId="165" fontId="13" fillId="2" borderId="1" xfId="1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/>
    <xf numFmtId="3" fontId="13" fillId="2" borderId="9" xfId="0" applyNumberFormat="1" applyFont="1" applyFill="1" applyBorder="1" applyAlignment="1"/>
    <xf numFmtId="3" fontId="13" fillId="2" borderId="9" xfId="0" applyNumberFormat="1" applyFont="1" applyFill="1" applyBorder="1" applyAlignment="1">
      <alignment horizontal="right"/>
    </xf>
    <xf numFmtId="165" fontId="13" fillId="2" borderId="9" xfId="1" applyNumberFormat="1" applyFont="1" applyFill="1" applyBorder="1" applyAlignment="1">
      <alignment horizontal="center"/>
    </xf>
    <xf numFmtId="37" fontId="13" fillId="0" borderId="0" xfId="0" applyNumberFormat="1" applyFont="1" applyFill="1" applyBorder="1" applyAlignment="1">
      <alignment vertical="top"/>
    </xf>
    <xf numFmtId="37" fontId="13" fillId="0" borderId="0" xfId="0" applyNumberFormat="1" applyFont="1" applyFill="1" applyBorder="1" applyAlignment="1">
      <alignment horizontal="right" vertical="top"/>
    </xf>
    <xf numFmtId="37" fontId="13" fillId="0" borderId="0" xfId="0" applyNumberFormat="1" applyFont="1" applyFill="1" applyBorder="1" applyAlignment="1">
      <alignment horizontal="center" vertical="top"/>
    </xf>
    <xf numFmtId="0" fontId="13" fillId="0" borderId="0" xfId="0" applyNumberFormat="1" applyFont="1" applyAlignment="1">
      <alignment horizontal="left" vertical="top"/>
    </xf>
    <xf numFmtId="0" fontId="15" fillId="0" borderId="0" xfId="0" applyFont="1" applyAlignment="1"/>
    <xf numFmtId="37" fontId="17" fillId="0" borderId="0" xfId="0" applyNumberFormat="1" applyFont="1" applyFill="1" applyAlignment="1">
      <alignment vertical="top"/>
    </xf>
    <xf numFmtId="37" fontId="17" fillId="0" borderId="0" xfId="0" applyNumberFormat="1" applyFont="1" applyFill="1" applyBorder="1" applyAlignment="1">
      <alignment horizontal="right" vertical="top"/>
    </xf>
    <xf numFmtId="37" fontId="17" fillId="0" borderId="0" xfId="0" applyNumberFormat="1" applyFont="1" applyFill="1" applyAlignment="1">
      <alignment horizontal="right" vertical="top"/>
    </xf>
    <xf numFmtId="37" fontId="17" fillId="0" borderId="0" xfId="0" applyNumberFormat="1" applyFont="1" applyFill="1" applyAlignment="1">
      <alignment horizontal="center" vertical="top"/>
    </xf>
    <xf numFmtId="37" fontId="17" fillId="0" borderId="0" xfId="0" applyNumberFormat="1" applyFont="1" applyFill="1" applyBorder="1" applyAlignment="1">
      <alignment horizontal="center" vertical="top"/>
    </xf>
    <xf numFmtId="37" fontId="13" fillId="0" borderId="0" xfId="0" applyNumberFormat="1" applyFont="1" applyFill="1" applyAlignment="1">
      <alignment horizontal="left" vertical="top"/>
    </xf>
    <xf numFmtId="37" fontId="13" fillId="0" borderId="0" xfId="0" applyNumberFormat="1" applyFont="1" applyFill="1" applyAlignment="1">
      <alignment horizontal="right" vertical="top"/>
    </xf>
    <xf numFmtId="37" fontId="13" fillId="0" borderId="0" xfId="0" applyNumberFormat="1" applyFont="1" applyFill="1" applyAlignment="1">
      <alignment horizontal="center" vertical="top"/>
    </xf>
    <xf numFmtId="37" fontId="13" fillId="0" borderId="0" xfId="0" applyNumberFormat="1" applyFont="1" applyAlignment="1">
      <alignment horizontal="left" vertical="top"/>
    </xf>
    <xf numFmtId="37" fontId="13" fillId="0" borderId="0" xfId="0" applyNumberFormat="1" applyFont="1" applyBorder="1" applyAlignment="1">
      <alignment horizontal="right" vertical="top"/>
    </xf>
    <xf numFmtId="37" fontId="13" fillId="0" borderId="0" xfId="0" applyNumberFormat="1" applyFont="1" applyAlignment="1">
      <alignment horizontal="right" vertical="top"/>
    </xf>
    <xf numFmtId="37" fontId="13" fillId="0" borderId="0" xfId="0" applyNumberFormat="1" applyFont="1" applyAlignment="1">
      <alignment horizontal="center" vertical="top"/>
    </xf>
    <xf numFmtId="37" fontId="13" fillId="0" borderId="0" xfId="0" applyNumberFormat="1" applyFont="1" applyBorder="1" applyAlignment="1">
      <alignment horizontal="center" vertical="top"/>
    </xf>
    <xf numFmtId="37" fontId="2" fillId="0" borderId="0" xfId="0" applyNumberFormat="1" applyFont="1" applyFill="1" applyAlignment="1">
      <alignment horizontal="left" vertical="top"/>
    </xf>
    <xf numFmtId="37" fontId="2" fillId="0" borderId="0" xfId="0" applyNumberFormat="1" applyFont="1" applyAlignment="1">
      <alignment horizontal="left"/>
    </xf>
    <xf numFmtId="37" fontId="2" fillId="0" borderId="10" xfId="0" applyNumberFormat="1" applyFont="1" applyBorder="1" applyAlignment="1">
      <alignment horizontal="centerContinuous"/>
    </xf>
    <xf numFmtId="37" fontId="2" fillId="0" borderId="0" xfId="0" applyNumberFormat="1" applyFont="1" applyAlignment="1">
      <alignment horizontal="right"/>
    </xf>
    <xf numFmtId="37" fontId="16" fillId="0" borderId="0" xfId="0" applyNumberFormat="1" applyFont="1" applyFill="1" applyAlignment="1">
      <alignment vertical="top"/>
    </xf>
    <xf numFmtId="37" fontId="2" fillId="0" borderId="0" xfId="0" applyNumberFormat="1" applyFont="1" applyFill="1" applyBorder="1" applyAlignment="1">
      <alignment vertical="top"/>
    </xf>
    <xf numFmtId="37" fontId="2" fillId="3" borderId="3" xfId="0" applyNumberFormat="1" applyFont="1" applyFill="1" applyBorder="1" applyAlignment="1" applyProtection="1">
      <alignment horizontal="right"/>
    </xf>
    <xf numFmtId="3" fontId="2" fillId="0" borderId="9" xfId="0" applyNumberFormat="1" applyFont="1" applyFill="1" applyBorder="1" applyAlignment="1">
      <alignment horizontal="right"/>
    </xf>
    <xf numFmtId="37" fontId="2" fillId="0" borderId="9" xfId="0" applyNumberFormat="1" applyFont="1" applyFill="1" applyBorder="1" applyAlignment="1"/>
    <xf numFmtId="37" fontId="2" fillId="0" borderId="3" xfId="0" applyNumberFormat="1" applyFont="1" applyFill="1" applyBorder="1" applyAlignment="1" applyProtection="1">
      <alignment horizontal="right"/>
    </xf>
    <xf numFmtId="37" fontId="2" fillId="0" borderId="14" xfId="0" applyNumberFormat="1" applyFont="1" applyFill="1" applyBorder="1" applyAlignment="1" applyProtection="1">
      <alignment horizontal="right"/>
    </xf>
    <xf numFmtId="3" fontId="2" fillId="0" borderId="1" xfId="0" applyNumberFormat="1" applyFont="1" applyFill="1" applyBorder="1" applyAlignment="1" applyProtection="1">
      <alignment horizontal="right"/>
    </xf>
    <xf numFmtId="37" fontId="2" fillId="4" borderId="2" xfId="0" applyNumberFormat="1" applyFont="1" applyFill="1" applyBorder="1" applyAlignment="1" applyProtection="1">
      <alignment horizontal="right"/>
    </xf>
    <xf numFmtId="37" fontId="2" fillId="0" borderId="7" xfId="0" applyNumberFormat="1" applyFont="1" applyBorder="1" applyAlignment="1">
      <alignment horizontal="centerContinuous"/>
    </xf>
    <xf numFmtId="0" fontId="0" fillId="0" borderId="0" xfId="0" applyNumberFormat="1" applyFont="1" applyAlignment="1">
      <alignment horizontal="left" vertical="top" wrapText="1"/>
    </xf>
    <xf numFmtId="37" fontId="15" fillId="0" borderId="0" xfId="0" applyNumberFormat="1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6" fillId="0" borderId="0" xfId="0" applyNumberFormat="1" applyFont="1" applyAlignment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006600"/>
      <color rgb="FF9900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Average Salaries of Full-Time Instructional Faculty</a:t>
            </a:r>
          </a:p>
          <a:p>
            <a:pPr>
              <a:defRPr/>
            </a:pPr>
            <a:r>
              <a:rPr lang="en-US" sz="1400"/>
              <a:t>by Type of Public Four-Year College or University, 2019-20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85'!$A$7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85'!$C$5:$H$6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Universities1</c:v>
                  </c:pt>
                </c:lvl>
              </c:multiLvlStrCache>
            </c:multiLvlStrRef>
          </c:cat>
          <c:val>
            <c:numRef>
              <c:f>'TABLE 85'!$C$7:$H$7</c:f>
              <c:numCache>
                <c:formatCode>"$"#,##0_);\("$"#,##0\)</c:formatCode>
                <c:ptCount val="6"/>
                <c:pt idx="0">
                  <c:v>104080.09019419356</c:v>
                </c:pt>
                <c:pt idx="1">
                  <c:v>84846.239239056886</c:v>
                </c:pt>
                <c:pt idx="2">
                  <c:v>78738.901107937985</c:v>
                </c:pt>
                <c:pt idx="3">
                  <c:v>72887.359274224887</c:v>
                </c:pt>
                <c:pt idx="4">
                  <c:v>72224.246114236681</c:v>
                </c:pt>
                <c:pt idx="5">
                  <c:v>66464.807178720221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D4-4210-A41E-A434873530F5}"/>
            </c:ext>
          </c:extLst>
        </c:ser>
        <c:ser>
          <c:idx val="1"/>
          <c:order val="1"/>
          <c:tx>
            <c:strRef>
              <c:f>'TABLE 85'!$A$8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85'!$C$5:$H$6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Universities1</c:v>
                  </c:pt>
                </c:lvl>
              </c:multiLvlStrCache>
            </c:multiLvlStrRef>
          </c:cat>
          <c:val>
            <c:numRef>
              <c:f>'TABLE 85'!$C$8:$H$8</c:f>
              <c:numCache>
                <c:formatCode>#,##0</c:formatCode>
                <c:ptCount val="6"/>
                <c:pt idx="0">
                  <c:v>99123.856915024124</c:v>
                </c:pt>
                <c:pt idx="1">
                  <c:v>81314.23949579832</c:v>
                </c:pt>
                <c:pt idx="2">
                  <c:v>69972.315708436261</c:v>
                </c:pt>
                <c:pt idx="3">
                  <c:v>66048.754942829924</c:v>
                </c:pt>
                <c:pt idx="4">
                  <c:v>66172.127039627041</c:v>
                </c:pt>
                <c:pt idx="5">
                  <c:v>61805.540032458754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D4-4210-A41E-A434873530F5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85'!$C$5:$H$6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Universities1</c:v>
                  </c:pt>
                </c:lvl>
              </c:multiLvlStrCache>
            </c:multiLvlStrRef>
          </c:cat>
          <c:val>
            <c:numRef>
              <c:f>'TABLE 85'!$C$10:$H$10</c:f>
              <c:numCache>
                <c:formatCode>#,##0</c:formatCode>
                <c:ptCount val="6"/>
                <c:pt idx="0">
                  <c:v>95653.526459143963</c:v>
                </c:pt>
                <c:pt idx="1">
                  <c:v>73968.168426610355</c:v>
                </c:pt>
                <c:pt idx="2">
                  <c:v>65835.928985507242</c:v>
                </c:pt>
                <c:pt idx="3">
                  <c:v>68237.183257918558</c:v>
                </c:pt>
                <c:pt idx="4">
                  <c:v>65105.713754646837</c:v>
                </c:pt>
                <c:pt idx="5">
                  <c:v>75322.550561797747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D4-4210-A41E-A434873530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84049920"/>
        <c:axId val="52211072"/>
      </c:barChart>
      <c:catAx>
        <c:axId val="84049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52211072"/>
        <c:crosses val="autoZero"/>
        <c:auto val="1"/>
        <c:lblAlgn val="ctr"/>
        <c:lblOffset val="100"/>
        <c:noMultiLvlLbl val="0"/>
      </c:catAx>
      <c:valAx>
        <c:axId val="52211072"/>
        <c:scaling>
          <c:orientation val="minMax"/>
        </c:scaling>
        <c:delete val="1"/>
        <c:axPos val="l"/>
        <c:numFmt formatCode="&quot;$&quot;#,##0_);\(&quot;$&quot;#,##0\)" sourceLinked="1"/>
        <c:majorTickMark val="out"/>
        <c:minorTickMark val="none"/>
        <c:tickLblPos val="none"/>
        <c:crossAx val="8404992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</a:t>
            </a:r>
            <a:r>
              <a:rPr lang="en-US" sz="1400" baseline="0"/>
              <a:t> Change in Average Salaries, 2014-15 to 2019-20</a:t>
            </a:r>
            <a:endParaRPr lang="en-US" sz="14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85'!$A$7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85'!$I$5:$N$6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</c:v>
                  </c:pt>
                </c:lvl>
              </c:multiLvlStrCache>
            </c:multiLvlStrRef>
          </c:cat>
          <c:val>
            <c:numRef>
              <c:f>'TABLE 85'!$I$7:$N$7</c:f>
              <c:numCache>
                <c:formatCode>#,##0.0</c:formatCode>
                <c:ptCount val="6"/>
                <c:pt idx="0">
                  <c:v>12.238914135950623</c:v>
                </c:pt>
                <c:pt idx="1">
                  <c:v>7.8768940986648595</c:v>
                </c:pt>
                <c:pt idx="2">
                  <c:v>11.207986269678996</c:v>
                </c:pt>
                <c:pt idx="3">
                  <c:v>8.348029838576327</c:v>
                </c:pt>
                <c:pt idx="4">
                  <c:v>9.5277472394064109</c:v>
                </c:pt>
                <c:pt idx="5">
                  <c:v>4.9627336209053716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5-4E48-B9C0-401C1665EF88}"/>
            </c:ext>
          </c:extLst>
        </c:ser>
        <c:ser>
          <c:idx val="1"/>
          <c:order val="1"/>
          <c:tx>
            <c:strRef>
              <c:f>'TABLE 85'!$A$8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dLbl>
              <c:idx val="4"/>
              <c:layout>
                <c:manualLayout>
                  <c:x val="0"/>
                  <c:y val="2.20994475138125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D5-4E48-B9C0-401C1665EF8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85'!$I$5:$N$6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</c:v>
                  </c:pt>
                </c:lvl>
              </c:multiLvlStrCache>
            </c:multiLvlStrRef>
          </c:cat>
          <c:val>
            <c:numRef>
              <c:f>'TABLE 85'!$I$8:$N$8</c:f>
              <c:numCache>
                <c:formatCode>#,##0.0</c:formatCode>
                <c:ptCount val="6"/>
                <c:pt idx="0">
                  <c:v>11.425507395803786</c:v>
                </c:pt>
                <c:pt idx="1">
                  <c:v>3.1217645268419298</c:v>
                </c:pt>
                <c:pt idx="2">
                  <c:v>8.7276471725696645</c:v>
                </c:pt>
                <c:pt idx="3">
                  <c:v>7.2010525754614276</c:v>
                </c:pt>
                <c:pt idx="4">
                  <c:v>9.5690504575340327</c:v>
                </c:pt>
                <c:pt idx="5">
                  <c:v>6.7345529336601482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D5-4E48-B9C0-401C1665EF88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85'!$I$5:$N$6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</c:v>
                  </c:pt>
                </c:lvl>
              </c:multiLvlStrCache>
            </c:multiLvlStrRef>
          </c:cat>
          <c:val>
            <c:numRef>
              <c:f>'TABLE 85'!$I$10:$N$10</c:f>
              <c:numCache>
                <c:formatCode>#,##0.0</c:formatCode>
                <c:ptCount val="6"/>
                <c:pt idx="0">
                  <c:v>10.966714260581552</c:v>
                </c:pt>
                <c:pt idx="1">
                  <c:v>-16.164128046968688</c:v>
                </c:pt>
                <c:pt idx="2">
                  <c:v>8.4091331763714656</c:v>
                </c:pt>
                <c:pt idx="3">
                  <c:v>7.7539873296523565</c:v>
                </c:pt>
                <c:pt idx="4">
                  <c:v>5.9027523916468221</c:v>
                </c:pt>
                <c:pt idx="5">
                  <c:v>8.532117598598937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D5-4E48-B9C0-401C1665EF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051456"/>
        <c:axId val="52211648"/>
      </c:barChart>
      <c:catAx>
        <c:axId val="84051456"/>
        <c:scaling>
          <c:orientation val="maxMin"/>
        </c:scaling>
        <c:delete val="0"/>
        <c:axPos val="l"/>
        <c:majorGridlines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52211648"/>
        <c:crosses val="autoZero"/>
        <c:auto val="1"/>
        <c:lblAlgn val="ctr"/>
        <c:lblOffset val="100"/>
        <c:noMultiLvlLbl val="0"/>
      </c:catAx>
      <c:valAx>
        <c:axId val="5221164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840514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105834</xdr:colOff>
      <xdr:row>4</xdr:row>
      <xdr:rowOff>116416</xdr:rowOff>
    </xdr:from>
    <xdr:to>
      <xdr:col>26</xdr:col>
      <xdr:colOff>349250</xdr:colOff>
      <xdr:row>40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105833</xdr:colOff>
      <xdr:row>41</xdr:row>
      <xdr:rowOff>148167</xdr:rowOff>
    </xdr:from>
    <xdr:to>
      <xdr:col>26</xdr:col>
      <xdr:colOff>349249</xdr:colOff>
      <xdr:row>67</xdr:row>
      <xdr:rowOff>592667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455083</xdr:colOff>
      <xdr:row>1</xdr:row>
      <xdr:rowOff>63499</xdr:rowOff>
    </xdr:from>
    <xdr:to>
      <xdr:col>28</xdr:col>
      <xdr:colOff>128058</xdr:colOff>
      <xdr:row>12</xdr:row>
      <xdr:rowOff>89956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081500" y="222249"/>
          <a:ext cx="1609725" cy="1815040"/>
        </a:xfrm>
        <a:prstGeom prst="wedgeEllipseCallout">
          <a:avLst>
            <a:gd name="adj1" fmla="val -112974"/>
            <a:gd name="adj2" fmla="val 9740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rgb="FFC00000"/>
  </sheetPr>
  <dimension ref="A1:O74"/>
  <sheetViews>
    <sheetView showGridLines="0" tabSelected="1" view="pageBreakPreview" zoomScale="80" zoomScaleNormal="100" zoomScaleSheetLayoutView="80" workbookViewId="0">
      <selection activeCell="A2" sqref="A2"/>
    </sheetView>
  </sheetViews>
  <sheetFormatPr defaultColWidth="9.7265625" defaultRowHeight="12.5"/>
  <cols>
    <col min="1" max="1" width="9" style="84" customWidth="1"/>
    <col min="2" max="2" width="11" style="84" customWidth="1"/>
    <col min="3" max="3" width="10.26953125" style="80" customWidth="1"/>
    <col min="4" max="8" width="10.26953125" style="81" customWidth="1"/>
    <col min="9" max="9" width="10.1796875" style="82" customWidth="1"/>
    <col min="10" max="10" width="10.1796875" style="83" customWidth="1"/>
    <col min="11" max="14" width="10.1796875" style="82" customWidth="1"/>
    <col min="15" max="16384" width="9.7265625" style="84"/>
  </cols>
  <sheetData>
    <row r="1" spans="1:14">
      <c r="A1" s="148" t="s">
        <v>122</v>
      </c>
      <c r="B1" s="79"/>
    </row>
    <row r="2" spans="1:14">
      <c r="A2" s="79" t="s">
        <v>95</v>
      </c>
      <c r="B2" s="79"/>
      <c r="J2" s="83" t="s">
        <v>38</v>
      </c>
    </row>
    <row r="3" spans="1:14">
      <c r="A3" s="79"/>
      <c r="B3" s="79"/>
    </row>
    <row r="4" spans="1:14">
      <c r="A4" s="85"/>
      <c r="B4" s="85"/>
      <c r="C4" s="160" t="s">
        <v>121</v>
      </c>
      <c r="D4" s="86"/>
      <c r="E4" s="86"/>
      <c r="F4" s="86"/>
      <c r="G4" s="86"/>
      <c r="H4" s="86"/>
      <c r="I4" s="149" t="s">
        <v>120</v>
      </c>
      <c r="J4" s="86"/>
      <c r="K4" s="86"/>
      <c r="L4" s="86"/>
      <c r="M4" s="86"/>
      <c r="N4" s="86"/>
    </row>
    <row r="5" spans="1:14" ht="14.5">
      <c r="C5" s="87" t="s">
        <v>108</v>
      </c>
      <c r="D5" s="87"/>
      <c r="E5" s="87"/>
      <c r="F5" s="87"/>
      <c r="G5" s="87"/>
      <c r="H5" s="87"/>
      <c r="I5" s="88" t="s">
        <v>93</v>
      </c>
      <c r="J5" s="87"/>
      <c r="K5" s="87"/>
      <c r="L5" s="87"/>
      <c r="M5" s="87"/>
      <c r="N5" s="87"/>
    </row>
    <row r="6" spans="1:14" s="119" customFormat="1">
      <c r="A6" s="91"/>
      <c r="B6" s="91"/>
      <c r="C6" s="89">
        <v>1</v>
      </c>
      <c r="D6" s="89">
        <v>2</v>
      </c>
      <c r="E6" s="89">
        <v>3</v>
      </c>
      <c r="F6" s="89">
        <v>4</v>
      </c>
      <c r="G6" s="89">
        <v>5</v>
      </c>
      <c r="H6" s="89">
        <v>6</v>
      </c>
      <c r="I6" s="90">
        <v>1</v>
      </c>
      <c r="J6" s="91">
        <v>2</v>
      </c>
      <c r="K6" s="91">
        <v>3</v>
      </c>
      <c r="L6" s="91">
        <v>4</v>
      </c>
      <c r="M6" s="91">
        <v>5</v>
      </c>
      <c r="N6" s="91">
        <v>6</v>
      </c>
    </row>
    <row r="7" spans="1:14">
      <c r="A7" s="92" t="s">
        <v>94</v>
      </c>
      <c r="B7" s="92"/>
      <c r="C7" s="93">
        <f>'Salary Data'!AC7</f>
        <v>104080.09019419356</v>
      </c>
      <c r="D7" s="93">
        <f>'Salary Data'!BE7</f>
        <v>84846.239239056886</v>
      </c>
      <c r="E7" s="93">
        <f>'Salary Data'!CG7</f>
        <v>78738.901107937985</v>
      </c>
      <c r="F7" s="93">
        <f>'Salary Data'!DI7</f>
        <v>72887.359274224887</v>
      </c>
      <c r="G7" s="93">
        <f>'Salary Data'!EK7</f>
        <v>72224.246114236681</v>
      </c>
      <c r="H7" s="93">
        <f>'Salary Data'!FM7</f>
        <v>66464.807178720221</v>
      </c>
      <c r="I7" s="94">
        <f>IF('Salary Data'!X7="NA","NA",(('Salary Data'!AC7-'Salary Data'!X7)/'Salary Data'!X7)*100)</f>
        <v>12.238914135950623</v>
      </c>
      <c r="J7" s="95">
        <f>IF('Salary Data'!AZ7="NA","NA",(('Salary Data'!BE7-'Salary Data'!AZ7)/'Salary Data'!AZ7)*100)</f>
        <v>7.8768940986648595</v>
      </c>
      <c r="K7" s="95">
        <f>IF('Salary Data'!CB7="NA","NA",(('Salary Data'!CG7-'Salary Data'!CB7)/'Salary Data'!CB7)*100)</f>
        <v>11.207986269678996</v>
      </c>
      <c r="L7" s="95">
        <f>IF('Salary Data'!DI7="NA","NA",(('Salary Data'!DI7-'Salary Data'!DD7)/'Salary Data'!DD7)*100)</f>
        <v>8.348029838576327</v>
      </c>
      <c r="M7" s="95">
        <f>IF('Salary Data'!EK7="NA","NA",(('Salary Data'!EK7-'Salary Data'!EF7)/'Salary Data'!EF7)*100)</f>
        <v>9.5277472394064109</v>
      </c>
      <c r="N7" s="95">
        <f>IF('Salary Data'!FM7="NA","NA",(('Salary Data'!FM7-'Salary Data'!FH7)/'Salary Data'!FH7)*100)</f>
        <v>4.9627336209053716</v>
      </c>
    </row>
    <row r="8" spans="1:14">
      <c r="A8" s="96" t="s">
        <v>26</v>
      </c>
      <c r="B8" s="96"/>
      <c r="C8" s="97">
        <f>'Salary Data'!AC8</f>
        <v>99123.856915024124</v>
      </c>
      <c r="D8" s="98">
        <f>'Salary Data'!BE8</f>
        <v>81314.23949579832</v>
      </c>
      <c r="E8" s="98">
        <f>'Salary Data'!CG8</f>
        <v>69972.315708436261</v>
      </c>
      <c r="F8" s="98">
        <f>'Salary Data'!DI8</f>
        <v>66048.754942829924</v>
      </c>
      <c r="G8" s="98">
        <f>'Salary Data'!EK8</f>
        <v>66172.127039627041</v>
      </c>
      <c r="H8" s="98">
        <f>'Salary Data'!FM8</f>
        <v>61805.540032458754</v>
      </c>
      <c r="I8" s="99">
        <f>IF('Salary Data'!X8="NA","NA",(('Salary Data'!AC8-'Salary Data'!X8)/'Salary Data'!X8)*100)</f>
        <v>11.425507395803786</v>
      </c>
      <c r="J8" s="100">
        <f>IF('Salary Data'!AZ8="NA","NA",(('Salary Data'!BE8-'Salary Data'!AZ8)/'Salary Data'!AZ8)*100)</f>
        <v>3.1217645268419298</v>
      </c>
      <c r="K8" s="101">
        <f>IF('Salary Data'!CB8="NA","NA",(('Salary Data'!CG8-'Salary Data'!CB8)/'Salary Data'!CB8)*100)</f>
        <v>8.7276471725696645</v>
      </c>
      <c r="L8" s="101">
        <f>IF('Salary Data'!DI8="NA","NA",(('Salary Data'!DI8-'Salary Data'!DD8)/'Salary Data'!DD8)*100)</f>
        <v>7.2010525754614276</v>
      </c>
      <c r="M8" s="101">
        <f>IF('Salary Data'!EK8="NA","NA",(('Salary Data'!EK8-'Salary Data'!EF8)/'Salary Data'!EF8)*100)</f>
        <v>9.5690504575340327</v>
      </c>
      <c r="N8" s="101">
        <f>IF('Salary Data'!FM8="NA","NA",(('Salary Data'!FM8-'Salary Data'!FH8)/'Salary Data'!FH8)*100)</f>
        <v>6.7345529336601482</v>
      </c>
    </row>
    <row r="9" spans="1:14">
      <c r="A9" s="96" t="s">
        <v>92</v>
      </c>
      <c r="B9" s="96"/>
      <c r="C9" s="102">
        <f>(C8/C$7)*100</f>
        <v>95.238058239647899</v>
      </c>
      <c r="D9" s="103">
        <f t="shared" ref="D9:H9" si="0">(D8/D$7)*100</f>
        <v>95.837175843107147</v>
      </c>
      <c r="E9" s="103">
        <f t="shared" si="0"/>
        <v>88.866258893448119</v>
      </c>
      <c r="F9" s="103">
        <f t="shared" si="0"/>
        <v>90.617571552200133</v>
      </c>
      <c r="G9" s="103">
        <f t="shared" si="0"/>
        <v>91.620377642935807</v>
      </c>
      <c r="H9" s="103">
        <f t="shared" si="0"/>
        <v>92.989873372034381</v>
      </c>
      <c r="I9" s="99"/>
      <c r="J9" s="100"/>
      <c r="K9" s="101"/>
      <c r="L9" s="101"/>
      <c r="M9" s="101"/>
      <c r="N9" s="101"/>
    </row>
    <row r="10" spans="1:14">
      <c r="A10" s="104" t="s">
        <v>9</v>
      </c>
      <c r="B10" s="104"/>
      <c r="C10" s="105">
        <f>'Salary Data'!AC10</f>
        <v>95653.526459143963</v>
      </c>
      <c r="D10" s="106">
        <f>IF('Salary Data'!BE10&gt;0,('Salary Data'!BE10),"NA")</f>
        <v>73968.168426610355</v>
      </c>
      <c r="E10" s="106">
        <f>IF('Salary Data'!CG10&gt;0,('Salary Data'!CG10),"NA")</f>
        <v>65835.928985507242</v>
      </c>
      <c r="F10" s="106">
        <f>IF('Salary Data'!DI10&gt;0,('Salary Data'!DI10),"NA")</f>
        <v>68237.183257918558</v>
      </c>
      <c r="G10" s="106">
        <f>IF('Salary Data'!EK10&gt;0,('Salary Data'!EK10),"NA")</f>
        <v>65105.713754646837</v>
      </c>
      <c r="H10" s="106">
        <f>IF('Salary Data'!FM10&gt;0,('Salary Data'!FM10),"NA")</f>
        <v>75322.550561797747</v>
      </c>
      <c r="I10" s="107">
        <f>IF('Salary Data'!X10="NA","NA",(('Salary Data'!AC10-'Salary Data'!X10)/'Salary Data'!X10)*100)</f>
        <v>10.966714260581552</v>
      </c>
      <c r="J10" s="108">
        <f>IF('Salary Data'!AZ10="NA","NA",(('Salary Data'!BE10-'Salary Data'!AZ10)/'Salary Data'!AZ10)*100)</f>
        <v>-16.164128046968688</v>
      </c>
      <c r="K10" s="109">
        <f>IF('Salary Data'!CB10="NA","NA",(('Salary Data'!CG10-'Salary Data'!CB10)/'Salary Data'!CB10)*100)</f>
        <v>8.4091331763714656</v>
      </c>
      <c r="L10" s="109">
        <f>IF('Salary Data'!DI10="NA","NA",(('Salary Data'!DI10-'Salary Data'!DD10)/'Salary Data'!DD10)*100)</f>
        <v>7.7539873296523565</v>
      </c>
      <c r="M10" s="109">
        <f>IF('Salary Data'!EK10="NA","NA",(('Salary Data'!EK10-'Salary Data'!EF10)/'Salary Data'!EF10)*100)</f>
        <v>5.9027523916468221</v>
      </c>
      <c r="N10" s="109">
        <f>IF('Salary Data'!FM10="NA","NA",(('Salary Data'!FM10-'Salary Data'!FH10)/'Salary Data'!FH10)*100)</f>
        <v>8.532117598598937</v>
      </c>
    </row>
    <row r="11" spans="1:14">
      <c r="A11" s="104" t="s">
        <v>10</v>
      </c>
      <c r="B11" s="104"/>
      <c r="C11" s="105">
        <f>'Salary Data'!AC11</f>
        <v>90347.861955628599</v>
      </c>
      <c r="D11" s="106">
        <f>IF('Salary Data'!BE11&gt;0,('Salary Data'!BE11),"NA")</f>
        <v>62955.817258883246</v>
      </c>
      <c r="E11" s="106">
        <f>IF('Salary Data'!CG11&gt;0,('Salary Data'!CG11),"NA")</f>
        <v>63793.253516174402</v>
      </c>
      <c r="F11" s="106">
        <f>IF('Salary Data'!DI11&gt;0,('Salary Data'!DI11),"NA")</f>
        <v>58405.395303326812</v>
      </c>
      <c r="G11" s="106" t="str">
        <f>IF('Salary Data'!EK11&gt;0,('Salary Data'!EK11),"NA")</f>
        <v>NA</v>
      </c>
      <c r="H11" s="106">
        <f>IF('Salary Data'!FM11&gt;0,('Salary Data'!FM11),"NA")</f>
        <v>58551.305555555555</v>
      </c>
      <c r="I11" s="107">
        <f>IF('Salary Data'!X11="NA","NA",(('Salary Data'!AC11-'Salary Data'!X11)/'Salary Data'!X11)*100)</f>
        <v>10.496743827141799</v>
      </c>
      <c r="J11" s="108">
        <f>IF('Salary Data'!AZ11="NA","NA",(('Salary Data'!BE11-'Salary Data'!AZ11)/'Salary Data'!AZ11)*100)</f>
        <v>-11.240119621035678</v>
      </c>
      <c r="K11" s="109">
        <f>IF('Salary Data'!CB11="NA","NA",(('Salary Data'!CG11-'Salary Data'!CB11)/'Salary Data'!CB11)*100)</f>
        <v>7.9009718227749524</v>
      </c>
      <c r="L11" s="109">
        <f>IF('Salary Data'!DI11="NA","NA",(('Salary Data'!DI11-'Salary Data'!DD11)/'Salary Data'!DD11)*100)</f>
        <v>9.526939831538952</v>
      </c>
      <c r="M11" s="109" t="str">
        <f>IF('Salary Data'!EK11="NA","NA",(('Salary Data'!EK11-'Salary Data'!EF11)/'Salary Data'!EF11)*100)</f>
        <v>NA</v>
      </c>
      <c r="N11" s="109">
        <f>IF('Salary Data'!FM11="NA","NA",(('Salary Data'!FM11-'Salary Data'!FH11)/'Salary Data'!FH11)*100)</f>
        <v>4.8048386255125246</v>
      </c>
    </row>
    <row r="12" spans="1:14">
      <c r="A12" s="104" t="s">
        <v>25</v>
      </c>
      <c r="B12" s="104"/>
      <c r="C12" s="105">
        <f>IF('Salary Data'!AC12&gt;0,('Salary Data'!AC12),"--")</f>
        <v>119069.77628458498</v>
      </c>
      <c r="D12" s="106" t="str">
        <f>IF('Salary Data'!BE12&gt;0,('Salary Data'!BE12),"NA")</f>
        <v>NA</v>
      </c>
      <c r="E12" s="106">
        <f>IF('Salary Data'!CG12&gt;0,('Salary Data'!CG12),"NA")</f>
        <v>74426.295454545456</v>
      </c>
      <c r="F12" s="106" t="str">
        <f>IF('Salary Data'!DI12&gt;0,('Salary Data'!DI12),"NA")</f>
        <v>NA</v>
      </c>
      <c r="G12" s="106" t="str">
        <f>IF('Salary Data'!EK12&gt;0,('Salary Data'!EK12),"NA")</f>
        <v>NA</v>
      </c>
      <c r="H12" s="106" t="str">
        <f>IF('Salary Data'!FM12&gt;0,('Salary Data'!FM12),"NA")</f>
        <v>NA</v>
      </c>
      <c r="I12" s="107">
        <f>IF('Salary Data'!X12="NA","NA",(('Salary Data'!AC12-'Salary Data'!X12)/'Salary Data'!X12)*100)</f>
        <v>9.7948654793640504</v>
      </c>
      <c r="J12" s="108" t="str">
        <f>IF('Salary Data'!AZ12="NA","NA",(('Salary Data'!BE12-'Salary Data'!AZ12)/'Salary Data'!AZ12)*100)</f>
        <v>NA</v>
      </c>
      <c r="K12" s="109">
        <f>IF('Salary Data'!CB12="NA","NA",(('Salary Data'!CG12-'Salary Data'!CB12)/'Salary Data'!CB12)*100)</f>
        <v>15.828831573425569</v>
      </c>
      <c r="L12" s="109" t="str">
        <f>IF('Salary Data'!DI12="NA","NA",(('Salary Data'!DI12-'Salary Data'!DD12)/'Salary Data'!DD12)*100)</f>
        <v>NA</v>
      </c>
      <c r="M12" s="109" t="str">
        <f>IF('Salary Data'!EK12="NA","NA",(('Salary Data'!EK12-'Salary Data'!EF12)/'Salary Data'!EF12)*100)</f>
        <v>NA</v>
      </c>
      <c r="N12" s="109" t="str">
        <f>IF('Salary Data'!FM12="NA","NA",(('Salary Data'!FM12-'Salary Data'!FH12)/'Salary Data'!FH12)*100)</f>
        <v>NA</v>
      </c>
    </row>
    <row r="13" spans="1:14">
      <c r="A13" s="104" t="s">
        <v>11</v>
      </c>
      <c r="B13" s="104"/>
      <c r="C13" s="105">
        <f>'Salary Data'!AC13</f>
        <v>98989.559758108851</v>
      </c>
      <c r="D13" s="106" t="str">
        <f>IF('Salary Data'!BE13&gt;0,('Salary Data'!BE13),"NA")</f>
        <v>NA</v>
      </c>
      <c r="E13" s="106">
        <f>IF('Salary Data'!CG13&gt;0,('Salary Data'!CG13),"NA")</f>
        <v>74910.577846364889</v>
      </c>
      <c r="F13" s="106">
        <f>IF('Salary Data'!DI13&gt;0,('Salary Data'!DI13),"NA")</f>
        <v>78016.721109399077</v>
      </c>
      <c r="G13" s="106">
        <f>IF('Salary Data'!EK13&gt;0,('Salary Data'!EK13),"NA")</f>
        <v>83344.386363636368</v>
      </c>
      <c r="H13" s="106">
        <f>IF('Salary Data'!FM13&gt;0,('Salary Data'!FM13),"NA")</f>
        <v>77195.174603174601</v>
      </c>
      <c r="I13" s="107">
        <f>IF('Salary Data'!X13="NA","NA",(('Salary Data'!AC13-'Salary Data'!X13)/'Salary Data'!X13)*100)</f>
        <v>12.744588473766221</v>
      </c>
      <c r="J13" s="108" t="str">
        <f>IF('Salary Data'!AZ13="NA","NA",(('Salary Data'!BE13-'Salary Data'!AZ13)/'Salary Data'!AZ13)*100)</f>
        <v>NA</v>
      </c>
      <c r="K13" s="109">
        <f>IF('Salary Data'!CB13="NA","NA",(('Salary Data'!CG13-'Salary Data'!CB13)/'Salary Data'!CB13)*100)</f>
        <v>7.17869933903867</v>
      </c>
      <c r="L13" s="109">
        <f>IF('Salary Data'!DI13="NA","NA",(('Salary Data'!DI13-'Salary Data'!DD13)/'Salary Data'!DD13)*100)</f>
        <v>9.8246017262585212</v>
      </c>
      <c r="M13" s="109">
        <f>IF('Salary Data'!EF13="NA","NA",(('Salary Data'!EK13-'Salary Data'!EF13)/'Salary Data'!EF13)*100)</f>
        <v>25.661889013761989</v>
      </c>
      <c r="N13" s="109">
        <f>IF('Salary Data'!FM13="NA","NA",(('Salary Data'!FM13-'Salary Data'!FH13)/'Salary Data'!FH13)*100)</f>
        <v>7.2087420483146802</v>
      </c>
    </row>
    <row r="14" spans="1:14">
      <c r="A14" s="110" t="s">
        <v>12</v>
      </c>
      <c r="B14" s="110"/>
      <c r="C14" s="111">
        <f>'Salary Data'!AC14</f>
        <v>96871.287444608563</v>
      </c>
      <c r="D14" s="98">
        <f>IF('Salary Data'!BE14&gt;0,('Salary Data'!BE14),"NA")</f>
        <v>116744.38249286394</v>
      </c>
      <c r="E14" s="112">
        <f>IF('Salary Data'!CG14&gt;0,('Salary Data'!CG14),"NA")</f>
        <v>63360.559212598426</v>
      </c>
      <c r="F14" s="112">
        <f>IF('Salary Data'!DI14&gt;0,('Salary Data'!DI14),"NA")</f>
        <v>61555.737621753244</v>
      </c>
      <c r="G14" s="112">
        <f>IF('Salary Data'!EK14&gt;0,('Salary Data'!EK14),"NA")</f>
        <v>56404.721893491122</v>
      </c>
      <c r="H14" s="112">
        <f>IF('Salary Data'!FM14&gt;0,('Salary Data'!FM14),"NA")</f>
        <v>57359.903753993611</v>
      </c>
      <c r="I14" s="99">
        <f>IF('Salary Data'!X14="NA","NA",(('Salary Data'!AC14-'Salary Data'!X14)/'Salary Data'!X14)*100)</f>
        <v>13.836588856347356</v>
      </c>
      <c r="J14" s="100">
        <f>IF('Salary Data'!AZ14="NA","NA",(('Salary Data'!BE14-'Salary Data'!AZ14)/'Salary Data'!AZ14)*100)</f>
        <v>11.673046208777681</v>
      </c>
      <c r="K14" s="113">
        <f>IF('Salary Data'!CB14="NA","NA",(('Salary Data'!CG14-'Salary Data'!CB14)/'Salary Data'!CB14)*100)</f>
        <v>12.942219278225647</v>
      </c>
      <c r="L14" s="113">
        <f>IF('Salary Data'!DI14="NA","NA",(('Salary Data'!DI14-'Salary Data'!DD14)/'Salary Data'!DD14)*100)</f>
        <v>9.0026834438779364</v>
      </c>
      <c r="M14" s="113">
        <f>IF('Salary Data'!EK14="NA","NA",(('Salary Data'!EK14-'Salary Data'!EF14)/'Salary Data'!EF14)*100)</f>
        <v>9.9027658551605136</v>
      </c>
      <c r="N14" s="113">
        <f>IF('Salary Data'!FM14="NA","NA",(('Salary Data'!FM14-'Salary Data'!FH14)/'Salary Data'!FH14)*100)</f>
        <v>6.0304401403130159</v>
      </c>
    </row>
    <row r="15" spans="1:14">
      <c r="A15" s="110" t="s">
        <v>13</v>
      </c>
      <c r="B15" s="110"/>
      <c r="C15" s="111">
        <f>'Salary Data'!AC15</f>
        <v>90362.349706129302</v>
      </c>
      <c r="D15" s="98" t="str">
        <f>IF('Salary Data'!BE15&gt;0,('Salary Data'!BE15),"NA")</f>
        <v>NA</v>
      </c>
      <c r="E15" s="112">
        <f>IF('Salary Data'!CG15&gt;0,('Salary Data'!CG15),"NA")</f>
        <v>65974.032202743896</v>
      </c>
      <c r="F15" s="112">
        <f>IF('Salary Data'!DI15&gt;0,('Salary Data'!DI15),"NA")</f>
        <v>60027.319148936171</v>
      </c>
      <c r="G15" s="112" t="str">
        <f>IF('Salary Data'!EK15&gt;0,('Salary Data'!EK15),"NA")</f>
        <v>NA</v>
      </c>
      <c r="H15" s="112" t="str">
        <f>IF('Salary Data'!FM15&gt;0,('Salary Data'!FM15),"NA")</f>
        <v>NA</v>
      </c>
      <c r="I15" s="99">
        <f>IF('Salary Data'!X15="NA","NA",(('Salary Data'!AC15-'Salary Data'!X15)/'Salary Data'!X15)*100)</f>
        <v>4.2107211633377011</v>
      </c>
      <c r="J15" s="100" t="str">
        <f>IF('Salary Data'!AZ15="NA","NA",(('Salary Data'!BE15-'Salary Data'!AZ15)/'Salary Data'!AZ15)*100)</f>
        <v>NA</v>
      </c>
      <c r="K15" s="113">
        <f>IF('Salary Data'!CB15="NA","NA",(('Salary Data'!CG15-'Salary Data'!CB15)/'Salary Data'!CB15)*100)</f>
        <v>5.5253593900783677</v>
      </c>
      <c r="L15" s="113">
        <f>IF('Salary Data'!DI15="NA","NA",(('Salary Data'!DI15-'Salary Data'!DD15)/'Salary Data'!DD15)*100)</f>
        <v>7.9485451881903311</v>
      </c>
      <c r="M15" s="113" t="str">
        <f>IF('Salary Data'!EK15="NA","NA",(('Salary Data'!EK15-'Salary Data'!EF15)/'Salary Data'!EF15)*100)</f>
        <v>NA</v>
      </c>
      <c r="N15" s="113" t="str">
        <f>IF('Salary Data'!FM15="NA","NA",(('Salary Data'!FM15-'Salary Data'!FH15)/'Salary Data'!FH15)*100)</f>
        <v>NA</v>
      </c>
    </row>
    <row r="16" spans="1:14">
      <c r="A16" s="110" t="s">
        <v>14</v>
      </c>
      <c r="B16" s="110"/>
      <c r="C16" s="111">
        <f>'Salary Data'!AC16</f>
        <v>91802.537686567157</v>
      </c>
      <c r="D16" s="98">
        <f>IF('Salary Data'!BE16&gt;0,('Salary Data'!BE16),"NA")</f>
        <v>72920.021244309566</v>
      </c>
      <c r="E16" s="112">
        <f>IF('Salary Data'!CG16&gt;0,('Salary Data'!CG16),"NA")</f>
        <v>63003.678251121077</v>
      </c>
      <c r="F16" s="112">
        <f>IF('Salary Data'!DI16&gt;0,('Salary Data'!DI16),"NA")</f>
        <v>58632.991721854305</v>
      </c>
      <c r="G16" s="112">
        <f>IF('Salary Data'!EK16&gt;0,('Salary Data'!EK16),"NA")</f>
        <v>54890.356164383564</v>
      </c>
      <c r="H16" s="112">
        <f>IF('Salary Data'!FM16&gt;0,('Salary Data'!FM16),"NA")</f>
        <v>53317.470588235294</v>
      </c>
      <c r="I16" s="99">
        <f>IF('Salary Data'!X16="NA","NA",(('Salary Data'!AC16-'Salary Data'!X16)/'Salary Data'!X16)*100)</f>
        <v>7.8107945897168918</v>
      </c>
      <c r="J16" s="100">
        <f>IF('Salary Data'!AZ16="NA","NA",(('Salary Data'!BE16-'Salary Data'!AZ16)/'Salary Data'!AZ16)*100)</f>
        <v>7.5330335647534428</v>
      </c>
      <c r="K16" s="113">
        <f>IF('Salary Data'!CB16="NA","NA",(('Salary Data'!CG16-'Salary Data'!CB16)/'Salary Data'!CB16)*100)</f>
        <v>11.174150861198227</v>
      </c>
      <c r="L16" s="113">
        <f>IF('Salary Data'!DI16="NA","NA",(('Salary Data'!DI16-'Salary Data'!DD16)/'Salary Data'!DD16)*100)</f>
        <v>5.9954916325837351</v>
      </c>
      <c r="M16" s="113">
        <f>IF('Salary Data'!EF16="NA","NA",(('Salary Data'!EK16-'Salary Data'!EF16)/'Salary Data'!EF16)*100)</f>
        <v>7.4446654057932742</v>
      </c>
      <c r="N16" s="101">
        <f>IF('Salary Data'!FH16="NA","NA",(('Salary Data'!FM16-'Salary Data'!FH16)/'Salary Data'!FH16)*100)</f>
        <v>10.940913021767045</v>
      </c>
    </row>
    <row r="17" spans="1:15">
      <c r="A17" s="110" t="s">
        <v>15</v>
      </c>
      <c r="B17" s="110"/>
      <c r="C17" s="111">
        <f>'Salary Data'!AC17</f>
        <v>121910.878342246</v>
      </c>
      <c r="D17" s="98">
        <f>IF('Salary Data'!BE17&gt;0,('Salary Data'!BE17),"NA")</f>
        <v>89137.375855327467</v>
      </c>
      <c r="E17" s="112">
        <f>IF('Salary Data'!CG17&gt;0,('Salary Data'!CG17),"NA")</f>
        <v>74364.281051677244</v>
      </c>
      <c r="F17" s="112">
        <f>IF('Salary Data'!DI17&gt;0,('Salary Data'!DI17),"NA")</f>
        <v>74531.859785783832</v>
      </c>
      <c r="G17" s="112">
        <f>IF('Salary Data'!EK17&gt;0,('Salary Data'!EK17),"NA")</f>
        <v>72971.573170731703</v>
      </c>
      <c r="H17" s="112">
        <f>IF('Salary Data'!FM17&gt;0,('Salary Data'!FM17),"NA")</f>
        <v>70661.19402985074</v>
      </c>
      <c r="I17" s="99">
        <f>IF('Salary Data'!X17="NA","NA",(('Salary Data'!AC17-'Salary Data'!X17)/'Salary Data'!X17)*100)</f>
        <v>10.946427201550447</v>
      </c>
      <c r="J17" s="100">
        <f>IF('Salary Data'!AZ17="NA","NA",(('Salary Data'!BE17-'Salary Data'!AZ17)/'Salary Data'!AZ17)*100)</f>
        <v>8.2748625555422279</v>
      </c>
      <c r="K17" s="113">
        <f>IF('Salary Data'!CB17="NA","NA",(('Salary Data'!CG17-'Salary Data'!CB17)/'Salary Data'!CB17)*100)</f>
        <v>15.602407357989742</v>
      </c>
      <c r="L17" s="113">
        <f>IF('Salary Data'!DI17="NA","NA",(('Salary Data'!DI17-'Salary Data'!DD17)/'Salary Data'!DD17)*100)</f>
        <v>4.1801896494782609</v>
      </c>
      <c r="M17" s="113">
        <f>IF('Salary Data'!EF17="NA","NA",(('Salary Data'!EK17-'Salary Data'!EF17)/'Salary Data'!EF17)*100)</f>
        <v>11.203656557464125</v>
      </c>
      <c r="N17" s="113">
        <f>IF('Salary Data'!FM17="NA","NA",(('Salary Data'!FM17-'Salary Data'!FH17)/'Salary Data'!FH17)*100)</f>
        <v>8.1226832000998783</v>
      </c>
    </row>
    <row r="18" spans="1:15">
      <c r="A18" s="114" t="s">
        <v>16</v>
      </c>
      <c r="B18" s="114"/>
      <c r="C18" s="105">
        <f>'Salary Data'!AC18</f>
        <v>78622.256057268722</v>
      </c>
      <c r="D18" s="106">
        <f>IF('Salary Data'!BE18&gt;0,('Salary Data'!BE18),"NA")</f>
        <v>63790.947916666664</v>
      </c>
      <c r="E18" s="105" t="str">
        <f>IF('Salary Data'!CG18&gt;0,('Salary Data'!CG18),"NA")</f>
        <v>NA</v>
      </c>
      <c r="F18" s="105">
        <f>IF('Salary Data'!DI18&gt;0,('Salary Data'!DI18),"NA")</f>
        <v>56504.79181494662</v>
      </c>
      <c r="G18" s="105" t="str">
        <f>IF('Salary Data'!EK18&gt;0,('Salary Data'!EK18),"NA")</f>
        <v>NA</v>
      </c>
      <c r="H18" s="105" t="str">
        <f>IF('Salary Data'!FM18&gt;0,('Salary Data'!FM18),"NA")</f>
        <v>NA</v>
      </c>
      <c r="I18" s="107">
        <f>IF('Salary Data'!X18="NA","NA",(('Salary Data'!AC18-'Salary Data'!X18)/'Salary Data'!X18)*100)</f>
        <v>13.275648355977681</v>
      </c>
      <c r="J18" s="108">
        <f>IF('Salary Data'!AZ18="NA","NA",(('Salary Data'!BE18-'Salary Data'!AZ18)/'Salary Data'!AZ18)*100)</f>
        <v>-14.85809925913486</v>
      </c>
      <c r="K18" s="108" t="str">
        <f>IF('Salary Data'!CB18="NA","NA",(('Salary Data'!CG18-'Salary Data'!CB18)/'Salary Data'!CB18)*100)</f>
        <v>NA</v>
      </c>
      <c r="L18" s="108">
        <f>IF('Salary Data'!DI18="NA","NA",(('Salary Data'!DI18-'Salary Data'!DD18)/'Salary Data'!DD18)*100)</f>
        <v>1.8907217763924091</v>
      </c>
      <c r="M18" s="108" t="str">
        <f>IF('Salary Data'!EK18="NA","NA",(('Salary Data'!EK18-'Salary Data'!EF18)/'Salary Data'!EF18)*100)</f>
        <v>NA</v>
      </c>
      <c r="N18" s="108" t="str">
        <f>IF('Salary Data'!FM18="NA","NA",(('Salary Data'!FM18-'Salary Data'!FH18)/'Salary Data'!FH18)*100)</f>
        <v>NA</v>
      </c>
    </row>
    <row r="19" spans="1:15">
      <c r="A19" s="114" t="s">
        <v>17</v>
      </c>
      <c r="B19" s="114"/>
      <c r="C19" s="105">
        <f>'Salary Data'!AC19</f>
        <v>98952.470965940811</v>
      </c>
      <c r="D19" s="106">
        <f>IF('Salary Data'!BE19&gt;0,('Salary Data'!BE19),"NA")</f>
        <v>77643.315276695241</v>
      </c>
      <c r="E19" s="105">
        <f>IF('Salary Data'!CG19&gt;0,('Salary Data'!CG19),"NA")</f>
        <v>75459.957387298447</v>
      </c>
      <c r="F19" s="105">
        <f>IF('Salary Data'!DI19&gt;0,('Salary Data'!DI19),"NA")</f>
        <v>77552.654275092937</v>
      </c>
      <c r="G19" s="105">
        <f>IF('Salary Data'!EK19&gt;0,('Salary Data'!EK19),"NA")</f>
        <v>70712.395147313699</v>
      </c>
      <c r="H19" s="105">
        <f>IF('Salary Data'!FM19&gt;0,('Salary Data'!FM19),"NA")</f>
        <v>73563.715210355993</v>
      </c>
      <c r="I19" s="107">
        <f>IF('Salary Data'!X19="NA","NA",(('Salary Data'!AC19-'Salary Data'!X19)/'Salary Data'!X19)*100)</f>
        <v>19.571394777637291</v>
      </c>
      <c r="J19" s="108">
        <f>IF('Salary Data'!AZ19="NA","NA",(('Salary Data'!BE19-'Salary Data'!AZ19)/'Salary Data'!AZ19)*100)</f>
        <v>8.3138888611906712</v>
      </c>
      <c r="K19" s="108">
        <f>IF('Salary Data'!CB19="NA","NA",(('Salary Data'!CG19-'Salary Data'!CB19)/'Salary Data'!CB19)*100)</f>
        <v>6.9056438844081569</v>
      </c>
      <c r="L19" s="108">
        <f>IF('Salary Data'!DI19="NA","NA",(('Salary Data'!DI19-'Salary Data'!DD19)/'Salary Data'!DD19)*100)</f>
        <v>5.4318363301910324</v>
      </c>
      <c r="M19" s="108">
        <f>IF('Salary Data'!EK19="NA","NA",(('Salary Data'!EK19-'Salary Data'!EF19)/'Salary Data'!EF19)*100)</f>
        <v>10.268854051909262</v>
      </c>
      <c r="N19" s="108">
        <f>IF('Salary Data'!FM19="NA","NA",(('Salary Data'!FM19-'Salary Data'!FH19)/'Salary Data'!FH19)*100)</f>
        <v>7.4954144571288381</v>
      </c>
    </row>
    <row r="20" spans="1:15">
      <c r="A20" s="114" t="s">
        <v>18</v>
      </c>
      <c r="B20" s="114"/>
      <c r="C20" s="105">
        <f>'Salary Data'!AC20</f>
        <v>88701.15215654952</v>
      </c>
      <c r="D20" s="106" t="str">
        <f>IF('Salary Data'!BE20&gt;0,('Salary Data'!BE20),"NA")</f>
        <v>NA</v>
      </c>
      <c r="E20" s="105">
        <f>IF('Salary Data'!CG20&gt;0,('Salary Data'!CG20),"NA")</f>
        <v>62859.077015643801</v>
      </c>
      <c r="F20" s="105">
        <f>IF('Salary Data'!DI20&gt;0,('Salary Data'!DI20),"NA")</f>
        <v>64855.853658536587</v>
      </c>
      <c r="G20" s="105">
        <f>IF('Salary Data'!EK20&gt;0,('Salary Data'!EK20),"NA")</f>
        <v>55562.752083333333</v>
      </c>
      <c r="H20" s="105">
        <f>IF('Salary Data'!FM20&gt;0,('Salary Data'!FM20),"NA")</f>
        <v>49295.64736842105</v>
      </c>
      <c r="I20" s="107">
        <f>IF('Salary Data'!X20="NA","NA",(('Salary Data'!AC20-'Salary Data'!X20)/'Salary Data'!X20)*100)</f>
        <v>9.4250485272211879</v>
      </c>
      <c r="J20" s="108" t="str">
        <f>IF('Salary Data'!AZ20="NA","NA",(('Salary Data'!BE20-'Salary Data'!AZ20)/'Salary Data'!AZ20)*100)</f>
        <v>NA</v>
      </c>
      <c r="K20" s="108">
        <f>IF('Salary Data'!CB20="NA","NA",(('Salary Data'!CG20-'Salary Data'!CB20)/'Salary Data'!CB20)*100)</f>
        <v>8.1815150101666791</v>
      </c>
      <c r="L20" s="108">
        <f>IF('Salary Data'!DD20="NA","NA",(('Salary Data'!DI20-'Salary Data'!DD20)/'Salary Data'!DD20)*100)</f>
        <v>0.86777044818558358</v>
      </c>
      <c r="M20" s="108">
        <f>IF('Salary Data'!EK20="NA","NA",(('Salary Data'!EK20-'Salary Data'!EF20)/'Salary Data'!EF20)*100)</f>
        <v>2.9349519570096052</v>
      </c>
      <c r="N20" s="108">
        <f>IF('Salary Data'!FM20="NA","NA",(('Salary Data'!FM20-'Salary Data'!FH20)/'Salary Data'!FH20)*100)</f>
        <v>1.6052347215000051</v>
      </c>
    </row>
    <row r="21" spans="1:15">
      <c r="A21" s="114" t="s">
        <v>19</v>
      </c>
      <c r="B21" s="114"/>
      <c r="C21" s="105">
        <f>'Salary Data'!AC21</f>
        <v>96132.52029191883</v>
      </c>
      <c r="D21" s="106" t="str">
        <f>IF('Salary Data'!BE21&gt;0,('Salary Data'!BE21),"NA")</f>
        <v>NA</v>
      </c>
      <c r="E21" s="105">
        <f>IF('Salary Data'!CG21&gt;0,('Salary Data'!CG21),"NA")</f>
        <v>76460.737721021607</v>
      </c>
      <c r="F21" s="105">
        <f>IF('Salary Data'!DI21&gt;0,('Salary Data'!DI21),"NA")</f>
        <v>69478.554303278695</v>
      </c>
      <c r="G21" s="105">
        <f>IF('Salary Data'!EK21&gt;0,('Salary Data'!EK21),"NA")</f>
        <v>65992.137535816626</v>
      </c>
      <c r="H21" s="105">
        <f>IF('Salary Data'!FM21&gt;0,('Salary Data'!FM21),"NA")</f>
        <v>63247.679022082018</v>
      </c>
      <c r="I21" s="107">
        <f>IF('Salary Data'!X21="NA","NA",(('Salary Data'!AC21-'Salary Data'!X21)/'Salary Data'!X21)*100)</f>
        <v>7.5975930157095473</v>
      </c>
      <c r="J21" s="108" t="str">
        <f>IF('Salary Data'!AZ21="NA","NA",(('Salary Data'!BE21-'Salary Data'!AZ21)/'Salary Data'!AZ21)*100)</f>
        <v>NA</v>
      </c>
      <c r="K21" s="108">
        <f>IF('Salary Data'!CB21="NA","NA",(('Salary Data'!CG21-'Salary Data'!CB21)/'Salary Data'!CB21)*100)</f>
        <v>6.2914619788865211</v>
      </c>
      <c r="L21" s="108">
        <f>IF('Salary Data'!DI21="NA","NA",(('Salary Data'!DI21-'Salary Data'!DD21)/'Salary Data'!DD21)*100)</f>
        <v>11.452167846409731</v>
      </c>
      <c r="M21" s="108">
        <f>IF('Salary Data'!EK21="NA","NA",(('Salary Data'!EK21-'Salary Data'!EF21)/'Salary Data'!EF21)*100)</f>
        <v>-1.2424339283989327</v>
      </c>
      <c r="N21" s="108">
        <f>IF('Salary Data'!FM21="NA","NA",(('Salary Data'!FM21-'Salary Data'!FH21)/'Salary Data'!FH21)*100)</f>
        <v>12.388031555165353</v>
      </c>
    </row>
    <row r="22" spans="1:15">
      <c r="A22" s="110" t="s">
        <v>20</v>
      </c>
      <c r="B22" s="110"/>
      <c r="C22" s="111">
        <f>'Salary Data'!AC22</f>
        <v>93759.504378980899</v>
      </c>
      <c r="D22" s="98">
        <f>IF('Salary Data'!BE22&gt;0,('Salary Data'!BE22),"NA")</f>
        <v>72226.00395152792</v>
      </c>
      <c r="E22" s="112">
        <f>IF('Salary Data'!CG22&gt;0,('Salary Data'!CG22),"NA")</f>
        <v>74599.580485952916</v>
      </c>
      <c r="F22" s="112" t="str">
        <f>IF('Salary Data'!DI22&gt;0,('Salary Data'!DI22),"NA")</f>
        <v>NA</v>
      </c>
      <c r="G22" s="112">
        <f>IF('Salary Data'!EK22&gt;0,('Salary Data'!EK22),"NA")</f>
        <v>66547.847368421048</v>
      </c>
      <c r="H22" s="112" t="str">
        <f>IF('Salary Data'!FM22&gt;0,('Salary Data'!FM22),"NA")</f>
        <v>NA</v>
      </c>
      <c r="I22" s="99">
        <f>IF('Salary Data'!X22="NA","NA",(('Salary Data'!AC22-'Salary Data'!X22)/'Salary Data'!X22)*100)</f>
        <v>9.4853182754166028</v>
      </c>
      <c r="J22" s="100">
        <f>IF('Salary Data'!AZ22="NA","NA",(('Salary Data'!BE22-'Salary Data'!AZ22)/'Salary Data'!AZ22)*100)</f>
        <v>14.666039368218794</v>
      </c>
      <c r="K22" s="113">
        <f>IF('Salary Data'!CB22="NA","NA",(('Salary Data'!CG22-'Salary Data'!CB22)/'Salary Data'!CB22)*100)</f>
        <v>16.762967505814931</v>
      </c>
      <c r="L22" s="113" t="str">
        <f>IF('Salary Data'!DI22="NA","NA",(('Salary Data'!DI22-'Salary Data'!DD22)/'Salary Data'!DD22)*100)</f>
        <v>NA</v>
      </c>
      <c r="M22" s="113">
        <f>IF('Salary Data'!EK22="NA","NA",(('Salary Data'!EK22-'Salary Data'!EF22)/'Salary Data'!EF22)*100)</f>
        <v>9.9699254809481435</v>
      </c>
      <c r="N22" s="113" t="str">
        <f>IF('Salary Data'!FM22="NA","NA",(('Salary Data'!FM22-'Salary Data'!FH22)/'Salary Data'!FH22)*100)</f>
        <v>NA</v>
      </c>
    </row>
    <row r="23" spans="1:15">
      <c r="A23" s="110" t="s">
        <v>21</v>
      </c>
      <c r="B23" s="110"/>
      <c r="C23" s="111">
        <f>'Salary Data'!AC23</f>
        <v>104679.14564612326</v>
      </c>
      <c r="D23" s="98">
        <f>IF('Salary Data'!BE23&gt;0,('Salary Data'!BE23),"NA")</f>
        <v>78405.030655801325</v>
      </c>
      <c r="E23" s="112">
        <f>IF('Salary Data'!CG23&gt;0,('Salary Data'!CG23),"NA")</f>
        <v>69755.745187777633</v>
      </c>
      <c r="F23" s="112">
        <f>IF('Salary Data'!DI23&gt;0,('Salary Data'!DI23),"NA")</f>
        <v>74892.1875</v>
      </c>
      <c r="G23" s="112">
        <f>IF('Salary Data'!EK23&gt;0,('Salary Data'!EK23),"NA")</f>
        <v>72974.189560439554</v>
      </c>
      <c r="H23" s="112" t="str">
        <f>IF('Salary Data'!FM23&gt;0,('Salary Data'!FM23),"NA")</f>
        <v>NA</v>
      </c>
      <c r="I23" s="99">
        <f>IF('Salary Data'!X23="NA","NA",(('Salary Data'!AC23-'Salary Data'!X23)/'Salary Data'!X23)*100)</f>
        <v>13.122726099148061</v>
      </c>
      <c r="J23" s="100">
        <f>IF('Salary Data'!AZ23="NA","NA",(('Salary Data'!BE23-'Salary Data'!AZ23)/'Salary Data'!AZ23)*100)</f>
        <v>9.4426273100250651</v>
      </c>
      <c r="K23" s="113">
        <f>IF('Salary Data'!CB23="NA","NA",(('Salary Data'!CG23-'Salary Data'!CB23)/'Salary Data'!CB23)*100)</f>
        <v>6.1225720746339567</v>
      </c>
      <c r="L23" s="113">
        <f>IF('Salary Data'!DI23="NA","NA",(('Salary Data'!DI23-'Salary Data'!DD23)/'Salary Data'!DD23)*100)</f>
        <v>7.5988794331454894</v>
      </c>
      <c r="M23" s="113">
        <f>IF('Salary Data'!EK23="NA","NA",(('Salary Data'!EK23-'Salary Data'!EF23)/'Salary Data'!EF23)*100)</f>
        <v>8.7177526919326258</v>
      </c>
      <c r="N23" s="113" t="str">
        <f>IF('Salary Data'!FM23="NA","NA",(('Salary Data'!FM23-'Salary Data'!FH23)/'Salary Data'!FH23)*100)</f>
        <v>NA</v>
      </c>
    </row>
    <row r="24" spans="1:15">
      <c r="A24" s="110" t="s">
        <v>22</v>
      </c>
      <c r="B24" s="110"/>
      <c r="C24" s="111">
        <f>'Salary Data'!AC24</f>
        <v>104188.12125263899</v>
      </c>
      <c r="D24" s="98">
        <f>IF('Salary Data'!BE24&gt;0,('Salary Data'!BE24),"NA")</f>
        <v>102763.26536312849</v>
      </c>
      <c r="E24" s="112">
        <f>IF('Salary Data'!CG24&gt;0,('Salary Data'!CG24),"NA")</f>
        <v>77463.297307546454</v>
      </c>
      <c r="F24" s="112" t="str">
        <f>IF('Salary Data'!DI24&gt;0,('Salary Data'!DI24),"NA")</f>
        <v>NA</v>
      </c>
      <c r="G24" s="112">
        <f>IF('Salary Data'!EK24&gt;0,('Salary Data'!EK24),"NA")</f>
        <v>81138.795847750866</v>
      </c>
      <c r="H24" s="112">
        <f>IF('Salary Data'!FM24&gt;0,('Salary Data'!FM24),"NA")</f>
        <v>71226.699029126219</v>
      </c>
      <c r="I24" s="99">
        <f>IF('Salary Data'!X24="NA","NA",(('Salary Data'!AC24-'Salary Data'!X24)/'Salary Data'!X24)*100)</f>
        <v>8.404775109202486</v>
      </c>
      <c r="J24" s="100">
        <f>IF('Salary Data'!AZ24="NA","NA",(('Salary Data'!BE24-'Salary Data'!AZ24)/'Salary Data'!AZ24)*100)</f>
        <v>25.766409016814311</v>
      </c>
      <c r="K24" s="113">
        <f>IF('Salary Data'!CB24="NA","NA",(('Salary Data'!CG24-'Salary Data'!CB24)/'Salary Data'!CB24)*100)</f>
        <v>11.729542678152463</v>
      </c>
      <c r="L24" s="113" t="str">
        <f>IF('Salary Data'!DI24="NA","NA",(('Salary Data'!DI24-'Salary Data'!DD24)/'Salary Data'!DD24)*100)</f>
        <v>NA</v>
      </c>
      <c r="M24" s="113">
        <f>IF('Salary Data'!EK24="NA","NA",(('Salary Data'!EK24-'Salary Data'!EF24)/'Salary Data'!EF24)*100)</f>
        <v>12.906767191831072</v>
      </c>
      <c r="N24" s="113">
        <f>IF('Salary Data'!FM24="NA","NA",(('Salary Data'!FM24-'Salary Data'!FH24)/'Salary Data'!FH24)*100)</f>
        <v>15.635583979091841</v>
      </c>
    </row>
    <row r="25" spans="1:15">
      <c r="A25" s="115" t="s">
        <v>23</v>
      </c>
      <c r="B25" s="115"/>
      <c r="C25" s="116">
        <f>'Salary Data'!AC25</f>
        <v>94360.764679715299</v>
      </c>
      <c r="D25" s="117" t="str">
        <f>IF('Salary Data'!BE25&gt;0,('Salary Data'!BE25),"NA")</f>
        <v>NA</v>
      </c>
      <c r="E25" s="116">
        <f>IF('Salary Data'!CG25&gt;0,('Salary Data'!CG25),"NA")</f>
        <v>71166.103571428568</v>
      </c>
      <c r="F25" s="116" t="str">
        <f>IF('Salary Data'!DI25&gt;0,('Salary Data'!DI25),"NA")</f>
        <v>NA</v>
      </c>
      <c r="G25" s="116">
        <f>IF('Salary Data'!EK25&gt;0,('Salary Data'!EK25),"NA")</f>
        <v>61206.422445255477</v>
      </c>
      <c r="H25" s="116">
        <f>IF('Salary Data'!FM25&gt;0,('Salary Data'!FM25),"NA")</f>
        <v>59045.416167664669</v>
      </c>
      <c r="I25" s="94">
        <f>IF('Salary Data'!X25="NA","NA",(('Salary Data'!AC25-'Salary Data'!X25)/'Salary Data'!X25)*100)</f>
        <v>10.836633288285833</v>
      </c>
      <c r="J25" s="95" t="str">
        <f>IF('Salary Data'!AZ25="NA","NA",(('Salary Data'!BE25-'Salary Data'!AZ25)/'Salary Data'!AZ25)*100)</f>
        <v>NA</v>
      </c>
      <c r="K25" s="118">
        <f>IF('Salary Data'!CB25="NA","NA",(('Salary Data'!CG25-'Salary Data'!CB25)/'Salary Data'!CB25)*100)</f>
        <v>11.109465476548882</v>
      </c>
      <c r="L25" s="118" t="str">
        <f>IF('Salary Data'!DI25="NA","NA",(('Salary Data'!DI25-'Salary Data'!DD25)/'Salary Data'!DD25)*100)</f>
        <v>NA</v>
      </c>
      <c r="M25" s="95">
        <f>IF('Salary Data'!EF25="NA","NA",(('Salary Data'!EK25-'Salary Data'!EF25)/'Salary Data'!EF25)*100)</f>
        <v>3.5483064676833895</v>
      </c>
      <c r="N25" s="118">
        <f>IF('Salary Data'!FM25="NA","NA",(('Salary Data'!FM25-'Salary Data'!FH25)/'Salary Data'!FH25)*100)</f>
        <v>3.43094000188065</v>
      </c>
    </row>
    <row r="26" spans="1:15">
      <c r="A26" s="96" t="s">
        <v>53</v>
      </c>
      <c r="B26" s="96"/>
      <c r="C26" s="97">
        <f>'Salary Data'!AC26</f>
        <v>117324.64859163668</v>
      </c>
      <c r="D26" s="98">
        <f>IF('Salary Data'!BE26&gt;0,('Salary Data'!BE26),"NA")</f>
        <v>85032.928683879087</v>
      </c>
      <c r="E26" s="98">
        <f>IF('Salary Data'!CG26&gt;0,('Salary Data'!CG26),"NA")</f>
        <v>89724.130717185384</v>
      </c>
      <c r="F26" s="98">
        <f>IF('Salary Data'!DI26&gt;0,('Salary Data'!DI26),"NA")</f>
        <v>80321.299588566486</v>
      </c>
      <c r="G26" s="98">
        <f>IF('Salary Data'!EK26&gt;0,('Salary Data'!EK26),"NA")</f>
        <v>69762.73837683523</v>
      </c>
      <c r="H26" s="98">
        <f>IF('Salary Data'!FM26&gt;0,('Salary Data'!FM26),"NA")</f>
        <v>68653.46577498033</v>
      </c>
      <c r="I26" s="99">
        <f>IF('Salary Data'!X26="NA","NA",(('Salary Data'!AC26-'Salary Data'!X26)/'Salary Data'!X26)*100)</f>
        <v>17.348910078252306</v>
      </c>
      <c r="J26" s="100">
        <f>IF('Salary Data'!AZ26="NA","NA",(('Salary Data'!BE26-'Salary Data'!AZ26)/'Salary Data'!AZ26)*100)</f>
        <v>12.000993093627557</v>
      </c>
      <c r="K26" s="101">
        <f>IF('Salary Data'!CB26="NA","NA",(('Salary Data'!CG26-'Salary Data'!CB26)/'Salary Data'!CB26)*100)</f>
        <v>19.343426314568717</v>
      </c>
      <c r="L26" s="101">
        <f>IF('Salary Data'!DI26="NA","NA",(('Salary Data'!DI26-'Salary Data'!DD26)/'Salary Data'!DD26)*100)</f>
        <v>15.451488620184461</v>
      </c>
      <c r="M26" s="101">
        <f>IF('Salary Data'!EK26="NA","NA",(('Salary Data'!EK26-'Salary Data'!EF26)/'Salary Data'!EF26)*100)</f>
        <v>6.6775724210013445</v>
      </c>
      <c r="N26" s="101">
        <f>IF('Salary Data'!FM26="NA","NA",(('Salary Data'!FM26-'Salary Data'!FH26)/'Salary Data'!FH26)*100)</f>
        <v>11.974015086865769</v>
      </c>
    </row>
    <row r="27" spans="1:15">
      <c r="A27" s="96" t="s">
        <v>92</v>
      </c>
      <c r="B27" s="96"/>
      <c r="C27" s="102">
        <f>(C26/C$7)*100</f>
        <v>112.72535253642776</v>
      </c>
      <c r="D27" s="103">
        <f t="shared" ref="D27:H27" si="1">(D26/D$7)*100</f>
        <v>100.22003266909239</v>
      </c>
      <c r="E27" s="103">
        <f t="shared" si="1"/>
        <v>113.95146421231924</v>
      </c>
      <c r="F27" s="103">
        <f t="shared" si="1"/>
        <v>110.19921751640473</v>
      </c>
      <c r="G27" s="103">
        <f t="shared" si="1"/>
        <v>96.591854024328484</v>
      </c>
      <c r="H27" s="103">
        <f t="shared" si="1"/>
        <v>103.29295861849855</v>
      </c>
      <c r="I27" s="99"/>
      <c r="J27" s="100"/>
      <c r="K27" s="101"/>
      <c r="L27" s="101"/>
      <c r="M27" s="101"/>
      <c r="N27" s="101"/>
      <c r="O27" s="119"/>
    </row>
    <row r="28" spans="1:15" s="119" customFormat="1">
      <c r="A28" s="120" t="s">
        <v>54</v>
      </c>
      <c r="B28" s="120"/>
      <c r="C28" s="105" t="str">
        <f>'Salary Data'!AC28</f>
        <v>NA</v>
      </c>
      <c r="D28" s="106">
        <f>IF('Salary Data'!BE28&gt;0,('Salary Data'!BE28),"NA")</f>
        <v>86827.096774193546</v>
      </c>
      <c r="E28" s="106">
        <f>IF('Salary Data'!CG28&gt;0,('Salary Data'!CG28),"NA")</f>
        <v>82009.18965517242</v>
      </c>
      <c r="F28" s="106" t="str">
        <f>IF('Salary Data'!DI28&gt;0,('Salary Data'!DI28),"NA")</f>
        <v>NA</v>
      </c>
      <c r="G28" s="106">
        <f>IF('Salary Data'!EK28&gt;0,('Salary Data'!EK28),"NA")</f>
        <v>75358.483146067418</v>
      </c>
      <c r="H28" s="106" t="str">
        <f>IF('Salary Data'!FM28&gt;0,('Salary Data'!FM28),"NA")</f>
        <v>NA</v>
      </c>
      <c r="I28" s="107" t="str">
        <f>IF('Salary Data'!X28="NA","NA",(('Salary Data'!AC28-'Salary Data'!X28)/'Salary Data'!X28)*100)</f>
        <v>NA</v>
      </c>
      <c r="J28" s="108">
        <f>IF('Salary Data'!AZ28="NA","NA",(('Salary Data'!BE28-'Salary Data'!AZ28)/'Salary Data'!AZ28)*100)</f>
        <v>5.1545424634514854</v>
      </c>
      <c r="K28" s="109">
        <f>IF('Salary Data'!CB28="NA","NA",(('Salary Data'!CG28-'Salary Data'!CB28)/'Salary Data'!CB28)*100)</f>
        <v>5.4595930968507425</v>
      </c>
      <c r="L28" s="109" t="str">
        <f>IF('Salary Data'!DI28="NA","NA",(('Salary Data'!DI28-'Salary Data'!DD28)/'Salary Data'!DD28)*100)</f>
        <v>NA</v>
      </c>
      <c r="M28" s="109">
        <f>IF('Salary Data'!EK28="NA","NA",(('Salary Data'!EK28-'Salary Data'!EF28)/'Salary Data'!EF28)*100)</f>
        <v>6.4866059688611282</v>
      </c>
      <c r="N28" s="109" t="str">
        <f>IF('Salary Data'!FM28="NA","NA",(('Salary Data'!FM28-'Salary Data'!FH28)/'Salary Data'!FH28)*100)</f>
        <v>NA</v>
      </c>
    </row>
    <row r="29" spans="1:15" s="119" customFormat="1">
      <c r="A29" s="104" t="s">
        <v>55</v>
      </c>
      <c r="B29" s="104"/>
      <c r="C29" s="105">
        <f>'Salary Data'!AC29</f>
        <v>103649.43683559951</v>
      </c>
      <c r="D29" s="106">
        <f>IF('Salary Data'!BE29&gt;0,('Salary Data'!BE29),"NA")</f>
        <v>79194.80961866818</v>
      </c>
      <c r="E29" s="106">
        <f>IF('Salary Data'!CG29&gt;0,('Salary Data'!CG29),"NA")</f>
        <v>82761.394977168951</v>
      </c>
      <c r="F29" s="106">
        <f>IF('Salary Data'!DI29&gt;0,('Salary Data'!DI29),"NA")</f>
        <v>83749.882415254237</v>
      </c>
      <c r="G29" s="106">
        <f>IF('Salary Data'!EK29&gt;0,('Salary Data'!EK29),"NA")</f>
        <v>73209.210526315786</v>
      </c>
      <c r="H29" s="106" t="str">
        <f>IF('Salary Data'!FM29&gt;0,('Salary Data'!FM29),"NA")</f>
        <v>NA</v>
      </c>
      <c r="I29" s="107">
        <f>IF('Salary Data'!X29="NA","NA",(('Salary Data'!AC29-'Salary Data'!X29)/'Salary Data'!X29)*100)</f>
        <v>9.784002678360066</v>
      </c>
      <c r="J29" s="108">
        <f>IF('Salary Data'!AZ29="NA","NA",(('Salary Data'!BE29-'Salary Data'!AZ29)/'Salary Data'!AZ29)*100)</f>
        <v>7.7804724097917219</v>
      </c>
      <c r="K29" s="109" t="str">
        <f>IF('Salary Data'!CB29="NA","NA",(('Salary Data'!CG29-'Salary Data'!CB29)/'Salary Data'!CB29)*100)</f>
        <v>NA</v>
      </c>
      <c r="L29" s="109">
        <f>IF('Salary Data'!DD29="NA","NA",(('Salary Data'!DI29-'Salary Data'!DD29)/'Salary Data'!DD29)*100)</f>
        <v>10.69653465201873</v>
      </c>
      <c r="M29" s="109">
        <f>IF('Salary Data'!EF29="NA","NA",(('Salary Data'!EK29-'Salary Data'!EF29)/'Salary Data'!EF29)*100)</f>
        <v>11.5491500064664</v>
      </c>
      <c r="N29" s="109" t="str">
        <f>IF('Salary Data'!FH29="NA","NA",(('Salary Data'!FM29-'Salary Data'!FH29)/'Salary Data'!FH29)*100)</f>
        <v>NA</v>
      </c>
    </row>
    <row r="30" spans="1:15" s="119" customFormat="1">
      <c r="A30" s="104" t="s">
        <v>56</v>
      </c>
      <c r="B30" s="104"/>
      <c r="C30" s="105">
        <f>'Salary Data'!AC30</f>
        <v>150386.63532293987</v>
      </c>
      <c r="D30" s="106">
        <f>IF('Salary Data'!BE30&gt;0,('Salary Data'!BE30),"NA")</f>
        <v>108770.08626865671</v>
      </c>
      <c r="E30" s="106">
        <f>IF('Salary Data'!CG30&gt;0,('Salary Data'!CG30),"NA")</f>
        <v>92229.849245393139</v>
      </c>
      <c r="F30" s="106">
        <f>IF('Salary Data'!DI30&gt;0,('Salary Data'!DI30),"NA")</f>
        <v>89007.965442764573</v>
      </c>
      <c r="G30" s="106">
        <f>IF('Salary Data'!EK30&gt;0,('Salary Data'!EK30),"NA")</f>
        <v>98315</v>
      </c>
      <c r="H30" s="106">
        <f>IF('Salary Data'!FM30&gt;0,('Salary Data'!FM30),"NA")</f>
        <v>91322.873239436623</v>
      </c>
      <c r="I30" s="107">
        <f>IF('Salary Data'!X30="NA","NA",(('Salary Data'!AC30-'Salary Data'!X30)/'Salary Data'!X30)*100)</f>
        <v>20.289308378489235</v>
      </c>
      <c r="J30" s="108">
        <f>IF('Salary Data'!AZ30="NA","NA",(('Salary Data'!BE30-'Salary Data'!AZ30)/'Salary Data'!AZ30)*100)</f>
        <v>30.272091078695375</v>
      </c>
      <c r="K30" s="109">
        <f>IF('Salary Data'!CB30="NA","NA",(('Salary Data'!CG30-'Salary Data'!CB30)/'Salary Data'!CB30)*100)</f>
        <v>19.090599356752957</v>
      </c>
      <c r="L30" s="109">
        <f>IF('Salary Data'!DI30="NA","NA",(('Salary Data'!DI30-'Salary Data'!DD30)/'Salary Data'!DD30)*100)</f>
        <v>14.77011967318003</v>
      </c>
      <c r="M30" s="109" t="str">
        <f>IF((AND('Salary Data'!EF30="NA",'Salary Data'!EK30="NA")),(('Salary Data'!EK30-'Salary Data'!EF30)/'Salary Data'!EF30)*100,"NA")</f>
        <v>NA</v>
      </c>
      <c r="N30" s="109">
        <f>IF('Salary Data'!FH30="NA","NA",(('Salary Data'!FM30-'Salary Data'!FH30)/'Salary Data'!FH30)*100)</f>
        <v>22.001677949450173</v>
      </c>
    </row>
    <row r="31" spans="1:15" s="119" customFormat="1">
      <c r="A31" s="104" t="s">
        <v>57</v>
      </c>
      <c r="B31" s="104"/>
      <c r="C31" s="105">
        <f>'Salary Data'!AC31</f>
        <v>99863.108174770969</v>
      </c>
      <c r="D31" s="106">
        <f>IF('Salary Data'!BE31&gt;0,('Salary Data'!BE31),"NA")</f>
        <v>85433.664400494439</v>
      </c>
      <c r="E31" s="106">
        <f>IF('Salary Data'!CG31&gt;0,('Salary Data'!CG31),"NA")</f>
        <v>76795.270270270266</v>
      </c>
      <c r="F31" s="106">
        <f>IF('Salary Data'!DI31&gt;0,('Salary Data'!DI31),"NA")</f>
        <v>60783.003745318354</v>
      </c>
      <c r="G31" s="106">
        <f>IF('Salary Data'!EK31&gt;0,('Salary Data'!EK31),"NA")</f>
        <v>61604.096590909088</v>
      </c>
      <c r="H31" s="106">
        <f>IF('Salary Data'!FM31&gt;0,('Salary Data'!FM31),"NA")</f>
        <v>70907.639455782308</v>
      </c>
      <c r="I31" s="107">
        <f>IF('Salary Data'!X31="NA","NA",(('Salary Data'!AC31-'Salary Data'!X31)/'Salary Data'!X31)*100)</f>
        <v>13.268336792105329</v>
      </c>
      <c r="J31" s="108">
        <f>IF('Salary Data'!AZ31="NA","NA",(('Salary Data'!BE31-'Salary Data'!AZ31)/'Salary Data'!AZ31)*100)</f>
        <v>6.6675526958075233</v>
      </c>
      <c r="K31" s="109">
        <f>IF('Salary Data'!CB31="NA","NA",(('Salary Data'!CG31-'Salary Data'!CB31)/'Salary Data'!CB31)*100)</f>
        <v>24.750900301446531</v>
      </c>
      <c r="L31" s="109">
        <f>IF('Salary Data'!DD31="NA","NA",(('Salary Data'!DI31-'Salary Data'!DD31)/'Salary Data'!DD31)*100)</f>
        <v>7.7124859045919427</v>
      </c>
      <c r="M31" s="109">
        <f>IF('Salary Data'!EK31="NA","NA",(('Salary Data'!EK31-'Salary Data'!EF31)/'Salary Data'!EF31)*100)</f>
        <v>-4.9045838926044452</v>
      </c>
      <c r="N31" s="109">
        <f>IF('Salary Data'!FM31="NA","NA",(('Salary Data'!FM31-'Salary Data'!FH31)/'Salary Data'!FH31)*100)</f>
        <v>14.388565831105071</v>
      </c>
    </row>
    <row r="32" spans="1:15" s="119" customFormat="1">
      <c r="A32" s="110" t="s">
        <v>58</v>
      </c>
      <c r="B32" s="110"/>
      <c r="C32" s="111">
        <f>'Salary Data'!AC32</f>
        <v>111057.95625</v>
      </c>
      <c r="D32" s="98" t="str">
        <f>IF('Salary Data'!BE32&gt;0,('Salary Data'!BE32),"NA")</f>
        <v>NA</v>
      </c>
      <c r="E32" s="112" t="str">
        <f>IF('Salary Data'!CG32&gt;0,('Salary Data'!CG32),"NA")</f>
        <v>NA</v>
      </c>
      <c r="F32" s="112" t="str">
        <f>IF('Salary Data'!DI32&gt;0,('Salary Data'!DI32),"NA")</f>
        <v>NA</v>
      </c>
      <c r="G32" s="112">
        <f>IF('Salary Data'!EK32&gt;0,('Salary Data'!EK32),"NA")</f>
        <v>91167.812807881768</v>
      </c>
      <c r="H32" s="112">
        <f>IF('Salary Data'!FM32&gt;0,('Salary Data'!FM32),"NA")</f>
        <v>87407.435294117648</v>
      </c>
      <c r="I32" s="99">
        <f>IF('Salary Data'!X32="NA","NA",(('Salary Data'!AC32-'Salary Data'!X32)/'Salary Data'!X32)*100)</f>
        <v>14.972076809996363</v>
      </c>
      <c r="J32" s="100" t="str">
        <f>IF('Salary Data'!AZ32="NA","NA",(('Salary Data'!BE32-'Salary Data'!AZ32)/'Salary Data'!AZ32)*100)</f>
        <v>NA</v>
      </c>
      <c r="K32" s="113" t="str">
        <f>IF('Salary Data'!CB32="NA","NA",(('Salary Data'!CG32-'Salary Data'!CB32)/'Salary Data'!CB32)*100)</f>
        <v>NA</v>
      </c>
      <c r="L32" s="101" t="str">
        <f>IF((AND('Salary Data'!DD32="NA",'Salary Data'!DI32="NA")),(('Salary Data'!DI32-'Salary Data'!DD32)/'Salary Data'!DD32)*100,"NA")</f>
        <v>NA</v>
      </c>
      <c r="M32" s="113" t="str">
        <f>IF('Salary Data'!EF32="NA","NA",(('Salary Data'!EK32-'Salary Data'!EF32)/'Salary Data'!EF32)*100)</f>
        <v>NA</v>
      </c>
      <c r="N32" s="113">
        <f>IF('Salary Data'!FM32="NA","NA",(('Salary Data'!FM32-'Salary Data'!FH32)/'Salary Data'!FH32)*100)</f>
        <v>16.61343724200157</v>
      </c>
    </row>
    <row r="33" spans="1:14" s="119" customFormat="1">
      <c r="A33" s="110" t="s">
        <v>59</v>
      </c>
      <c r="B33" s="110"/>
      <c r="C33" s="111" t="str">
        <f>'Salary Data'!AC33</f>
        <v>NA</v>
      </c>
      <c r="D33" s="98">
        <f>IF('Salary Data'!BE33&gt;0,('Salary Data'!BE33),"NA")</f>
        <v>76665.451231774758</v>
      </c>
      <c r="E33" s="112" t="str">
        <f>IF('Salary Data'!CG33&gt;0,('Salary Data'!CG33),"NA")</f>
        <v>NA</v>
      </c>
      <c r="F33" s="112" t="str">
        <f>IF('Salary Data'!DI33&gt;0,('Salary Data'!DI33),"NA")</f>
        <v>NA</v>
      </c>
      <c r="G33" s="112" t="str">
        <f>IF('Salary Data'!EK33&gt;0,('Salary Data'!EK33),"NA")</f>
        <v>NA</v>
      </c>
      <c r="H33" s="112">
        <f>IF('Salary Data'!FM33&gt;0,('Salary Data'!FM33),"NA")</f>
        <v>58286.925414364639</v>
      </c>
      <c r="I33" s="99" t="str">
        <f>IF('Salary Data'!X33="NA","NA",(('Salary Data'!AC33-'Salary Data'!X33)/'Salary Data'!X33)*100)</f>
        <v>NA</v>
      </c>
      <c r="J33" s="100">
        <f>IF('Salary Data'!AZ33="NA","NA",(('Salary Data'!BE33-'Salary Data'!AZ33)/'Salary Data'!AZ33)*100)</f>
        <v>15.96259408643359</v>
      </c>
      <c r="K33" s="113" t="str">
        <f>IF((AND('Salary Data'!CB33="NA", 'Salary Data'!CG33="NA")),(('Salary Data'!CG33-'Salary Data'!CB33)/'Salary Data'!CB33)*100, "NA")</f>
        <v>NA</v>
      </c>
      <c r="L33" s="113" t="str">
        <f>IF('Salary Data'!DI33="NA","NA",(('Salary Data'!DI33-'Salary Data'!DD33)/'Salary Data'!DD33)*100)</f>
        <v>NA</v>
      </c>
      <c r="M33" s="113" t="str">
        <f>IF('Salary Data'!EK33="NA","NA",(('Salary Data'!EK33-'Salary Data'!EF33)/'Salary Data'!EF33)*100)</f>
        <v>NA</v>
      </c>
      <c r="N33" s="113">
        <f>IF('Salary Data'!FM33="NA","NA",(('Salary Data'!FM33-'Salary Data'!FH33)/'Salary Data'!FH33)*100)</f>
        <v>16.825455330089415</v>
      </c>
    </row>
    <row r="34" spans="1:14" s="119" customFormat="1">
      <c r="A34" s="110" t="s">
        <v>60</v>
      </c>
      <c r="B34" s="110"/>
      <c r="C34" s="111" t="str">
        <f>'Salary Data'!AC34</f>
        <v>NA</v>
      </c>
      <c r="D34" s="98">
        <f>IF('Salary Data'!BE34&gt;0,('Salary Data'!BE34),"NA")</f>
        <v>70422.30271828665</v>
      </c>
      <c r="E34" s="112" t="str">
        <f>IF('Salary Data'!CG34&gt;0,('Salary Data'!CG34),"NA")</f>
        <v>NA</v>
      </c>
      <c r="F34" s="112">
        <f>IF('Salary Data'!DI34&gt;0,('Salary Data'!DI34),"NA")</f>
        <v>64407.304794520547</v>
      </c>
      <c r="G34" s="112" t="str">
        <f>IF('Salary Data'!EK34&gt;0,('Salary Data'!EK34),"NA")</f>
        <v>NA</v>
      </c>
      <c r="H34" s="112">
        <f>IF('Salary Data'!FM34&gt;0,('Salary Data'!FM34),"NA")</f>
        <v>55688.491452991453</v>
      </c>
      <c r="I34" s="99" t="str">
        <f>IF('Salary Data'!X34="NA","NA",(('Salary Data'!AC34-'Salary Data'!X34)/'Salary Data'!X34)*100)</f>
        <v>NA</v>
      </c>
      <c r="J34" s="100">
        <f>IF('Salary Data'!AZ34="NA","NA",(('Salary Data'!BE34-'Salary Data'!AZ34)/'Salary Data'!AZ34)*100)</f>
        <v>-4.41572908829382</v>
      </c>
      <c r="K34" s="113" t="str">
        <f>IF('Salary Data'!CB34="NA","NA",(('Salary Data'!CG34-'Salary Data'!CB34)/'Salary Data'!CB34)*100)</f>
        <v>NA</v>
      </c>
      <c r="L34" s="113">
        <f>IF('Salary Data'!DI34="NA","NA",(('Salary Data'!DI34-'Salary Data'!DD34)/'Salary Data'!DD34)*100)</f>
        <v>7.8106463771547645</v>
      </c>
      <c r="M34" s="113" t="str">
        <f>IF('Salary Data'!EK34="NA","NA",(('Salary Data'!EK34-'Salary Data'!EF34)/'Salary Data'!EF34)*100)</f>
        <v>NA</v>
      </c>
      <c r="N34" s="113">
        <f>IF('Salary Data'!FM34="NA","NA",(('Salary Data'!FM34-'Salary Data'!FH34)/'Salary Data'!FH34)*100)</f>
        <v>7.5728136924946714</v>
      </c>
    </row>
    <row r="35" spans="1:14" s="119" customFormat="1">
      <c r="A35" s="110" t="s">
        <v>61</v>
      </c>
      <c r="B35" s="110"/>
      <c r="C35" s="111">
        <f>'Salary Data'!AC35</f>
        <v>95958.626270733017</v>
      </c>
      <c r="D35" s="98" t="str">
        <f>IF('Salary Data'!BE35&gt;0,('Salary Data'!BE35),"NA")</f>
        <v>NA</v>
      </c>
      <c r="E35" s="112" t="str">
        <f>IF('Salary Data'!CG35&gt;0,('Salary Data'!CG35),"NA")</f>
        <v>NA</v>
      </c>
      <c r="F35" s="112" t="str">
        <f>IF('Salary Data'!DI35&gt;0,('Salary Data'!DI35),"NA")</f>
        <v>NA</v>
      </c>
      <c r="G35" s="112" t="str">
        <f>IF('Salary Data'!EK35&gt;0,('Salary Data'!EK35),"NA")</f>
        <v>NA</v>
      </c>
      <c r="H35" s="112">
        <f>IF('Salary Data'!FM35&gt;0,('Salary Data'!FM35),"NA")</f>
        <v>71147.25961538461</v>
      </c>
      <c r="I35" s="99">
        <f>IF('Salary Data'!X35="NA","NA",(('Salary Data'!AC35-'Salary Data'!X35)/'Salary Data'!X35)*100)</f>
        <v>6.2018318114470539</v>
      </c>
      <c r="J35" s="100" t="str">
        <f>IF('Salary Data'!AZ35="NA","NA",(('Salary Data'!BE35-'Salary Data'!AZ35)/'Salary Data'!AZ35)*100)</f>
        <v>NA</v>
      </c>
      <c r="K35" s="113" t="str">
        <f>IF('Salary Data'!CB35="NA","NA",(('Salary Data'!CG35-'Salary Data'!CB35)/'Salary Data'!CB35)*100)</f>
        <v>NA</v>
      </c>
      <c r="L35" s="113" t="str">
        <f>IF('Salary Data'!DI35="NA","NA",(('Salary Data'!DI35-'Salary Data'!DD35)/'Salary Data'!DD35)*100)</f>
        <v>NA</v>
      </c>
      <c r="M35" s="113" t="str">
        <f>IF('Salary Data'!EK35="NA","NA",(('Salary Data'!EK35-'Salary Data'!EF35)/'Salary Data'!EF35)*100)</f>
        <v>NA</v>
      </c>
      <c r="N35" s="113">
        <f>IF('Salary Data'!FM35="NA","NA",(('Salary Data'!FM35-'Salary Data'!FH35)/'Salary Data'!FH35)*100)</f>
        <v>-2.1495105107356443</v>
      </c>
    </row>
    <row r="36" spans="1:14" s="119" customFormat="1">
      <c r="A36" s="114" t="s">
        <v>62</v>
      </c>
      <c r="B36" s="114"/>
      <c r="C36" s="105">
        <f>'Salary Data'!AC36</f>
        <v>82871.957547169804</v>
      </c>
      <c r="D36" s="106" t="str">
        <f>IF('Salary Data'!BE36&gt;0,('Salary Data'!BE36),"NA")</f>
        <v>NA</v>
      </c>
      <c r="E36" s="105">
        <f>IF('Salary Data'!CG36&gt;0,('Salary Data'!CG36),"NA")</f>
        <v>58499.409090909088</v>
      </c>
      <c r="F36" s="105">
        <f>IF('Salary Data'!DI36&gt;0,('Salary Data'!DI36),"NA")</f>
        <v>70578.023809523816</v>
      </c>
      <c r="G36" s="105">
        <f>IF('Salary Data'!EK36&gt;0,('Salary Data'!EK36),"NA")</f>
        <v>59157.320652173912</v>
      </c>
      <c r="H36" s="105">
        <f>IF('Salary Data'!FM36&gt;0,('Salary Data'!FM36),"NA")</f>
        <v>60145.346153846156</v>
      </c>
      <c r="I36" s="107">
        <f>IF('Salary Data'!X36="NA","NA",(('Salary Data'!AC36-'Salary Data'!X36)/'Salary Data'!X36)*100)</f>
        <v>6.9067304754238723</v>
      </c>
      <c r="J36" s="108" t="str">
        <f>IF('Salary Data'!AZ36="NA","NA",(('Salary Data'!BE36-'Salary Data'!AZ36)/'Salary Data'!AZ36)*100)</f>
        <v>NA</v>
      </c>
      <c r="K36" s="108">
        <f>IF('Salary Data'!CB36="NA","NA",(('Salary Data'!CG36-'Salary Data'!CB36)/'Salary Data'!CB36)*100)</f>
        <v>4.6302514022745189</v>
      </c>
      <c r="L36" s="108">
        <f>IF('Salary Data'!DI36="NA","NA",(('Salary Data'!DI36-'Salary Data'!DD36)/'Salary Data'!DD36)*100)</f>
        <v>20.990766562505712</v>
      </c>
      <c r="M36" s="108" t="str">
        <f>IF((AND('Salary Data'!EF36="NA",'Salary Data'!EK36="NA")),(('Salary Data'!EK36-'Salary Data'!EF36)/'Salary Data'!EF36)*100,"NA")</f>
        <v>NA</v>
      </c>
      <c r="N36" s="108" t="str">
        <f>IF('Salary Data'!FH36="NA","NA",(('Salary Data'!FM36-'Salary Data'!FH36)/'Salary Data'!FH36)*100)</f>
        <v>NA</v>
      </c>
    </row>
    <row r="37" spans="1:14" s="119" customFormat="1">
      <c r="A37" s="114" t="s">
        <v>63</v>
      </c>
      <c r="B37" s="114"/>
      <c r="C37" s="105">
        <f>'Salary Data'!AC37</f>
        <v>92753.439441604409</v>
      </c>
      <c r="D37" s="106">
        <f>IF('Salary Data'!BE37&gt;0,('Salary Data'!BE37),"NA")</f>
        <v>90791.333115183239</v>
      </c>
      <c r="E37" s="105" t="str">
        <f>IF('Salary Data'!CG37&gt;0,('Salary Data'!CG37),"NA")</f>
        <v>NA</v>
      </c>
      <c r="F37" s="105">
        <f>IF('Salary Data'!DI37&gt;0,('Salary Data'!DI37),"NA")</f>
        <v>81002.251913265311</v>
      </c>
      <c r="G37" s="105">
        <f>IF('Salary Data'!EK37&gt;0,('Salary Data'!EK37),"NA")</f>
        <v>61111.196078431371</v>
      </c>
      <c r="H37" s="105">
        <f>IF('Salary Data'!FM37&gt;0,('Salary Data'!FM37),"NA")</f>
        <v>69150.265243902439</v>
      </c>
      <c r="I37" s="107">
        <f>IF('Salary Data'!X37="NA","NA",(('Salary Data'!AC37-'Salary Data'!X37)/'Salary Data'!X37)*100)</f>
        <v>11.945124177209433</v>
      </c>
      <c r="J37" s="108">
        <f>IF('Salary Data'!AZ37="NA","NA",(('Salary Data'!BE37-'Salary Data'!AZ37)/'Salary Data'!AZ37)*100)</f>
        <v>24.222225362232809</v>
      </c>
      <c r="K37" s="108" t="str">
        <f>IF((AND('Salary Data'!CB37="NA", 'Salary Data'!CG37="NA")),(('Salary Data'!CG37-'Salary Data'!CB37)/'Salary Data'!CB37)*100, "NA")</f>
        <v>NA</v>
      </c>
      <c r="L37" s="108">
        <f>IF('Salary Data'!DI37="NA","NA",(('Salary Data'!DI37-'Salary Data'!DD37)/'Salary Data'!DD37)*100)</f>
        <v>26.164855063943328</v>
      </c>
      <c r="M37" s="108">
        <f>IF('Salary Data'!EK37="NA","NA",(('Salary Data'!EK37-'Salary Data'!EF37)/'Salary Data'!EF37)*100)</f>
        <v>10.489816214439399</v>
      </c>
      <c r="N37" s="108">
        <f>IF('Salary Data'!FM37="NA","NA",(('Salary Data'!FM37-'Salary Data'!FH37)/'Salary Data'!FH37)*100)</f>
        <v>6.183790185325579</v>
      </c>
    </row>
    <row r="38" spans="1:14" s="119" customFormat="1">
      <c r="A38" s="114" t="s">
        <v>64</v>
      </c>
      <c r="B38" s="114"/>
      <c r="C38" s="105">
        <f>'Salary Data'!AC38</f>
        <v>98862.292131350681</v>
      </c>
      <c r="D38" s="106">
        <f>IF('Salary Data'!BE38&gt;0,('Salary Data'!BE38),"NA")</f>
        <v>84635.147029702974</v>
      </c>
      <c r="E38" s="105" t="str">
        <f>IF('Salary Data'!CG38&gt;0,('Salary Data'!CG38),"NA")</f>
        <v>NA</v>
      </c>
      <c r="F38" s="105">
        <f>IF('Salary Data'!DI38&gt;0,('Salary Data'!DI38),"NA")</f>
        <v>70595.413793103449</v>
      </c>
      <c r="G38" s="105">
        <f>IF('Salary Data'!EK38&gt;0,('Salary Data'!EK38),"NA")</f>
        <v>74674.017287234048</v>
      </c>
      <c r="H38" s="105">
        <f>IF('Salary Data'!FM38&gt;0,('Salary Data'!FM38),"NA")</f>
        <v>66065.189956331873</v>
      </c>
      <c r="I38" s="107">
        <f>IF('Salary Data'!X38="NA","NA",(('Salary Data'!AC38-'Salary Data'!X38)/'Salary Data'!X38)*100)</f>
        <v>29.770868077077189</v>
      </c>
      <c r="J38" s="108" t="str">
        <f>IF('Salary Data'!AZ38="NA","NA",(('Salary Data'!BE38-'Salary Data'!AZ38)/'Salary Data'!AZ38)*100)</f>
        <v>NA</v>
      </c>
      <c r="K38" s="108" t="str">
        <f>IF('Salary Data'!CB38="NA","NA",(('Salary Data'!CG38-'Salary Data'!CB38)/'Salary Data'!CB38)*100)</f>
        <v>NA</v>
      </c>
      <c r="L38" s="108">
        <f>IF('Salary Data'!DI38="NA","NA",(('Salary Data'!DI38-'Salary Data'!DD38)/'Salary Data'!DD38)*100)</f>
        <v>13.751686225530305</v>
      </c>
      <c r="M38" s="108">
        <f>IF('Salary Data'!EF38="NA","NA",(('Salary Data'!EK38-'Salary Data'!EF38)/'Salary Data'!EF38)*100)</f>
        <v>13.44818951852238</v>
      </c>
      <c r="N38" s="108" t="str">
        <f>IF((AND('Salary Data'!FM38="NA",'Salary Data'!FH38="NA")),(('Salary Data'!FM38-'Salary Data'!FH38)/'Salary Data'!FH38)*100,"NA")</f>
        <v>NA</v>
      </c>
    </row>
    <row r="39" spans="1:14" s="119" customFormat="1">
      <c r="A39" s="114" t="s">
        <v>65</v>
      </c>
      <c r="B39" s="114"/>
      <c r="C39" s="105">
        <f>'Salary Data'!AC39</f>
        <v>109039.02506002401</v>
      </c>
      <c r="D39" s="106" t="str">
        <f>IF('Salary Data'!BE39&gt;0,('Salary Data'!BE39),"NA")</f>
        <v>NA</v>
      </c>
      <c r="E39" s="105">
        <f>IF('Salary Data'!CG39&gt;0,('Salary Data'!CG39),"NA")</f>
        <v>77797.853888888887</v>
      </c>
      <c r="F39" s="105">
        <f>IF('Salary Data'!DI39&gt;0,('Salary Data'!DI39),"NA")</f>
        <v>93658.371839581523</v>
      </c>
      <c r="G39" s="105">
        <f>IF('Salary Data'!EK39&gt;0,('Salary Data'!EK39),"NA")</f>
        <v>81802.4094488189</v>
      </c>
      <c r="H39" s="105" t="str">
        <f>IF('Salary Data'!FM39&gt;0,('Salary Data'!FM39),"NA")</f>
        <v>NA</v>
      </c>
      <c r="I39" s="107">
        <f>IF('Salary Data'!X39="NA","NA",(('Salary Data'!AC39-'Salary Data'!X39)/'Salary Data'!X39)*100)</f>
        <v>16.787022228097396</v>
      </c>
      <c r="J39" s="108" t="str">
        <f>IF('Salary Data'!AZ39="NA","NA",(('Salary Data'!BE39-'Salary Data'!AZ39)/'Salary Data'!AZ39)*100)</f>
        <v>NA</v>
      </c>
      <c r="K39" s="108">
        <f>IF('Salary Data'!CB39="NA","NA",(('Salary Data'!CG39-'Salary Data'!CB39)/'Salary Data'!CB39)*100)</f>
        <v>8.3409309821867339</v>
      </c>
      <c r="L39" s="108">
        <f>IF('Salary Data'!DI39="NA","NA",(('Salary Data'!DI39-'Salary Data'!DD39)/'Salary Data'!DD39)*100)</f>
        <v>9.6338155791291875</v>
      </c>
      <c r="M39" s="108">
        <f>IF('Salary Data'!EK39="NA","NA",(('Salary Data'!EK39-'Salary Data'!EF39)/'Salary Data'!EF39)*100)</f>
        <v>17.943325718286179</v>
      </c>
      <c r="N39" s="108" t="str">
        <f>IF('Salary Data'!FH39="NA","NA",(('Salary Data'!FM39-'Salary Data'!FH39)/'Salary Data'!FH39)*100)</f>
        <v>NA</v>
      </c>
    </row>
    <row r="40" spans="1:14" s="119" customFormat="1">
      <c r="A40" s="121" t="s">
        <v>66</v>
      </c>
      <c r="B40" s="121"/>
      <c r="C40" s="122">
        <f>'Salary Data'!AC40</f>
        <v>89099.916782246873</v>
      </c>
      <c r="D40" s="122" t="str">
        <f>IF('Salary Data'!BE40&gt;0,('Salary Data'!BE40),"NA")</f>
        <v>NA</v>
      </c>
      <c r="E40" s="122" t="str">
        <f>IF('Salary Data'!CG40&gt;0,('Salary Data'!CG40),"NA")</f>
        <v>NA</v>
      </c>
      <c r="F40" s="122" t="str">
        <f>IF('Salary Data'!DI40&gt;0,('Salary Data'!DI40),"NA")</f>
        <v>NA</v>
      </c>
      <c r="G40" s="122" t="str">
        <f>IF('Salary Data'!EK40&gt;0,('Salary Data'!EK40),"NA")</f>
        <v>NA</v>
      </c>
      <c r="H40" s="122" t="str">
        <f>IF('Salary Data'!FM40&gt;0,('Salary Data'!FM40),"NA")</f>
        <v>NA</v>
      </c>
      <c r="I40" s="123" t="str">
        <f>IF('Salary Data'!X40="NA","NA",(('Salary Data'!AC40-'Salary Data'!X40)/'Salary Data'!X40)*100)</f>
        <v>NA</v>
      </c>
      <c r="J40" s="124">
        <f>IF('Salary Data'!AZ40="NA","NA",(('Salary Data'!BE40-'Salary Data'!AZ40)/'Salary Data'!AZ40)*100)</f>
        <v>-100</v>
      </c>
      <c r="K40" s="124" t="str">
        <f>IF('Salary Data'!CB40="NA","NA",(('Salary Data'!CG40-'Salary Data'!CB40)/'Salary Data'!CB40)*100)</f>
        <v>NA</v>
      </c>
      <c r="L40" s="124" t="str">
        <f>IF('Salary Data'!DI40="NA","NA",(('Salary Data'!DI40-'Salary Data'!DD40)/'Salary Data'!DD40)*100)</f>
        <v>NA</v>
      </c>
      <c r="M40" s="124" t="str">
        <f>IF('Salary Data'!EK40="NA","NA",(('Salary Data'!EK40-'Salary Data'!EF40)/'Salary Data'!EF40)*100)</f>
        <v>NA</v>
      </c>
      <c r="N40" s="124" t="str">
        <f>IF('Salary Data'!FM40="NA","NA",(('Salary Data'!FM40-'Salary Data'!FH40)/'Salary Data'!FH40)*100)</f>
        <v>NA</v>
      </c>
    </row>
    <row r="41" spans="1:14" s="119" customFormat="1">
      <c r="A41" s="96" t="s">
        <v>67</v>
      </c>
      <c r="B41" s="96"/>
      <c r="C41" s="97">
        <f>'Salary Data'!AC41</f>
        <v>101533.89159591646</v>
      </c>
      <c r="D41" s="98">
        <f>IF('Salary Data'!BE41&gt;0,('Salary Data'!BE41),"NA")</f>
        <v>80853.997535771065</v>
      </c>
      <c r="E41" s="98">
        <f>IF('Salary Data'!CG41&gt;0,('Salary Data'!CG41),"NA")</f>
        <v>76073.896345941976</v>
      </c>
      <c r="F41" s="98">
        <f>IF('Salary Data'!DI41&gt;0,('Salary Data'!DI41),"NA")</f>
        <v>69346.796637426902</v>
      </c>
      <c r="G41" s="98">
        <f>IF('Salary Data'!EK41&gt;0,('Salary Data'!EK41),"NA")</f>
        <v>70476.455467590305</v>
      </c>
      <c r="H41" s="98">
        <f>IF('Salary Data'!FM41&gt;0,('Salary Data'!FM41),"NA")</f>
        <v>57003.324624194705</v>
      </c>
      <c r="I41" s="99">
        <f>IF('Salary Data'!X41="NA","NA",(('Salary Data'!AC41-'Salary Data'!X41)/'Salary Data'!X41)*100)</f>
        <v>10.343156495605815</v>
      </c>
      <c r="J41" s="100">
        <f>IF('Salary Data'!AZ41="NA","NA",(('Salary Data'!BE41-'Salary Data'!AZ41)/'Salary Data'!AZ41)*100)</f>
        <v>9.3614399125299155</v>
      </c>
      <c r="K41" s="101">
        <f>IF('Salary Data'!CB41="NA","NA",(('Salary Data'!CG41-'Salary Data'!CB41)/'Salary Data'!CB41)*100)</f>
        <v>8.6408798052754765</v>
      </c>
      <c r="L41" s="101">
        <f>IF('Salary Data'!DI41="NA","NA",(('Salary Data'!DI41-'Salary Data'!DD41)/'Salary Data'!DD41)*100)</f>
        <v>9.5975971487024268</v>
      </c>
      <c r="M41" s="101">
        <f>IF('Salary Data'!EK41="NA","NA",(('Salary Data'!EK41-'Salary Data'!EF41)/'Salary Data'!EF41)*100)</f>
        <v>14.159199440726217</v>
      </c>
      <c r="N41" s="101">
        <f>IF('Salary Data'!FM41="NA","NA",(('Salary Data'!FM41-'Salary Data'!FH41)/'Salary Data'!FH41)*100)</f>
        <v>0.24053107240106533</v>
      </c>
    </row>
    <row r="42" spans="1:14" s="119" customFormat="1">
      <c r="A42" s="96" t="s">
        <v>92</v>
      </c>
      <c r="B42" s="96"/>
      <c r="C42" s="102">
        <f>(C41/C$7)*100</f>
        <v>97.553616072462674</v>
      </c>
      <c r="D42" s="103">
        <f t="shared" ref="D42:H42" si="2">(D41/D$7)*100</f>
        <v>95.294733462448988</v>
      </c>
      <c r="E42" s="103">
        <f t="shared" si="2"/>
        <v>96.615389947666742</v>
      </c>
      <c r="F42" s="103">
        <f t="shared" si="2"/>
        <v>95.142418833590497</v>
      </c>
      <c r="G42" s="103">
        <f t="shared" si="2"/>
        <v>97.580049996116387</v>
      </c>
      <c r="H42" s="103">
        <f t="shared" si="2"/>
        <v>85.764673131324813</v>
      </c>
      <c r="I42" s="99"/>
      <c r="J42" s="100"/>
      <c r="K42" s="101"/>
      <c r="L42" s="101"/>
      <c r="M42" s="101"/>
      <c r="N42" s="101"/>
    </row>
    <row r="43" spans="1:14" s="119" customFormat="1">
      <c r="A43" s="104" t="s">
        <v>68</v>
      </c>
      <c r="B43" s="104"/>
      <c r="C43" s="105">
        <f>'Salary Data'!AC43</f>
        <v>102049.89501192005</v>
      </c>
      <c r="D43" s="106">
        <f>IF('Salary Data'!BE43&gt;0,('Salary Data'!BE43),"NA")</f>
        <v>75951.345331833523</v>
      </c>
      <c r="E43" s="106">
        <f>IF('Salary Data'!CG43&gt;0,('Salary Data'!CG43),"NA")</f>
        <v>74507.987325728769</v>
      </c>
      <c r="F43" s="106" t="str">
        <f>IF('Salary Data'!DI43&gt;0,('Salary Data'!DI43),"NA")</f>
        <v>NA</v>
      </c>
      <c r="G43" s="106" t="str">
        <f>IF('Salary Data'!EK43&gt;0,('Salary Data'!EK43),"NA")</f>
        <v>NA</v>
      </c>
      <c r="H43" s="106" t="str">
        <f>IF('Salary Data'!FM43&gt;0,('Salary Data'!FM43),"NA")</f>
        <v>NA</v>
      </c>
      <c r="I43" s="107">
        <f>IF('Salary Data'!X43="NA","NA",(('Salary Data'!AC43-'Salary Data'!X43)/'Salary Data'!X43)*100)</f>
        <v>7.2595720300125901</v>
      </c>
      <c r="J43" s="108">
        <f>IF('Salary Data'!AZ43="NA","NA",(('Salary Data'!BE43-'Salary Data'!AZ43)/'Salary Data'!AZ43)*100)</f>
        <v>6.9241144574483657</v>
      </c>
      <c r="K43" s="109">
        <f>IF('Salary Data'!CB43="NA","NA",(('Salary Data'!CG43-'Salary Data'!CB43)/'Salary Data'!CB43)*100)</f>
        <v>7.5109656527285189</v>
      </c>
      <c r="L43" s="109" t="str">
        <f>IF('Salary Data'!DI43="NA","NA",(('Salary Data'!DI43-'Salary Data'!DD43)/'Salary Data'!DD43)*100)</f>
        <v>NA</v>
      </c>
      <c r="M43" s="109" t="str">
        <f>IF('Salary Data'!EK43="NA","NA",(('Salary Data'!EK43-'Salary Data'!EF43)/'Salary Data'!EF43)*100)</f>
        <v>NA</v>
      </c>
      <c r="N43" s="109" t="str">
        <f>IF('Salary Data'!FM43="NA","NA",(('Salary Data'!FM43-'Salary Data'!FH43)/'Salary Data'!FH43)*100)</f>
        <v>NA</v>
      </c>
    </row>
    <row r="44" spans="1:14" s="119" customFormat="1">
      <c r="A44" s="104" t="s">
        <v>69</v>
      </c>
      <c r="B44" s="104"/>
      <c r="C44" s="105">
        <f>'Salary Data'!AC44</f>
        <v>104898.60102454133</v>
      </c>
      <c r="D44" s="106">
        <f>IF('Salary Data'!BE44&gt;0,('Salary Data'!BE44),"NA")</f>
        <v>71501.640357698285</v>
      </c>
      <c r="E44" s="106">
        <f>IF('Salary Data'!CG44&gt;0,('Salary Data'!CG44),"NA")</f>
        <v>71719.611198738174</v>
      </c>
      <c r="F44" s="106">
        <f>IF('Salary Data'!DI44&gt;0,('Salary Data'!DI44),"NA")</f>
        <v>63183.893799472295</v>
      </c>
      <c r="G44" s="106">
        <f>IF('Salary Data'!EK44&gt;0,('Salary Data'!EK44),"NA")</f>
        <v>61443.770061728392</v>
      </c>
      <c r="H44" s="106">
        <f>IF('Salary Data'!FM44&gt;0,('Salary Data'!FM44),"NA")</f>
        <v>47416.766146993315</v>
      </c>
      <c r="I44" s="107">
        <f>IF('Salary Data'!X44="NA","NA",(('Salary Data'!AC44-'Salary Data'!X44)/'Salary Data'!X44)*100)</f>
        <v>11.872508297410194</v>
      </c>
      <c r="J44" s="108">
        <f>IF('Salary Data'!AZ44="NA","NA",(('Salary Data'!BE44-'Salary Data'!AZ44)/'Salary Data'!AZ44)*100)</f>
        <v>5.7120470549945743</v>
      </c>
      <c r="K44" s="109">
        <f>IF('Salary Data'!CB44="NA","NA",(('Salary Data'!CG44-'Salary Data'!CB44)/'Salary Data'!CB44)*100)</f>
        <v>3.6342934704483363</v>
      </c>
      <c r="L44" s="109">
        <f>IF('Salary Data'!DI44="NA","NA",(('Salary Data'!DI44-'Salary Data'!DD44)/'Salary Data'!DD44)*100)</f>
        <v>10.183970200391444</v>
      </c>
      <c r="M44" s="109">
        <f>IF('Salary Data'!EK44="NA","NA",(('Salary Data'!EK44-'Salary Data'!EF44)/'Salary Data'!EF44)*100)</f>
        <v>3.0611360038207196</v>
      </c>
      <c r="N44" s="109">
        <f>IF('Salary Data'!FM44="NA","NA",(('Salary Data'!FM44-'Salary Data'!FH44)/'Salary Data'!FH44)*100)</f>
        <v>-14.563424048028665</v>
      </c>
    </row>
    <row r="45" spans="1:14" s="119" customFormat="1">
      <c r="A45" s="104" t="s">
        <v>70</v>
      </c>
      <c r="B45" s="104"/>
      <c r="C45" s="105">
        <f>'Salary Data'!AC45</f>
        <v>101695.71131879542</v>
      </c>
      <c r="D45" s="106" t="str">
        <f>IF('Salary Data'!BE45&gt;0,('Salary Data'!BE45),"NA")</f>
        <v>NA</v>
      </c>
      <c r="E45" s="106">
        <f>IF('Salary Data'!CG45&gt;0,('Salary Data'!CG45),"NA")</f>
        <v>75168.5</v>
      </c>
      <c r="F45" s="106" t="str">
        <f>IF('Salary Data'!DI45&gt;0,('Salary Data'!DI45),"NA")</f>
        <v>NA</v>
      </c>
      <c r="G45" s="106" t="str">
        <f>IF('Salary Data'!EK45&gt;0,('Salary Data'!EK45),"NA")</f>
        <v>NA</v>
      </c>
      <c r="H45" s="106" t="str">
        <f>IF('Salary Data'!FM45&gt;0,('Salary Data'!FM45),"NA")</f>
        <v>NA</v>
      </c>
      <c r="I45" s="107">
        <f>IF('Salary Data'!X45="NA","NA",(('Salary Data'!AC45-'Salary Data'!X45)/'Salary Data'!X45)*100)</f>
        <v>6.0738499634063743</v>
      </c>
      <c r="J45" s="108" t="str">
        <f>IF('Salary Data'!AZ45="NA","NA",(('Salary Data'!BE45-'Salary Data'!AZ45)/'Salary Data'!AZ45)*100)</f>
        <v>NA</v>
      </c>
      <c r="K45" s="109">
        <f>IF('Salary Data'!CB45="NA","NA",(('Salary Data'!CG45-'Salary Data'!CB45)/'Salary Data'!CB45)*100)</f>
        <v>2.6672019412124452</v>
      </c>
      <c r="L45" s="109" t="str">
        <f>IF('Salary Data'!DI45="NA","NA",(('Salary Data'!DI45-'Salary Data'!DD45)/'Salary Data'!DD45)*100)</f>
        <v>NA</v>
      </c>
      <c r="M45" s="109" t="str">
        <f>IF('Salary Data'!EK45="NA","NA",(('Salary Data'!EK45-'Salary Data'!EF45)/'Salary Data'!EF45)*100)</f>
        <v>NA</v>
      </c>
      <c r="N45" s="109" t="str">
        <f>IF('Salary Data'!FM45="NA","NA",(('Salary Data'!FM45-'Salary Data'!FH45)/'Salary Data'!FH45)*100)</f>
        <v>NA</v>
      </c>
    </row>
    <row r="46" spans="1:14" s="119" customFormat="1">
      <c r="A46" s="104" t="s">
        <v>71</v>
      </c>
      <c r="B46" s="104"/>
      <c r="C46" s="105">
        <f>'Salary Data'!AC46</f>
        <v>89936.470741222365</v>
      </c>
      <c r="D46" s="106">
        <f>IF('Salary Data'!BE46&gt;0,('Salary Data'!BE46),"NA")</f>
        <v>73028.867021276601</v>
      </c>
      <c r="E46" s="106">
        <f>IF('Salary Data'!CG46&gt;0,('Salary Data'!CG46),"NA")</f>
        <v>64456.43054024256</v>
      </c>
      <c r="F46" s="106">
        <f>IF('Salary Data'!DI46&gt;0,('Salary Data'!DI46),"NA")</f>
        <v>68607.289473684214</v>
      </c>
      <c r="G46" s="106" t="str">
        <f>IF('Salary Data'!EK46&gt;0,('Salary Data'!EK46),"NA")</f>
        <v>NA</v>
      </c>
      <c r="H46" s="106">
        <f>IF('Salary Data'!FM46&gt;0,('Salary Data'!FM46),"NA")</f>
        <v>55933.65625</v>
      </c>
      <c r="I46" s="107">
        <f>IF('Salary Data'!X46="NA","NA",(('Salary Data'!AC46-'Salary Data'!X46)/'Salary Data'!X46)*100)</f>
        <v>10.16138848001126</v>
      </c>
      <c r="J46" s="108">
        <f>IF('Salary Data'!AZ46="NA","NA",(('Salary Data'!BE46-'Salary Data'!AZ46)/'Salary Data'!AZ46)*100)</f>
        <v>7.7375049906198328</v>
      </c>
      <c r="K46" s="109">
        <f>IF('Salary Data'!CB46="NA","NA",(('Salary Data'!CG46-'Salary Data'!CB46)/'Salary Data'!CB46)*100)</f>
        <v>6.1060582265240786</v>
      </c>
      <c r="L46" s="109">
        <f>IF('Salary Data'!DI46="NA","NA",(('Salary Data'!DI46-'Salary Data'!DD46)/'Salary Data'!DD46)*100)</f>
        <v>1.0723237027936867</v>
      </c>
      <c r="M46" s="109" t="str">
        <f>IF('Salary Data'!EK46="NA","NA",(('Salary Data'!EK46-'Salary Data'!EF46)/'Salary Data'!EF46)*100)</f>
        <v>NA</v>
      </c>
      <c r="N46" s="109" t="str">
        <f>IF((AND('Salary Data'!FM46="NA",'Salary Data'!FH46="NA")),(('Salary Data'!FM46-'Salary Data'!FH46)/'Salary Data'!FH46)*100,"NA")</f>
        <v>NA</v>
      </c>
    </row>
    <row r="47" spans="1:14" s="119" customFormat="1">
      <c r="A47" s="110" t="s">
        <v>72</v>
      </c>
      <c r="B47" s="110"/>
      <c r="C47" s="111">
        <f>'Salary Data'!AC47</f>
        <v>106377.99519698444</v>
      </c>
      <c r="D47" s="98">
        <f>IF('Salary Data'!BE47&gt;0,('Salary Data'!BE47),"NA")</f>
        <v>88437.120157215046</v>
      </c>
      <c r="E47" s="112">
        <f>IF('Salary Data'!CG47&gt;0,('Salary Data'!CG47),"NA")</f>
        <v>84395.038680926911</v>
      </c>
      <c r="F47" s="112">
        <f>IF('Salary Data'!DI47&gt;0,('Salary Data'!DI47),"NA")</f>
        <v>82552.4180977543</v>
      </c>
      <c r="G47" s="112" t="str">
        <f>IF('Salary Data'!EK47&gt;0,('Salary Data'!EK47),"NA")</f>
        <v>NA</v>
      </c>
      <c r="H47" s="112">
        <f>IF('Salary Data'!FM47&gt;0,('Salary Data'!FM47),"NA")</f>
        <v>57850.234693877552</v>
      </c>
      <c r="I47" s="99">
        <f>IF('Salary Data'!X47="NA","NA",(('Salary Data'!AC47-'Salary Data'!X47)/'Salary Data'!X47)*100)</f>
        <v>13.143456813104118</v>
      </c>
      <c r="J47" s="100">
        <f>IF('Salary Data'!AZ47="NA","NA",(('Salary Data'!BE47-'Salary Data'!AZ47)/'Salary Data'!AZ47)*100)</f>
        <v>11.694091849823403</v>
      </c>
      <c r="K47" s="113">
        <f>IF('Salary Data'!CB47="NA","NA",(('Salary Data'!CG47-'Salary Data'!CB47)/'Salary Data'!CB47)*100)</f>
        <v>12.765168023343618</v>
      </c>
      <c r="L47" s="113">
        <f>IF('Salary Data'!DI47="NA","NA",(('Salary Data'!DI47-'Salary Data'!DD47)/'Salary Data'!DD47)*100)</f>
        <v>14.774718978727122</v>
      </c>
      <c r="M47" s="113" t="str">
        <f>IF('Salary Data'!EK47="NA","NA",(('Salary Data'!EK47-'Salary Data'!EF47)/'Salary Data'!EF47)*100)</f>
        <v>NA</v>
      </c>
      <c r="N47" s="113">
        <f>IF('Salary Data'!FM47="NA","NA",(('Salary Data'!FM47-'Salary Data'!FH47)/'Salary Data'!FH47)*100)</f>
        <v>2.6952224830383043</v>
      </c>
    </row>
    <row r="48" spans="1:14" s="119" customFormat="1">
      <c r="A48" s="110" t="s">
        <v>73</v>
      </c>
      <c r="B48" s="110"/>
      <c r="C48" s="111">
        <f>'Salary Data'!AC48</f>
        <v>110448.76785714286</v>
      </c>
      <c r="D48" s="98" t="str">
        <f>IF('Salary Data'!BE48&gt;0,('Salary Data'!BE48),"NA")</f>
        <v>NA</v>
      </c>
      <c r="E48" s="112">
        <f>IF('Salary Data'!CG48&gt;0,('Salary Data'!CG48),"NA")</f>
        <v>84200.27910339841</v>
      </c>
      <c r="F48" s="112">
        <f>IF('Salary Data'!DI48&gt;0,('Salary Data'!DI48),"NA")</f>
        <v>82384.167338709682</v>
      </c>
      <c r="G48" s="112">
        <f>IF('Salary Data'!EK48&gt;0,('Salary Data'!EK48),"NA")</f>
        <v>84127.955223880592</v>
      </c>
      <c r="H48" s="112">
        <f>IF('Salary Data'!FM48&gt;0,('Salary Data'!FM48),"NA")</f>
        <v>67725.290909090909</v>
      </c>
      <c r="I48" s="99">
        <f>IF('Salary Data'!X48="NA","NA",(('Salary Data'!AC48-'Salary Data'!X48)/'Salary Data'!X48)*100)</f>
        <v>10.64676129965255</v>
      </c>
      <c r="J48" s="100" t="str">
        <f>IF('Salary Data'!AZ48="NA","NA",(('Salary Data'!BE48-'Salary Data'!AZ48)/'Salary Data'!AZ48)*100)</f>
        <v>NA</v>
      </c>
      <c r="K48" s="113">
        <f>IF('Salary Data'!CB48="NA","NA",(('Salary Data'!CG48-'Salary Data'!CB48)/'Salary Data'!CB48)*100)</f>
        <v>17.184387544407603</v>
      </c>
      <c r="L48" s="113">
        <f>IF('Salary Data'!DI48="NA","NA",(('Salary Data'!DI48-'Salary Data'!DD48)/'Salary Data'!DD48)*100)</f>
        <v>17.279787167455439</v>
      </c>
      <c r="M48" s="113">
        <f>IF('Salary Data'!EK48="NA","NA",(('Salary Data'!EK48-'Salary Data'!EF48)/'Salary Data'!EF48)*100)</f>
        <v>20.645106044048074</v>
      </c>
      <c r="N48" s="113">
        <f>IF('Salary Data'!FM48="NA","NA",(('Salary Data'!FM48-'Salary Data'!FH48)/'Salary Data'!FH48)*100)</f>
        <v>10.500198019980896</v>
      </c>
    </row>
    <row r="49" spans="1:14" s="119" customFormat="1">
      <c r="A49" s="110" t="s">
        <v>74</v>
      </c>
      <c r="B49" s="110"/>
      <c r="C49" s="111">
        <f>'Salary Data'!AC49</f>
        <v>88259.641442155305</v>
      </c>
      <c r="D49" s="98">
        <f>IF('Salary Data'!BE49&gt;0,('Salary Data'!BE49),"NA")</f>
        <v>85160.853162650601</v>
      </c>
      <c r="E49" s="112">
        <f>IF('Salary Data'!CG49&gt;0,('Salary Data'!CG49),"NA")</f>
        <v>67500.620744010084</v>
      </c>
      <c r="F49" s="112">
        <f>IF('Salary Data'!DI49&gt;0,('Salary Data'!DI49),"NA")</f>
        <v>62698.307236061686</v>
      </c>
      <c r="G49" s="112" t="str">
        <f>IF('Salary Data'!EK49&gt;0,('Salary Data'!EK49),"NA")</f>
        <v>NA</v>
      </c>
      <c r="H49" s="112">
        <f>IF('Salary Data'!FM49&gt;0,('Salary Data'!FM49),"NA")</f>
        <v>54956.657079646015</v>
      </c>
      <c r="I49" s="99">
        <f>IF('Salary Data'!X49="NA","NA",(('Salary Data'!AC49-'Salary Data'!X49)/'Salary Data'!X49)*100)</f>
        <v>7.2303281744630521</v>
      </c>
      <c r="J49" s="100">
        <f>IF('Salary Data'!AZ49="NA","NA",(('Salary Data'!BE49-'Salary Data'!AZ49)/'Salary Data'!AZ49)*100)</f>
        <v>6.9670524043633648</v>
      </c>
      <c r="K49" s="113">
        <f>IF('Salary Data'!CB49="NA","NA",(('Salary Data'!CG49-'Salary Data'!CB49)/'Salary Data'!CB49)*100)</f>
        <v>5.9506762235190154</v>
      </c>
      <c r="L49" s="113">
        <f>IF('Salary Data'!DI49="NA","NA",(('Salary Data'!DI49-'Salary Data'!DD49)/'Salary Data'!DD49)*100)</f>
        <v>3.6990262010567232</v>
      </c>
      <c r="M49" s="113" t="str">
        <f>IF((AND('Salary Data'!EF49="NA",'Salary Data'!EK49="NA")),(('Salary Data'!EK49-'Salary Data'!EF49)/'Salary Data'!EF49)*100,"NA")</f>
        <v>NA</v>
      </c>
      <c r="N49" s="113">
        <f>IF('Salary Data'!FM49="NA","NA",(('Salary Data'!FM49-'Salary Data'!FH49)/'Salary Data'!FH49)*100)</f>
        <v>11.205983922144977</v>
      </c>
    </row>
    <row r="50" spans="1:14" s="119" customFormat="1">
      <c r="A50" s="110" t="s">
        <v>75</v>
      </c>
      <c r="B50" s="110"/>
      <c r="C50" s="111">
        <f>'Salary Data'!AC50</f>
        <v>100104.06226556639</v>
      </c>
      <c r="D50" s="98">
        <f>IF('Salary Data'!BE50&gt;0,('Salary Data'!BE50),"NA")</f>
        <v>75230.734962406015</v>
      </c>
      <c r="E50" s="112" t="str">
        <f>IF('Salary Data'!CG50&gt;0,('Salary Data'!CG50),"NA")</f>
        <v>NA</v>
      </c>
      <c r="F50" s="112">
        <f>IF('Salary Data'!DI50&gt;0,('Salary Data'!DI50),"NA")</f>
        <v>68989.153846153844</v>
      </c>
      <c r="G50" s="112">
        <f>IF('Salary Data'!EK50&gt;0,('Salary Data'!EK50),"NA")</f>
        <v>77247.586693548394</v>
      </c>
      <c r="H50" s="112" t="str">
        <f>IF('Salary Data'!FM50&gt;0,('Salary Data'!FM50),"NA")</f>
        <v>NA</v>
      </c>
      <c r="I50" s="99">
        <f>IF('Salary Data'!X50="NA","NA",(('Salary Data'!AC50-'Salary Data'!X50)/'Salary Data'!X50)*100)</f>
        <v>9.1060958382335162</v>
      </c>
      <c r="J50" s="100" t="str">
        <f>IF('Salary Data'!AZ50="NA","NA",(('Salary Data'!BE50-'Salary Data'!AZ50)/'Salary Data'!AZ50)*100)</f>
        <v>NA</v>
      </c>
      <c r="K50" s="113" t="str">
        <f>IF((AND('Salary Data'!CB50="NA", 'Salary Data'!CG50="NA")),(('Salary Data'!CG50-'Salary Data'!CB50)/'Salary Data'!CB50)*100, "NA")</f>
        <v>NA</v>
      </c>
      <c r="L50" s="113">
        <f>IF('Salary Data'!DI50="NA","NA",(('Salary Data'!DI50-'Salary Data'!DD50)/'Salary Data'!DD50)*100)</f>
        <v>12.453776856112221</v>
      </c>
      <c r="M50" s="113">
        <f>IF('Salary Data'!EK50="NA","NA",(('Salary Data'!EK50-'Salary Data'!EF50)/'Salary Data'!EF50)*100)</f>
        <v>21.850473233368735</v>
      </c>
      <c r="N50" s="113" t="str">
        <f>IF('Salary Data'!FM50="NA","NA",(('Salary Data'!FM50-'Salary Data'!FH50)/'Salary Data'!FH50)*100)</f>
        <v>NA</v>
      </c>
    </row>
    <row r="51" spans="1:14" s="119" customFormat="1">
      <c r="A51" s="104" t="s">
        <v>76</v>
      </c>
      <c r="B51" s="104"/>
      <c r="C51" s="105">
        <f>'Salary Data'!AC37</f>
        <v>92753.439441604409</v>
      </c>
      <c r="D51" s="106">
        <f>IF('Salary Data'!BE51&gt;0,('Salary Data'!BE51),"NA")</f>
        <v>80887.645315487578</v>
      </c>
      <c r="E51" s="106" t="str">
        <f>IF('Salary Data'!CG51&gt;0,('Salary Data'!CG51),"NA")</f>
        <v>NA</v>
      </c>
      <c r="F51" s="106">
        <f>IF('Salary Data'!DI51&gt;0,('Salary Data'!DI51),"NA")</f>
        <v>64024.726027397257</v>
      </c>
      <c r="G51" s="106">
        <f>IF('Salary Data'!EK51&gt;0,('Salary Data'!EK51),"NA")</f>
        <v>55016.094202898552</v>
      </c>
      <c r="H51" s="106">
        <f>IF('Salary Data'!FM51&gt;0,('Salary Data'!FM51),"NA")</f>
        <v>56516.125</v>
      </c>
      <c r="I51" s="107" t="str">
        <f>IF('Salary Data'!X51="NA","NA",(('Salary Data'!AC51-'Salary Data'!X51)/'Salary Data'!X51)*100)</f>
        <v>NA</v>
      </c>
      <c r="J51" s="108">
        <f>IF('Salary Data'!AZ51="NA","NA",(('Salary Data'!BE51-'Salary Data'!AZ51)/'Salary Data'!AZ51)*100)</f>
        <v>10.492445167632752</v>
      </c>
      <c r="K51" s="109" t="str">
        <f>IF('Salary Data'!CB51="NA","NA",(('Salary Data'!CG51-'Salary Data'!CB51)/'Salary Data'!CB51)*100)</f>
        <v>NA</v>
      </c>
      <c r="L51" s="109">
        <f>IF('Salary Data'!DD51="NA","NA",(('Salary Data'!DI51-'Salary Data'!DD51)/'Salary Data'!DD51)*100)</f>
        <v>11.079471722684382</v>
      </c>
      <c r="M51" s="109">
        <f>IF('Salary Data'!EF51="NA","NA",(('Salary Data'!EK51-'Salary Data'!EF51)/'Salary Data'!EF51)*100)</f>
        <v>5.6537208060482875</v>
      </c>
      <c r="N51" s="109">
        <f>IF('Salary Data'!FM51="NA","NA",(('Salary Data'!FM51-'Salary Data'!FH51)/'Salary Data'!FH51)*100)</f>
        <v>3.2051202753348567</v>
      </c>
    </row>
    <row r="52" spans="1:14" s="119" customFormat="1">
      <c r="A52" s="104" t="s">
        <v>77</v>
      </c>
      <c r="B52" s="104"/>
      <c r="C52" s="105">
        <f>'Salary Data'!AC52</f>
        <v>96848.670177902619</v>
      </c>
      <c r="D52" s="106">
        <f>IF('Salary Data'!BE52&gt;0,('Salary Data'!BE52),"NA")</f>
        <v>87387.411229792153</v>
      </c>
      <c r="E52" s="106">
        <f>IF('Salary Data'!CG52&gt;0,('Salary Data'!CG52),"NA")</f>
        <v>75786.432499999995</v>
      </c>
      <c r="F52" s="106" t="str">
        <f>IF('Salary Data'!DI52&gt;0,('Salary Data'!DI52),"NA")</f>
        <v>NA</v>
      </c>
      <c r="G52" s="106">
        <f>IF('Salary Data'!EK52&gt;0,('Salary Data'!EK52),"NA")</f>
        <v>62267.977611940296</v>
      </c>
      <c r="H52" s="106">
        <f>IF('Salary Data'!FM52&gt;0,('Salary Data'!FM52),"NA")</f>
        <v>66597.670634920636</v>
      </c>
      <c r="I52" s="107">
        <f>IF('Salary Data'!X52="NA","NA",(('Salary Data'!AC52-'Salary Data'!X52)/'Salary Data'!X52)*100)</f>
        <v>10.608831013074598</v>
      </c>
      <c r="J52" s="108">
        <f>IF('Salary Data'!AZ52="NA","NA",(('Salary Data'!BE52-'Salary Data'!AZ52)/'Salary Data'!AZ52)*100)</f>
        <v>11.695104543987139</v>
      </c>
      <c r="K52" s="109">
        <f>IF('Salary Data'!CB52="NA","NA",(('Salary Data'!CG52-'Salary Data'!CB52)/'Salary Data'!CB52)*100)</f>
        <v>0.73897310467556709</v>
      </c>
      <c r="L52" s="109" t="str">
        <f>IF('Salary Data'!DI52="NA","NA",(('Salary Data'!DI52-'Salary Data'!DD52)/'Salary Data'!DD52)*100)</f>
        <v>NA</v>
      </c>
      <c r="M52" s="109" t="str">
        <f>IF('Salary Data'!EF52="NA","NA",(('Salary Data'!EK52-'Salary Data'!EF52)/'Salary Data'!EF52)*100)</f>
        <v>NA</v>
      </c>
      <c r="N52" s="109">
        <f>IF('Salary Data'!FM52="NA","NA",(('Salary Data'!FM52-'Salary Data'!FH52)/'Salary Data'!FH52)*100)</f>
        <v>14.930060173433818</v>
      </c>
    </row>
    <row r="53" spans="1:14" s="119" customFormat="1">
      <c r="A53" s="104" t="s">
        <v>78</v>
      </c>
      <c r="B53" s="104"/>
      <c r="C53" s="105" t="str">
        <f>'Salary Data'!AC53</f>
        <v>NA</v>
      </c>
      <c r="D53" s="106">
        <f>IF('Salary Data'!BE53&gt;0,('Salary Data'!BE53),"NA")</f>
        <v>74320.320388349515</v>
      </c>
      <c r="E53" s="106" t="str">
        <f>IF('Salary Data'!CG53&gt;0,('Salary Data'!CG53),"NA")</f>
        <v>NA</v>
      </c>
      <c r="F53" s="106">
        <f>IF('Salary Data'!DI53&gt;0,('Salary Data'!DI53),"NA")</f>
        <v>84618.350649350643</v>
      </c>
      <c r="G53" s="106">
        <f>IF('Salary Data'!EK53&gt;0,('Salary Data'!EK53),"NA")</f>
        <v>67112.246130030966</v>
      </c>
      <c r="H53" s="106" t="str">
        <f>IF('Salary Data'!FM53&gt;0,('Salary Data'!FM53),"NA")</f>
        <v>NA</v>
      </c>
      <c r="I53" s="107" t="str">
        <f>IF('Salary Data'!X53="NA","NA",(('Salary Data'!AC53-'Salary Data'!X53)/'Salary Data'!X53)*100)</f>
        <v>NA</v>
      </c>
      <c r="J53" s="108">
        <f>IF('Salary Data'!AZ53="NA","NA",(('Salary Data'!BE53-'Salary Data'!AZ53)/'Salary Data'!AZ53)*100)</f>
        <v>8.7932099292808381</v>
      </c>
      <c r="K53" s="109" t="str">
        <f>IF('Salary Data'!CG53="NA","NA",(('Salary Data'!CG53-'Salary Data'!CB53)/'Salary Data'!CB53)*100)</f>
        <v>NA</v>
      </c>
      <c r="L53" s="109" t="str">
        <f>IF('Salary Data'!DD53="NA","NA",(('Salary Data'!DI53-'Salary Data'!DD53)/'Salary Data'!DD53)*100)</f>
        <v>NA</v>
      </c>
      <c r="M53" s="109">
        <f>IF('Salary Data'!EK53="NA","NA",(('Salary Data'!EK53-'Salary Data'!EF53)/'Salary Data'!EF53)*100)</f>
        <v>6.0210092140731746</v>
      </c>
      <c r="N53" s="109" t="str">
        <f>IF('Salary Data'!FM53="NA","NA",(('Salary Data'!FM53-'Salary Data'!FH53)/'Salary Data'!FH53)*100)</f>
        <v>NA</v>
      </c>
    </row>
    <row r="54" spans="1:14" s="119" customFormat="1">
      <c r="A54" s="121" t="s">
        <v>79</v>
      </c>
      <c r="B54" s="121"/>
      <c r="C54" s="122">
        <f>'Salary Data'!AC54</f>
        <v>103567.54942563482</v>
      </c>
      <c r="D54" s="122" t="str">
        <f>IF('Salary Data'!BE54&gt;0,('Salary Data'!BE54),"NA")</f>
        <v>NA</v>
      </c>
      <c r="E54" s="122">
        <f>IF('Salary Data'!CG54&gt;0,('Salary Data'!CG54),"NA")</f>
        <v>65797.67664670659</v>
      </c>
      <c r="F54" s="122">
        <f>IF('Salary Data'!DI54&gt;0,('Salary Data'!DI54),"NA")</f>
        <v>66866.96666666666</v>
      </c>
      <c r="G54" s="122">
        <f>IF('Salary Data'!EK54&gt;0,('Salary Data'!EK54),"NA")</f>
        <v>60709.227106227103</v>
      </c>
      <c r="H54" s="122" t="str">
        <f>IF('Salary Data'!FM54&gt;0,('Salary Data'!FM54),"NA")</f>
        <v>NA</v>
      </c>
      <c r="I54" s="123">
        <f>IF('Salary Data'!X54="NA","NA",(('Salary Data'!AC54-'Salary Data'!X54)/'Salary Data'!X54)*100)</f>
        <v>13.471602623581342</v>
      </c>
      <c r="J54" s="124" t="str">
        <f>IF('Salary Data'!AZ54="NA","NA",(('Salary Data'!BE54-'Salary Data'!AZ54)/'Salary Data'!AZ54)*100)</f>
        <v>NA</v>
      </c>
      <c r="K54" s="124" t="str">
        <f>IF('Salary Data'!CB54="NA","NA",(('Salary Data'!CG54-'Salary Data'!CB54)/'Salary Data'!CB54)*100)</f>
        <v>NA</v>
      </c>
      <c r="L54" s="124">
        <f>IF('Salary Data'!DI54="NA","NA",(('Salary Data'!DI54-'Salary Data'!DD54)/'Salary Data'!DD54)*100)</f>
        <v>8.2618276364099703</v>
      </c>
      <c r="M54" s="124">
        <f>IF('Salary Data'!EK54="NA","NA",(('Salary Data'!EK54-'Salary Data'!EF54)/'Salary Data'!EF54)*100)</f>
        <v>1.0884297330988797</v>
      </c>
      <c r="N54" s="124" t="str">
        <f>IF('Salary Data'!FM54="NA","NA",(('Salary Data'!FM54-'Salary Data'!FH54)/'Salary Data'!FH54)*100)</f>
        <v>NA</v>
      </c>
    </row>
    <row r="55" spans="1:14" s="119" customFormat="1">
      <c r="A55" s="110" t="s">
        <v>80</v>
      </c>
      <c r="B55" s="110"/>
      <c r="C55" s="111">
        <f>'Salary Data'!AC55</f>
        <v>102627.88114254021</v>
      </c>
      <c r="D55" s="98">
        <f>IF('Salary Data'!BE55&gt;0,('Salary Data'!BE55),"NA")</f>
        <v>103529.69403141362</v>
      </c>
      <c r="E55" s="112">
        <f>IF('Salary Data'!CG55&gt;0,('Salary Data'!CG55),"NA")</f>
        <v>89733.883752400914</v>
      </c>
      <c r="F55" s="112">
        <f>IF('Salary Data'!DI55&gt;0,('Salary Data'!DI55),"NA")</f>
        <v>80926.861998640379</v>
      </c>
      <c r="G55" s="112">
        <f>IF('Salary Data'!EK55&gt;0,('Salary Data'!EK55),"NA")</f>
        <v>83974.352439969021</v>
      </c>
      <c r="H55" s="112">
        <f>IF('Salary Data'!FM55&gt;0,('Salary Data'!FM55),"NA")</f>
        <v>75697.523030707613</v>
      </c>
      <c r="I55" s="99">
        <f>IF('Salary Data'!X55="NA","NA",(('Salary Data'!AC55-'Salary Data'!X55)/'Salary Data'!X55)*100)</f>
        <v>8.7248936753932629</v>
      </c>
      <c r="J55" s="100">
        <f>IF('Salary Data'!AZ55="NA","NA",(('Salary Data'!BE55-'Salary Data'!AZ55)/'Salary Data'!AZ55)*100)</f>
        <v>9.8846318651691174</v>
      </c>
      <c r="K55" s="113">
        <f>IF('Salary Data'!CB55="NA","NA",(('Salary Data'!CG55-'Salary Data'!CB55)/'Salary Data'!CB55)*100)</f>
        <v>7.5403439581350371</v>
      </c>
      <c r="L55" s="113">
        <f>IF('Salary Data'!DI55="NA","NA",(('Salary Data'!DI55-'Salary Data'!DD55)/'Salary Data'!DD55)*100)</f>
        <v>2.8591718335442646</v>
      </c>
      <c r="M55" s="113">
        <f>IF('Salary Data'!EK55="NA","NA",(('Salary Data'!EK55-'Salary Data'!EF55)/'Salary Data'!EF55)*100)</f>
        <v>10.520552030432286</v>
      </c>
      <c r="N55" s="113">
        <f>IF('Salary Data'!FM55="NA","NA",(('Salary Data'!FM55-'Salary Data'!FH55)/'Salary Data'!FH55)*100)</f>
        <v>5.4794902974742419</v>
      </c>
    </row>
    <row r="56" spans="1:14" s="119" customFormat="1">
      <c r="A56" s="96" t="s">
        <v>92</v>
      </c>
      <c r="B56" s="96"/>
      <c r="C56" s="102">
        <f>(C55/C$7)*100</f>
        <v>98.604719645281051</v>
      </c>
      <c r="D56" s="103">
        <f t="shared" ref="D56:H56" si="3">(D55/D$7)*100</f>
        <v>122.02036879880499</v>
      </c>
      <c r="E56" s="103">
        <f t="shared" si="3"/>
        <v>113.96385076468192</v>
      </c>
      <c r="F56" s="103">
        <f t="shared" si="3"/>
        <v>111.03003703861513</v>
      </c>
      <c r="G56" s="103">
        <f t="shared" si="3"/>
        <v>116.26892208351647</v>
      </c>
      <c r="H56" s="103">
        <f t="shared" si="3"/>
        <v>113.89113463785598</v>
      </c>
      <c r="I56" s="99"/>
      <c r="J56" s="100"/>
      <c r="K56" s="101"/>
      <c r="L56" s="101"/>
      <c r="M56" s="101"/>
      <c r="N56" s="101"/>
    </row>
    <row r="57" spans="1:14" s="119" customFormat="1">
      <c r="A57" s="104" t="s">
        <v>81</v>
      </c>
      <c r="B57" s="104"/>
      <c r="C57" s="105">
        <f>'Salary Data'!AC57</f>
        <v>114275.28929765886</v>
      </c>
      <c r="D57" s="106" t="str">
        <f>IF('Salary Data'!BE57&gt;0,('Salary Data'!BE57),"NA")</f>
        <v>NA</v>
      </c>
      <c r="E57" s="106">
        <f>IF('Salary Data'!CG57&gt;0,('Salary Data'!CG57),"NA")</f>
        <v>83682.459521619137</v>
      </c>
      <c r="F57" s="106" t="str">
        <f>IF('Salary Data'!DI57&gt;0,('Salary Data'!DI57),"NA")</f>
        <v>NA</v>
      </c>
      <c r="G57" s="106">
        <f>IF('Salary Data'!EK57&gt;0,('Salary Data'!EK57),"NA")</f>
        <v>78891.473039215693</v>
      </c>
      <c r="H57" s="106" t="str">
        <f>IF('Salary Data'!FM57&gt;0,('Salary Data'!FM57),"NA")</f>
        <v>NA</v>
      </c>
      <c r="I57" s="107">
        <f>IF('Salary Data'!X57="NA","NA",(('Salary Data'!AC57-'Salary Data'!X57)/'Salary Data'!X57)*100)</f>
        <v>6.6333524770704155</v>
      </c>
      <c r="J57" s="108" t="str">
        <f>IF('Salary Data'!AZ57="NA","NA",(('Salary Data'!BE57-'Salary Data'!AZ57)/'Salary Data'!AZ57)*100)</f>
        <v>NA</v>
      </c>
      <c r="K57" s="109">
        <f>IF('Salary Data'!CB57="NA","NA",(('Salary Data'!CG57-'Salary Data'!CB57)/'Salary Data'!CB57)*100)</f>
        <v>6.0346963369750313</v>
      </c>
      <c r="L57" s="109" t="str">
        <f>IF('Salary Data'!DI57="NA","NA",(('Salary Data'!DI57-'Salary Data'!DD57)/'Salary Data'!DD57)*100)</f>
        <v>NA</v>
      </c>
      <c r="M57" s="109">
        <f>IF('Salary Data'!EK57="NA","NA",(('Salary Data'!EK57-'Salary Data'!EF57)/'Salary Data'!EF57)*100)</f>
        <v>2.8636730639866514</v>
      </c>
      <c r="N57" s="109" t="str">
        <f>IF('Salary Data'!FM57="NA","NA",(('Salary Data'!FM57-'Salary Data'!FH57)/'Salary Data'!FH57)*100)</f>
        <v>NA</v>
      </c>
    </row>
    <row r="58" spans="1:14" s="119" customFormat="1">
      <c r="A58" s="104" t="s">
        <v>82</v>
      </c>
      <c r="B58" s="104"/>
      <c r="C58" s="105" t="str">
        <f>'Salary Data'!AC58</f>
        <v>NA</v>
      </c>
      <c r="D58" s="106">
        <f>IF('Salary Data'!BE58&gt;0,('Salary Data'!BE58),"NA")</f>
        <v>88971.690388170056</v>
      </c>
      <c r="E58" s="106">
        <f>IF('Salary Data'!CG58&gt;0,('Salary Data'!CG58),"NA")</f>
        <v>79610.55709342561</v>
      </c>
      <c r="F58" s="106" t="str">
        <f>IF('Salary Data'!DI58&gt;0,('Salary Data'!DI58),"NA")</f>
        <v>NA</v>
      </c>
      <c r="G58" s="106" t="str">
        <f>IF('Salary Data'!EK58&gt;0,('Salary Data'!EK58),"NA")</f>
        <v>NA</v>
      </c>
      <c r="H58" s="106">
        <f>IF('Salary Data'!FM58&gt;0,('Salary Data'!FM58),"NA")</f>
        <v>65126.884868421053</v>
      </c>
      <c r="I58" s="107" t="str">
        <f>IF('Salary Data'!X58="NA","NA",(('Salary Data'!AC58-'Salary Data'!X58)/'Salary Data'!X58)*100)</f>
        <v>NA</v>
      </c>
      <c r="J58" s="108">
        <f>IF('Salary Data'!AZ58="NA","NA",(('Salary Data'!BE58-'Salary Data'!AZ58)/'Salary Data'!AZ58)*100)</f>
        <v>2.8654602409836709</v>
      </c>
      <c r="K58" s="109">
        <f>IF('Salary Data'!CB58="NA","NA",(('Salary Data'!CG58-'Salary Data'!CB58)/'Salary Data'!CB58)*100)</f>
        <v>-3.1448001152534197</v>
      </c>
      <c r="L58" s="109" t="str">
        <f>IF('Salary Data'!DI58="NA","NA",(('Salary Data'!DI58-'Salary Data'!DD58)/'Salary Data'!DD58)*100)</f>
        <v>NA</v>
      </c>
      <c r="M58" s="109" t="str">
        <f>IF('Salary Data'!EK58="NA","NA",(('Salary Data'!EK58-'Salary Data'!EF58)/'Salary Data'!EF58)*100)</f>
        <v>NA</v>
      </c>
      <c r="N58" s="109">
        <f>IF('Salary Data'!FM58="NA","NA",(('Salary Data'!FM58-'Salary Data'!FH58)/'Salary Data'!FH58)*100)</f>
        <v>4.3413210766349675</v>
      </c>
    </row>
    <row r="59" spans="1:14" s="119" customFormat="1">
      <c r="A59" s="104" t="s">
        <v>83</v>
      </c>
      <c r="B59" s="104"/>
      <c r="C59" s="105">
        <f>'Salary Data'!AC59</f>
        <v>115397.15160848734</v>
      </c>
      <c r="D59" s="106">
        <f>IF('Salary Data'!BE59&gt;0,('Salary Data'!BE59),"NA")</f>
        <v>105659.37125748504</v>
      </c>
      <c r="E59" s="106">
        <f>IF('Salary Data'!CG59&gt;0,('Salary Data'!CG59),"NA")</f>
        <v>92637.804134929276</v>
      </c>
      <c r="F59" s="106">
        <f>IF('Salary Data'!DI59&gt;0,('Salary Data'!DI59),"NA")</f>
        <v>85773.081000000006</v>
      </c>
      <c r="G59" s="106">
        <f>IF('Salary Data'!EK59&gt;0,('Salary Data'!EK59),"NA")</f>
        <v>81361.669491525419</v>
      </c>
      <c r="H59" s="106" t="str">
        <f>IF('Salary Data'!FM59&gt;0,('Salary Data'!FM59),"NA")</f>
        <v>NA</v>
      </c>
      <c r="I59" s="107">
        <f>IF('Salary Data'!X59="NA","NA",(('Salary Data'!AC59-'Salary Data'!X59)/'Salary Data'!X59)*100)</f>
        <v>11.926279250743949</v>
      </c>
      <c r="J59" s="108">
        <f>IF('Salary Data'!AZ59="NA","NA",(('Salary Data'!BE59-'Salary Data'!AZ59)/'Salary Data'!AZ59)*100)</f>
        <v>10.022210454411475</v>
      </c>
      <c r="K59" s="109">
        <f>IF('Salary Data'!CB59="NA","NA",(('Salary Data'!CG59-'Salary Data'!CB59)/'Salary Data'!CB59)*100)</f>
        <v>9.9862302337372206</v>
      </c>
      <c r="L59" s="109">
        <f>IF('Salary Data'!DI59="NA","NA",(('Salary Data'!DI59-'Salary Data'!DD59)/'Salary Data'!DD59)*100)</f>
        <v>16.01706000970184</v>
      </c>
      <c r="M59" s="109">
        <f>IF('Salary Data'!EK59="NA","NA",(('Salary Data'!EK59-'Salary Data'!EF59)/'Salary Data'!EF59)*100)</f>
        <v>12.594342178210113</v>
      </c>
      <c r="N59" s="109" t="str">
        <f>IF('Salary Data'!FM59="NA","NA",(('Salary Data'!FM59-'Salary Data'!FH59)/'Salary Data'!FH59)*100)</f>
        <v>NA</v>
      </c>
    </row>
    <row r="60" spans="1:14" s="119" customFormat="1">
      <c r="A60" s="104" t="s">
        <v>84</v>
      </c>
      <c r="B60" s="104"/>
      <c r="C60" s="105" t="str">
        <f>'Salary Data'!AC60</f>
        <v>NA</v>
      </c>
      <c r="D60" s="106">
        <f>IF('Salary Data'!BE60&gt;0,('Salary Data'!BE60),"NA")</f>
        <v>100435.60321715818</v>
      </c>
      <c r="E60" s="106">
        <f>IF('Salary Data'!CG60&gt;0,('Salary Data'!CG60),"NA")</f>
        <v>78561.038860103625</v>
      </c>
      <c r="F60" s="106" t="str">
        <f>IF('Salary Data'!DI60&gt;0,('Salary Data'!DI60),"NA")</f>
        <v>NA</v>
      </c>
      <c r="G60" s="106">
        <f>IF('Salary Data'!EK60&gt;0,('Salary Data'!EK60),"NA")</f>
        <v>48308</v>
      </c>
      <c r="H60" s="106">
        <f>IF('Salary Data'!FM60&gt;0,('Salary Data'!FM60),"NA")</f>
        <v>87239.576233183863</v>
      </c>
      <c r="I60" s="107" t="str">
        <f>IF('Salary Data'!X60="NA","NA",(('Salary Data'!AC60-'Salary Data'!X60)/'Salary Data'!X60)*100)</f>
        <v>NA</v>
      </c>
      <c r="J60" s="108">
        <f>IF('Salary Data'!AZ60="NA","NA",(('Salary Data'!BE60-'Salary Data'!AZ60)/'Salary Data'!AZ60)*100)</f>
        <v>-1.5592793626378412</v>
      </c>
      <c r="K60" s="109" t="str">
        <f>IF('Salary Data'!CB60="NA","NA",(('Salary Data'!CG60-'Salary Data'!CB60)/'Salary Data'!CB60)*100)</f>
        <v>NA</v>
      </c>
      <c r="L60" s="109" t="str">
        <f>IF((AND('Salary Data'!DD60="NA",'Salary Data'!DI60="NA")),(('Salary Data'!DI60-'Salary Data'!DD60)/'Salary Data'!DD60)*100,"NA")</f>
        <v>NA</v>
      </c>
      <c r="M60" s="109">
        <f>IF('Salary Data'!EK60="NA","NA",(('Salary Data'!EK60-'Salary Data'!EF60)/'Salary Data'!EF60)*100)</f>
        <v>1.7803341550260203</v>
      </c>
      <c r="N60" s="109">
        <f>IF('Salary Data'!FM60="NA","NA",(('Salary Data'!FM60-'Salary Data'!FH60)/'Salary Data'!FH60)*100)</f>
        <v>9.2824687626152098</v>
      </c>
    </row>
    <row r="61" spans="1:14" s="119" customFormat="1">
      <c r="A61" s="110" t="s">
        <v>85</v>
      </c>
      <c r="B61" s="110"/>
      <c r="C61" s="111">
        <f>'Salary Data'!AC61</f>
        <v>111728.13383062747</v>
      </c>
      <c r="D61" s="98">
        <f>IF('Salary Data'!BE61&gt;0,('Salary Data'!BE61),"NA")</f>
        <v>121957.04203323559</v>
      </c>
      <c r="E61" s="112">
        <f>IF('Salary Data'!CG61&gt;0,('Salary Data'!CG61),"NA")</f>
        <v>90504.772766695576</v>
      </c>
      <c r="F61" s="112">
        <f>IF('Salary Data'!DI61&gt;0,('Salary Data'!DI61),"NA")</f>
        <v>91437.341269841272</v>
      </c>
      <c r="G61" s="112">
        <f>IF('Salary Data'!EK61&gt;0,('Salary Data'!EK61),"NA")</f>
        <v>94594.03217158177</v>
      </c>
      <c r="H61" s="112" t="str">
        <f>IF('Salary Data'!FM61&gt;0,('Salary Data'!FM61),"NA")</f>
        <v>NA</v>
      </c>
      <c r="I61" s="99">
        <f>IF('Salary Data'!X61="NA","NA",(('Salary Data'!AC61-'Salary Data'!X61)/'Salary Data'!X61)*100)</f>
        <v>13.070601787468011</v>
      </c>
      <c r="J61" s="100">
        <f>IF('Salary Data'!AZ61="NA","NA",(('Salary Data'!BE61-'Salary Data'!AZ61)/'Salary Data'!AZ61)*100)</f>
        <v>14.56848031424208</v>
      </c>
      <c r="K61" s="113">
        <f>IF('Salary Data'!CB61="NA","NA",(('Salary Data'!CG61-'Salary Data'!CB61)/'Salary Data'!CB61)*100)</f>
        <v>3.4454586122921302</v>
      </c>
      <c r="L61" s="113">
        <f>IF('Salary Data'!DI61="NA","NA",(('Salary Data'!DI61-'Salary Data'!DD61)/'Salary Data'!DD61)*100)</f>
        <v>5.203372456394006</v>
      </c>
      <c r="M61" s="113">
        <f>IF('Salary Data'!EK61="NA","NA",(('Salary Data'!EK61-'Salary Data'!EF61)/'Salary Data'!EF61)*100)</f>
        <v>7.9041996756785178</v>
      </c>
      <c r="N61" s="113" t="str">
        <f>IF('Salary Data'!FM61="NA","NA",(('Salary Data'!FM61-'Salary Data'!FH61)/'Salary Data'!FH61)*100)</f>
        <v>NA</v>
      </c>
    </row>
    <row r="62" spans="1:14" s="119" customFormat="1">
      <c r="A62" s="110" t="s">
        <v>86</v>
      </c>
      <c r="B62" s="110"/>
      <c r="C62" s="111">
        <f>'Salary Data'!AC62</f>
        <v>98286.649803921566</v>
      </c>
      <c r="D62" s="98" t="str">
        <f>IF('Salary Data'!BE62&gt;0,('Salary Data'!BE62),"NA")</f>
        <v>NA</v>
      </c>
      <c r="E62" s="112">
        <f>IF('Salary Data'!CG62&gt;0,('Salary Data'!CG62),"NA")</f>
        <v>92718.354074074072</v>
      </c>
      <c r="F62" s="112">
        <f>IF('Salary Data'!DI62&gt;0,('Salary Data'!DI62),"NA")</f>
        <v>72722.610742936871</v>
      </c>
      <c r="G62" s="112">
        <f>IF('Salary Data'!EK62&gt;0,('Salary Data'!EK62),"NA")</f>
        <v>82963.559333795973</v>
      </c>
      <c r="H62" s="112">
        <f>IF('Salary Data'!FM62&gt;0,('Salary Data'!FM62),"NA")</f>
        <v>76338.75161859917</v>
      </c>
      <c r="I62" s="99">
        <f>IF('Salary Data'!X62="NA","NA",(('Salary Data'!AC62-'Salary Data'!X62)/'Salary Data'!X62)*100)</f>
        <v>7.6132558667582702</v>
      </c>
      <c r="J62" s="100" t="str">
        <f>IF('Salary Data'!AZ62="NA","NA",(('Salary Data'!BE62-'Salary Data'!AZ62)/'Salary Data'!AZ62)*100)</f>
        <v>NA</v>
      </c>
      <c r="K62" s="113">
        <f>IF('Salary Data'!CB62="NA","NA",(('Salary Data'!CG62-'Salary Data'!CB62)/'Salary Data'!CB62)*100)</f>
        <v>11.323079657645316</v>
      </c>
      <c r="L62" s="113">
        <f>IF('Salary Data'!DI62="NA","NA",(('Salary Data'!DI62-'Salary Data'!DD62)/'Salary Data'!DD62)*100)</f>
        <v>-2.6956683314229934</v>
      </c>
      <c r="M62" s="113">
        <f>IF('Salary Data'!EK62="NA","NA",(('Salary Data'!EK62-'Salary Data'!EF62)/'Salary Data'!EF62)*100)</f>
        <v>13.82279602253525</v>
      </c>
      <c r="N62" s="113">
        <f>IF('Salary Data'!FM62="NA","NA",(('Salary Data'!FM62-'Salary Data'!FH62)/'Salary Data'!FH62)*100)</f>
        <v>3.8675875194245966</v>
      </c>
    </row>
    <row r="63" spans="1:14" s="119" customFormat="1">
      <c r="A63" s="125" t="s">
        <v>87</v>
      </c>
      <c r="B63" s="125"/>
      <c r="C63" s="97">
        <f>'Salary Data'!AC63</f>
        <v>98963.916768218376</v>
      </c>
      <c r="D63" s="98">
        <f>IF('Salary Data'!BE63&gt;0,('Salary Data'!BE63),"NA")</f>
        <v>90672.435897435891</v>
      </c>
      <c r="E63" s="97">
        <f>IF('Salary Data'!CG63&gt;0,('Salary Data'!CG63),"NA")</f>
        <v>88783.201184730147</v>
      </c>
      <c r="F63" s="97">
        <f>IF('Salary Data'!DI63&gt;0,('Salary Data'!DI63),"NA")</f>
        <v>89330.273372287149</v>
      </c>
      <c r="G63" s="97">
        <f>IF('Salary Data'!EK63&gt;0,('Salary Data'!EK63),"NA")</f>
        <v>88632.624137931038</v>
      </c>
      <c r="H63" s="97">
        <f>IF('Salary Data'!FM63&gt;0,('Salary Data'!FM63),"NA")</f>
        <v>78383.329787234048</v>
      </c>
      <c r="I63" s="99">
        <f>IF('Salary Data'!X63="NA","NA",(('Salary Data'!AC63-'Salary Data'!X63)/'Salary Data'!X63)*100)</f>
        <v>10.123218204991648</v>
      </c>
      <c r="J63" s="100">
        <f>IF('Salary Data'!AZ63="NA","NA",(('Salary Data'!BE63-'Salary Data'!AZ63)/'Salary Data'!AZ63)*100)</f>
        <v>7.6450612976286054</v>
      </c>
      <c r="K63" s="100">
        <f>IF('Salary Data'!CB63="NA","NA",(('Salary Data'!CG63-'Salary Data'!CB63)/'Salary Data'!CB63)*100)</f>
        <v>5.4187858179221022</v>
      </c>
      <c r="L63" s="100">
        <f>IF('Salary Data'!DI63="NA","NA",(('Salary Data'!DI63-'Salary Data'!DD63)/'Salary Data'!DD63)*100)</f>
        <v>6.5455057408280988</v>
      </c>
      <c r="M63" s="100">
        <f>IF('Salary Data'!EK63="NA","NA",(('Salary Data'!EK63-'Salary Data'!EF63)/'Salary Data'!EF63)*100)</f>
        <v>12.743346602984984</v>
      </c>
      <c r="N63" s="100">
        <f>IF('Salary Data'!FM63="NA","NA",(('Salary Data'!FM63-'Salary Data'!FH63)/'Salary Data'!FH63)*100)</f>
        <v>10.311434288588234</v>
      </c>
    </row>
    <row r="64" spans="1:14" s="119" customFormat="1">
      <c r="A64" s="125" t="s">
        <v>88</v>
      </c>
      <c r="B64" s="125"/>
      <c r="C64" s="97">
        <f>'Salary Data'!AC64</f>
        <v>89360.140706806284</v>
      </c>
      <c r="D64" s="98" t="str">
        <f>IF('Salary Data'!BE64&gt;0,('Salary Data'!BE64),"NA")</f>
        <v>NA</v>
      </c>
      <c r="E64" s="97">
        <f>IF('Salary Data'!CG64&gt;0,('Salary Data'!CG64),"NA")</f>
        <v>81555.716012084595</v>
      </c>
      <c r="F64" s="97" t="str">
        <f>IF('Salary Data'!DI64&gt;0,('Salary Data'!DI64),"NA")</f>
        <v>NA</v>
      </c>
      <c r="G64" s="97" t="str">
        <f>IF('Salary Data'!EK64&gt;0,('Salary Data'!EK64),"NA")</f>
        <v>NA</v>
      </c>
      <c r="H64" s="97" t="str">
        <f>IF('Salary Data'!FM64&gt;0,('Salary Data'!FM64),"NA")</f>
        <v>NA</v>
      </c>
      <c r="I64" s="99" t="str">
        <f>IF('Salary Data'!X64="NA","NA",(('Salary Data'!AC64-'Salary Data'!X64)/'Salary Data'!X64)*100)</f>
        <v>NA</v>
      </c>
      <c r="J64" s="100">
        <f>IF('Salary Data'!AZ64="NA","NA",(('Salary Data'!BE64-'Salary Data'!AZ64)/'Salary Data'!AZ64)*100)</f>
        <v>-100</v>
      </c>
      <c r="K64" s="100">
        <f>IF('Salary Data'!CB64="NA","NA",(('Salary Data'!CG64-'Salary Data'!CB64)/'Salary Data'!CB64)*100)</f>
        <v>20.383438696671462</v>
      </c>
      <c r="L64" s="100" t="str">
        <f>IF('Salary Data'!DI64="NA","NA",(('Salary Data'!DI64-'Salary Data'!DD64)/'Salary Data'!DD64)*100)</f>
        <v>NA</v>
      </c>
      <c r="M64" s="100" t="str">
        <f>IF('Salary Data'!EK64="NA","NA",(('Salary Data'!EK64-'Salary Data'!EF64)/'Salary Data'!EF64)*100)</f>
        <v>NA</v>
      </c>
      <c r="N64" s="100" t="str">
        <f>IF('Salary Data'!FM64="NA","NA",(('Salary Data'!FM64-'Salary Data'!FH64)/'Salary Data'!FH64)*100)</f>
        <v>NA</v>
      </c>
    </row>
    <row r="65" spans="1:14" s="119" customFormat="1">
      <c r="A65" s="92" t="s">
        <v>89</v>
      </c>
      <c r="B65" s="92"/>
      <c r="C65" s="117" t="str">
        <f>'Salary Data'!AC65</f>
        <v>NA</v>
      </c>
      <c r="D65" s="117">
        <f>IF('Salary Data'!BE65&gt;0,('Salary Data'!BE65),"NA")</f>
        <v>95501.198553054666</v>
      </c>
      <c r="E65" s="117" t="str">
        <f>IF('Salary Data'!CG65&gt;0,('Salary Data'!CG65),"NA")</f>
        <v>NA</v>
      </c>
      <c r="F65" s="117" t="str">
        <f>IF('Salary Data'!DI65&gt;0,('Salary Data'!DI65),"NA")</f>
        <v>NA</v>
      </c>
      <c r="G65" s="117">
        <f>IF('Salary Data'!EK65&gt;0,('Salary Data'!EK65),"NA")</f>
        <v>61931.481481481482</v>
      </c>
      <c r="H65" s="117">
        <f>IF('Salary Data'!FM65&gt;0,('Salary Data'!FM65),"NA")</f>
        <v>62547.339622641506</v>
      </c>
      <c r="I65" s="94" t="str">
        <f>IF('Salary Data'!X65="NA","NA",(('Salary Data'!AC65-'Salary Data'!X65)/'Salary Data'!X65)*100)</f>
        <v>NA</v>
      </c>
      <c r="J65" s="95">
        <f>IF('Salary Data'!AZ65="NA","NA",(('Salary Data'!BE65-'Salary Data'!AZ65)/'Salary Data'!AZ65)*100)</f>
        <v>8.9281280377628622</v>
      </c>
      <c r="K65" s="95" t="str">
        <f>IF('Salary Data'!CB65="NA","NA",(('Salary Data'!CG65-'Salary Data'!CB65)/'Salary Data'!CB65)*100)</f>
        <v>NA</v>
      </c>
      <c r="L65" s="95" t="str">
        <f>IF('Salary Data'!DI65="NA","NA",(('Salary Data'!DI65-'Salary Data'!DD65)/'Salary Data'!DD65)*100)</f>
        <v>NA</v>
      </c>
      <c r="M65" s="95">
        <f>IF('Salary Data'!EK65="NA","NA",(('Salary Data'!EK65-'Salary Data'!EF65)/'Salary Data'!EF65)*100)</f>
        <v>9.3665302170787292</v>
      </c>
      <c r="N65" s="95">
        <f>IF('Salary Data'!FM65="NA","NA",(('Salary Data'!FM65-'Salary Data'!FH65)/'Salary Data'!FH65)*100)</f>
        <v>12.264815556073087</v>
      </c>
    </row>
    <row r="66" spans="1:14" s="119" customFormat="1">
      <c r="A66" s="126" t="s">
        <v>90</v>
      </c>
      <c r="B66" s="126"/>
      <c r="C66" s="127" t="str">
        <f>'Salary Data'!AC66</f>
        <v>NA</v>
      </c>
      <c r="D66" s="122" t="str">
        <f>IF('Salary Data'!BE66&gt;0,('Salary Data'!BE66),"NA")</f>
        <v>NA</v>
      </c>
      <c r="E66" s="127">
        <f>IF('Salary Data'!CG66&gt;0,('Salary Data'!CG66),"NA")</f>
        <v>77711.313725490196</v>
      </c>
      <c r="F66" s="127" t="str">
        <f>IF('Salary Data'!DI66&gt;0,('Salary Data'!DI66),"NA")</f>
        <v>NA</v>
      </c>
      <c r="G66" s="127" t="str">
        <f>IF('Salary Data'!EK66&gt;0,('Salary Data'!EK66),"NA")</f>
        <v>NA</v>
      </c>
      <c r="H66" s="127" t="str">
        <f>IF('Salary Data'!FM66&gt;0,('Salary Data'!FM66),"NA")</f>
        <v>NA</v>
      </c>
      <c r="I66" s="123" t="str">
        <f>IF('Salary Data'!X66="NA","NA",(('Salary Data'!AC66-'Salary Data'!X66)/'Salary Data'!X66)*100)</f>
        <v>NA</v>
      </c>
      <c r="J66" s="124" t="str">
        <f>IF('Salary Data'!AZ66="NA","NA",(('Salary Data'!BE66-'Salary Data'!AZ66)/'Salary Data'!AZ66)*100)</f>
        <v>NA</v>
      </c>
      <c r="K66" s="128" t="str">
        <f>IF('Salary Data'!CB66="NA","NA",(('Salary Data'!CG66-'Salary Data'!CB66)/'Salary Data'!CB66)*100)</f>
        <v>NA</v>
      </c>
      <c r="L66" s="128" t="str">
        <f>IF('Salary Data'!DI66="NA","NA",(('Salary Data'!DI66-'Salary Data'!DD66)/'Salary Data'!DD66)*100)</f>
        <v>NA</v>
      </c>
      <c r="M66" s="128" t="str">
        <f>IF('Salary Data'!EK66="NA","NA",(('Salary Data'!EK66-'Salary Data'!EF66)/'Salary Data'!EF66)*100)</f>
        <v>NA</v>
      </c>
      <c r="N66" s="128" t="str">
        <f>IF('Salary Data'!FM66="NA","NA",(('Salary Data'!FM66-'Salary Data'!FH66)/'Salary Data'!FH66)*100)</f>
        <v>NA</v>
      </c>
    </row>
    <row r="67" spans="1:14" ht="16.5" customHeight="1">
      <c r="A67" s="152" t="s">
        <v>114</v>
      </c>
      <c r="B67" s="129"/>
      <c r="C67" s="130"/>
      <c r="D67" s="130"/>
      <c r="E67" s="130"/>
      <c r="F67" s="130"/>
      <c r="G67" s="130"/>
      <c r="H67" s="130"/>
      <c r="I67" s="131"/>
      <c r="J67" s="131"/>
      <c r="K67" s="131"/>
      <c r="L67" s="131"/>
      <c r="M67" s="131"/>
      <c r="N67" s="131"/>
    </row>
    <row r="68" spans="1:14" s="133" customFormat="1" ht="26.25" customHeight="1">
      <c r="A68" s="132" t="s">
        <v>105</v>
      </c>
      <c r="B68" s="161" t="s">
        <v>116</v>
      </c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3"/>
      <c r="N68" s="163"/>
    </row>
    <row r="69" spans="1:14" s="133" customFormat="1" ht="37.5" customHeight="1">
      <c r="A69" s="132"/>
      <c r="B69" s="161" t="s">
        <v>115</v>
      </c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3"/>
      <c r="N69" s="163"/>
    </row>
    <row r="70" spans="1:14" s="133" customFormat="1" ht="15.75" customHeight="1">
      <c r="A70" s="164" t="s">
        <v>110</v>
      </c>
      <c r="B70" s="162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</row>
    <row r="71" spans="1:14" ht="21.75" customHeight="1">
      <c r="A71" s="151" t="s">
        <v>113</v>
      </c>
      <c r="B71" s="134"/>
      <c r="C71" s="135"/>
      <c r="D71" s="136"/>
      <c r="E71" s="136"/>
      <c r="F71" s="136"/>
      <c r="G71" s="136"/>
      <c r="H71" s="136"/>
      <c r="I71" s="137"/>
      <c r="J71" s="138"/>
      <c r="K71" s="137"/>
      <c r="L71" s="137"/>
      <c r="M71" s="137"/>
      <c r="N71" s="137"/>
    </row>
    <row r="72" spans="1:14" s="79" customFormat="1" ht="13.5" customHeight="1">
      <c r="A72" s="147" t="s">
        <v>109</v>
      </c>
      <c r="B72" s="139" t="s">
        <v>106</v>
      </c>
      <c r="C72" s="130"/>
      <c r="D72" s="140"/>
      <c r="E72" s="140"/>
      <c r="F72" s="140"/>
      <c r="G72" s="140"/>
      <c r="H72" s="140"/>
      <c r="I72" s="141"/>
      <c r="J72" s="131"/>
      <c r="K72" s="141"/>
      <c r="L72" s="141"/>
      <c r="M72" s="141"/>
      <c r="N72" s="141"/>
    </row>
    <row r="73" spans="1:14" s="79" customFormat="1" ht="12.75" customHeight="1">
      <c r="A73" s="142"/>
      <c r="B73" s="142"/>
      <c r="C73" s="143"/>
      <c r="D73" s="144"/>
      <c r="E73" s="144"/>
      <c r="F73" s="144"/>
      <c r="G73" s="144"/>
      <c r="H73" s="144"/>
      <c r="I73" s="145"/>
      <c r="J73" s="146"/>
      <c r="K73" s="145"/>
      <c r="L73" s="145"/>
      <c r="M73" s="145"/>
      <c r="N73" s="145"/>
    </row>
    <row r="74" spans="1:14">
      <c r="N74" s="150">
        <v>44317</v>
      </c>
    </row>
  </sheetData>
  <mergeCells count="3">
    <mergeCell ref="B68:N68"/>
    <mergeCell ref="A70:N70"/>
    <mergeCell ref="B69:N69"/>
  </mergeCells>
  <pageMargins left="0.5" right="0.5" top="0.75" bottom="0.56999999999999995" header="0.5" footer="0.35"/>
  <pageSetup scale="68" orientation="portrait" verticalDpi="300" r:id="rId1"/>
  <headerFooter alignWithMargins="0">
    <oddFooter>&amp;L&amp;"Arial,Regular"&amp;8SREB Fact Book&amp;R&amp;"Arial,Regular"&amp;8&amp;D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0000FF"/>
  </sheetPr>
  <dimension ref="A1:FM71"/>
  <sheetViews>
    <sheetView zoomScale="80" zoomScaleNormal="80" workbookViewId="0">
      <pane xSplit="1" ySplit="6" topLeftCell="EF7" activePane="bottomRight" state="frozen"/>
      <selection pane="topRight" activeCell="B1" sqref="B1"/>
      <selection pane="bottomLeft" activeCell="A7" sqref="A7"/>
      <selection pane="bottomRight" activeCell="AC1" sqref="Y1:AC1048576"/>
    </sheetView>
  </sheetViews>
  <sheetFormatPr defaultColWidth="9.7265625" defaultRowHeight="12.5"/>
  <cols>
    <col min="1" max="1" width="14.453125" style="1" customWidth="1"/>
    <col min="2" max="12" width="9" style="1" customWidth="1"/>
    <col min="13" max="13" width="9" style="11" customWidth="1"/>
    <col min="14" max="14" width="9" style="69" customWidth="1"/>
    <col min="15" max="17" width="9" style="11" customWidth="1"/>
    <col min="18" max="27" width="9" style="63" customWidth="1"/>
    <col min="28" max="28" width="10.08984375" style="63" bestFit="1" customWidth="1"/>
    <col min="29" max="29" width="9" style="63" customWidth="1"/>
    <col min="30" max="41" width="9" style="1" customWidth="1"/>
    <col min="42" max="45" width="9" style="11" customWidth="1"/>
    <col min="46" max="46" width="9" style="63" customWidth="1"/>
    <col min="47" max="47" width="9" style="11" customWidth="1"/>
    <col min="48" max="55" width="9" style="63" customWidth="1"/>
    <col min="56" max="56" width="10.08984375" style="63" bestFit="1" customWidth="1"/>
    <col min="57" max="57" width="9" style="63" customWidth="1"/>
    <col min="58" max="69" width="9" style="1" customWidth="1"/>
    <col min="70" max="73" width="9" style="11" customWidth="1"/>
    <col min="74" max="74" width="9" style="63" customWidth="1"/>
    <col min="75" max="75" width="9" style="11" customWidth="1"/>
    <col min="76" max="83" width="9" style="63" customWidth="1"/>
    <col min="84" max="84" width="10.08984375" style="63" bestFit="1" customWidth="1"/>
    <col min="85" max="85" width="9" style="63" customWidth="1"/>
    <col min="86" max="96" width="9" style="1" customWidth="1"/>
    <col min="97" max="101" width="9" style="11" customWidth="1"/>
    <col min="102" max="102" width="9" style="63" customWidth="1"/>
    <col min="103" max="103" width="9" style="11" customWidth="1"/>
    <col min="104" max="111" width="9" style="63" customWidth="1"/>
    <col min="112" max="112" width="10.08984375" style="63" bestFit="1" customWidth="1"/>
    <col min="113" max="113" width="9" style="63" customWidth="1"/>
    <col min="114" max="124" width="9" style="1" customWidth="1"/>
    <col min="125" max="129" width="9" style="11" customWidth="1"/>
    <col min="130" max="130" width="9" style="63" customWidth="1"/>
    <col min="131" max="131" width="9" style="11" customWidth="1"/>
    <col min="132" max="139" width="9" style="63" customWidth="1"/>
    <col min="140" max="140" width="10.08984375" style="63" bestFit="1" customWidth="1"/>
    <col min="141" max="141" width="9" style="63" customWidth="1"/>
    <col min="142" max="152" width="9" style="1" customWidth="1"/>
    <col min="153" max="157" width="9" style="11" customWidth="1"/>
    <col min="158" max="158" width="9" style="63" customWidth="1"/>
    <col min="159" max="160" width="9" style="11" customWidth="1"/>
    <col min="161" max="169" width="9" style="63" customWidth="1"/>
    <col min="170" max="16384" width="9.7265625" style="1"/>
  </cols>
  <sheetData>
    <row r="1" spans="1:16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4"/>
      <c r="O1" s="3"/>
      <c r="P1" s="3"/>
      <c r="Q1" s="3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3"/>
      <c r="AQ1" s="3"/>
      <c r="AR1" s="3"/>
      <c r="AS1" s="3"/>
      <c r="AT1" s="29"/>
      <c r="AU1" s="3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3"/>
      <c r="BS1" s="3"/>
      <c r="BT1" s="3"/>
      <c r="BU1" s="3"/>
      <c r="BV1" s="29"/>
      <c r="BW1" s="3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3"/>
      <c r="CT1" s="3"/>
      <c r="CU1" s="3"/>
      <c r="CV1" s="3"/>
      <c r="CW1" s="3"/>
      <c r="CX1" s="29"/>
      <c r="CY1" s="3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3"/>
      <c r="DV1" s="3"/>
      <c r="DW1" s="3"/>
      <c r="DX1" s="3"/>
      <c r="DY1" s="3"/>
      <c r="DZ1" s="29"/>
      <c r="EA1" s="3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3"/>
      <c r="EX1" s="3"/>
      <c r="EY1" s="3"/>
      <c r="EZ1" s="3"/>
      <c r="FA1" s="3"/>
      <c r="FB1" s="29"/>
      <c r="FC1" s="3"/>
      <c r="FD1" s="3"/>
      <c r="FE1" s="29"/>
      <c r="FF1" s="29"/>
      <c r="FG1" s="29"/>
      <c r="FH1" s="29"/>
      <c r="FI1" s="29"/>
      <c r="FJ1" s="29"/>
      <c r="FK1" s="29"/>
      <c r="FL1" s="29"/>
      <c r="FM1" s="29"/>
    </row>
    <row r="2" spans="1:169">
      <c r="A2" s="4" t="s">
        <v>1</v>
      </c>
      <c r="B2" s="4"/>
      <c r="E2" s="4"/>
      <c r="F2" s="4"/>
      <c r="G2" s="4"/>
      <c r="H2" s="4"/>
      <c r="I2" s="4"/>
      <c r="J2" s="4"/>
      <c r="K2" s="4"/>
      <c r="L2" s="4"/>
      <c r="M2" s="33"/>
      <c r="N2" s="24"/>
      <c r="O2" s="33"/>
      <c r="P2" s="33"/>
      <c r="Q2" s="33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"/>
      <c r="AE2" s="11"/>
      <c r="AG2" s="4"/>
      <c r="AH2" s="4"/>
      <c r="AI2" s="4"/>
      <c r="AJ2" s="4"/>
      <c r="AK2" s="4"/>
      <c r="AL2" s="4"/>
      <c r="AM2" s="4"/>
      <c r="AN2" s="4"/>
      <c r="AO2" s="4"/>
      <c r="AP2" s="33"/>
      <c r="AQ2" s="33"/>
      <c r="AR2" s="33"/>
      <c r="AS2" s="33"/>
      <c r="AT2" s="29"/>
      <c r="AU2" s="33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4"/>
      <c r="BI2" s="4"/>
      <c r="BJ2" s="4"/>
      <c r="BK2" s="4"/>
      <c r="BL2" s="4"/>
      <c r="BM2" s="4"/>
      <c r="BN2" s="4"/>
      <c r="BO2" s="4"/>
      <c r="BP2" s="4"/>
      <c r="BQ2" s="4"/>
      <c r="BR2" s="33"/>
      <c r="BS2" s="33"/>
      <c r="BT2" s="33"/>
      <c r="BU2" s="33"/>
      <c r="BV2" s="29"/>
      <c r="BW2" s="33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4"/>
      <c r="CK2" s="4"/>
      <c r="CL2" s="4"/>
      <c r="CM2" s="4"/>
      <c r="CN2" s="4"/>
      <c r="CO2" s="4"/>
      <c r="CP2" s="4"/>
      <c r="CQ2" s="4"/>
      <c r="CR2" s="4"/>
      <c r="CS2" s="33"/>
      <c r="CT2" s="33"/>
      <c r="CU2" s="33"/>
      <c r="CV2" s="33"/>
      <c r="CW2" s="33"/>
      <c r="CX2" s="29"/>
      <c r="CY2" s="33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4"/>
      <c r="DM2" s="4"/>
      <c r="DN2" s="4"/>
      <c r="DO2" s="4"/>
      <c r="DP2" s="4"/>
      <c r="DQ2" s="4"/>
      <c r="DR2" s="4"/>
      <c r="DS2" s="4"/>
      <c r="DT2" s="4"/>
      <c r="DU2" s="33"/>
      <c r="DV2" s="33"/>
      <c r="DW2" s="33"/>
      <c r="DX2" s="33"/>
      <c r="DY2" s="33"/>
      <c r="DZ2" s="29"/>
      <c r="EA2" s="33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4"/>
      <c r="EO2" s="4"/>
      <c r="EP2" s="4"/>
      <c r="EQ2" s="4"/>
      <c r="ER2" s="4"/>
      <c r="ES2" s="4"/>
      <c r="ET2" s="4"/>
      <c r="EU2" s="4"/>
      <c r="EV2" s="4"/>
      <c r="EW2" s="33"/>
      <c r="EX2" s="33"/>
      <c r="EY2" s="33"/>
      <c r="EZ2" s="33"/>
      <c r="FA2" s="33"/>
      <c r="FB2" s="29"/>
      <c r="FC2" s="33"/>
      <c r="FD2" s="33"/>
      <c r="FE2" s="29"/>
      <c r="FF2" s="29"/>
      <c r="FG2" s="29"/>
      <c r="FH2" s="29"/>
      <c r="FI2" s="29"/>
      <c r="FJ2" s="29"/>
      <c r="FK2" s="29"/>
      <c r="FL2" s="29"/>
      <c r="FM2" s="29"/>
    </row>
    <row r="3" spans="1:16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24"/>
      <c r="O3" s="3"/>
      <c r="P3" s="3"/>
      <c r="Q3" s="3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"/>
      <c r="AE3" s="3"/>
      <c r="AF3" s="2"/>
      <c r="AG3" s="2"/>
      <c r="AH3" s="2"/>
      <c r="AI3" s="2"/>
      <c r="AJ3" s="2"/>
      <c r="AK3" s="2"/>
      <c r="AL3" s="2"/>
      <c r="AM3" s="2"/>
      <c r="AN3" s="2"/>
      <c r="AO3" s="2"/>
      <c r="AP3" s="3"/>
      <c r="AQ3" s="3"/>
      <c r="AR3" s="3"/>
      <c r="AS3" s="3"/>
      <c r="AT3" s="29"/>
      <c r="AU3" s="3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3"/>
      <c r="BS3" s="3"/>
      <c r="BT3" s="3"/>
      <c r="BU3" s="3"/>
      <c r="BV3" s="29"/>
      <c r="BW3" s="3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3"/>
      <c r="CT3" s="3"/>
      <c r="CU3" s="3"/>
      <c r="CV3" s="3"/>
      <c r="CW3" s="3"/>
      <c r="CX3" s="29"/>
      <c r="CY3" s="3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3"/>
      <c r="DV3" s="3"/>
      <c r="DW3" s="3"/>
      <c r="DX3" s="3"/>
      <c r="DY3" s="3"/>
      <c r="DZ3" s="29"/>
      <c r="EA3" s="3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3"/>
      <c r="EX3" s="3"/>
      <c r="EY3" s="3"/>
      <c r="EZ3" s="3"/>
      <c r="FA3" s="3"/>
      <c r="FB3" s="29"/>
      <c r="FC3" s="3"/>
      <c r="FD3" s="3"/>
      <c r="FE3" s="29"/>
      <c r="FF3" s="29"/>
      <c r="FG3" s="29"/>
      <c r="FH3" s="29"/>
      <c r="FI3" s="29"/>
      <c r="FJ3" s="29"/>
      <c r="FK3" s="29"/>
      <c r="FL3" s="29"/>
      <c r="FM3" s="29"/>
    </row>
    <row r="4" spans="1:169" ht="13">
      <c r="A4" s="2"/>
      <c r="B4" s="36" t="s">
        <v>41</v>
      </c>
      <c r="C4" s="2"/>
      <c r="D4" s="2"/>
      <c r="E4" s="7"/>
      <c r="F4" s="5"/>
      <c r="G4" s="5"/>
      <c r="H4" s="5"/>
      <c r="I4" s="5"/>
      <c r="J4" s="5"/>
      <c r="K4" s="5"/>
      <c r="L4" s="5"/>
      <c r="M4" s="6"/>
      <c r="N4" s="24"/>
      <c r="O4" s="6"/>
      <c r="P4" s="6"/>
      <c r="Q4" s="6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"/>
      <c r="AE4" s="3"/>
      <c r="AF4" s="2"/>
      <c r="AG4" s="7"/>
      <c r="AH4" s="5"/>
      <c r="AI4" s="5"/>
      <c r="AJ4" s="5"/>
      <c r="AK4" s="5"/>
      <c r="AL4" s="5"/>
      <c r="AM4" s="5"/>
      <c r="AN4" s="5"/>
      <c r="AO4" s="5"/>
      <c r="AP4" s="6"/>
      <c r="AQ4" s="6"/>
      <c r="AR4" s="6"/>
      <c r="AS4" s="6"/>
      <c r="AT4" s="29"/>
      <c r="AU4" s="6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13"/>
      <c r="BG4" s="2"/>
      <c r="BH4" s="2"/>
      <c r="BI4" s="7"/>
      <c r="BJ4" s="5"/>
      <c r="BK4" s="5"/>
      <c r="BL4" s="5"/>
      <c r="BM4" s="5"/>
      <c r="BN4" s="5"/>
      <c r="BO4" s="5"/>
      <c r="BP4" s="5"/>
      <c r="BQ4" s="5"/>
      <c r="BR4" s="6"/>
      <c r="BS4" s="6"/>
      <c r="BT4" s="6"/>
      <c r="BU4" s="6"/>
      <c r="BV4" s="29"/>
      <c r="BW4" s="6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13"/>
      <c r="CI4" s="2"/>
      <c r="CJ4" s="2"/>
      <c r="CK4" s="7"/>
      <c r="CL4" s="5"/>
      <c r="CM4" s="5"/>
      <c r="CN4" s="5"/>
      <c r="CO4" s="5"/>
      <c r="CP4" s="5"/>
      <c r="CQ4" s="5"/>
      <c r="CR4" s="5"/>
      <c r="CS4" s="6"/>
      <c r="CT4" s="6"/>
      <c r="CU4" s="6"/>
      <c r="CV4" s="6"/>
      <c r="CW4" s="6"/>
      <c r="CX4" s="29"/>
      <c r="CY4" s="6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13"/>
      <c r="DK4" s="2"/>
      <c r="DL4" s="2"/>
      <c r="DM4" s="7"/>
      <c r="DN4" s="5"/>
      <c r="DO4" s="5"/>
      <c r="DP4" s="5"/>
      <c r="DQ4" s="5"/>
      <c r="DR4" s="5"/>
      <c r="DS4" s="5"/>
      <c r="DT4" s="5"/>
      <c r="DU4" s="6"/>
      <c r="DV4" s="6"/>
      <c r="DW4" s="6"/>
      <c r="DX4" s="6"/>
      <c r="DY4" s="6"/>
      <c r="DZ4" s="29"/>
      <c r="EA4" s="6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13"/>
      <c r="EM4" s="2"/>
      <c r="EN4" s="2"/>
      <c r="EO4" s="7"/>
      <c r="EP4" s="5"/>
      <c r="EQ4" s="5"/>
      <c r="ER4" s="5"/>
      <c r="ES4" s="5"/>
      <c r="ET4" s="5"/>
      <c r="EU4" s="5"/>
      <c r="EV4" s="5"/>
      <c r="EW4" s="6"/>
      <c r="EX4" s="6"/>
      <c r="EY4" s="6"/>
      <c r="EZ4" s="6"/>
      <c r="FA4" s="6"/>
      <c r="FB4" s="29"/>
      <c r="FC4" s="6"/>
      <c r="FD4" s="6"/>
      <c r="FE4" s="29"/>
      <c r="FF4" s="29"/>
      <c r="FG4" s="29"/>
      <c r="FH4" s="29"/>
      <c r="FI4" s="29"/>
      <c r="FJ4" s="29"/>
      <c r="FK4" s="29"/>
      <c r="FL4" s="29"/>
      <c r="FM4" s="29"/>
    </row>
    <row r="5" spans="1:169" s="25" customFormat="1">
      <c r="A5" s="43"/>
      <c r="B5" s="44" t="s">
        <v>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70"/>
      <c r="O5" s="43"/>
      <c r="P5" s="43"/>
      <c r="Q5" s="43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44" t="s">
        <v>29</v>
      </c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56"/>
      <c r="AU5" s="43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44" t="s">
        <v>33</v>
      </c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56"/>
      <c r="BW5" s="43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44" t="s">
        <v>30</v>
      </c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56"/>
      <c r="CY5" s="43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44" t="s">
        <v>31</v>
      </c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56"/>
      <c r="EA5" s="43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44" t="s">
        <v>34</v>
      </c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56"/>
      <c r="FC5" s="43"/>
      <c r="FD5" s="43"/>
      <c r="FE5" s="56"/>
      <c r="FF5" s="56"/>
      <c r="FG5" s="56"/>
      <c r="FH5" s="56"/>
      <c r="FI5" s="56"/>
      <c r="FJ5" s="56"/>
      <c r="FK5" s="56"/>
      <c r="FL5" s="56"/>
      <c r="FM5" s="56"/>
    </row>
    <row r="6" spans="1:169" s="15" customFormat="1">
      <c r="A6" s="26"/>
      <c r="B6" s="14" t="s">
        <v>3</v>
      </c>
      <c r="C6" s="12" t="s">
        <v>4</v>
      </c>
      <c r="D6" s="12" t="s">
        <v>35</v>
      </c>
      <c r="E6" s="12" t="s">
        <v>5</v>
      </c>
      <c r="F6" s="12" t="s">
        <v>6</v>
      </c>
      <c r="G6" s="12" t="s">
        <v>24</v>
      </c>
      <c r="H6" s="12" t="s">
        <v>27</v>
      </c>
      <c r="I6" s="12" t="s">
        <v>32</v>
      </c>
      <c r="J6" s="12" t="s">
        <v>36</v>
      </c>
      <c r="K6" s="12" t="s">
        <v>37</v>
      </c>
      <c r="L6" s="12" t="s">
        <v>39</v>
      </c>
      <c r="M6" s="12" t="s">
        <v>40</v>
      </c>
      <c r="N6" s="64" t="s">
        <v>42</v>
      </c>
      <c r="O6" s="12" t="s">
        <v>44</v>
      </c>
      <c r="P6" s="45" t="s">
        <v>45</v>
      </c>
      <c r="Q6" s="12" t="s">
        <v>46</v>
      </c>
      <c r="R6" s="12" t="s">
        <v>48</v>
      </c>
      <c r="S6" s="12" t="s">
        <v>52</v>
      </c>
      <c r="T6" s="12" t="s">
        <v>96</v>
      </c>
      <c r="U6" s="12" t="s">
        <v>99</v>
      </c>
      <c r="V6" s="12" t="s">
        <v>102</v>
      </c>
      <c r="W6" s="12" t="s">
        <v>104</v>
      </c>
      <c r="X6" s="12" t="s">
        <v>119</v>
      </c>
      <c r="Y6" s="12" t="s">
        <v>107</v>
      </c>
      <c r="Z6" s="12" t="s">
        <v>111</v>
      </c>
      <c r="AA6" s="12" t="s">
        <v>112</v>
      </c>
      <c r="AB6" s="156" t="s">
        <v>117</v>
      </c>
      <c r="AC6" s="153" t="s">
        <v>118</v>
      </c>
      <c r="AD6" s="157" t="s">
        <v>3</v>
      </c>
      <c r="AE6" s="12" t="s">
        <v>4</v>
      </c>
      <c r="AF6" s="12" t="s">
        <v>35</v>
      </c>
      <c r="AG6" s="12" t="s">
        <v>5</v>
      </c>
      <c r="AH6" s="12" t="s">
        <v>6</v>
      </c>
      <c r="AI6" s="12" t="s">
        <v>24</v>
      </c>
      <c r="AJ6" s="12" t="s">
        <v>27</v>
      </c>
      <c r="AK6" s="12" t="s">
        <v>32</v>
      </c>
      <c r="AL6" s="12" t="s">
        <v>36</v>
      </c>
      <c r="AM6" s="12" t="s">
        <v>37</v>
      </c>
      <c r="AN6" s="12" t="s">
        <v>39</v>
      </c>
      <c r="AO6" s="12" t="s">
        <v>40</v>
      </c>
      <c r="AP6" s="12" t="s">
        <v>42</v>
      </c>
      <c r="AQ6" s="12" t="s">
        <v>44</v>
      </c>
      <c r="AR6" s="45" t="s">
        <v>45</v>
      </c>
      <c r="AS6" s="12" t="s">
        <v>46</v>
      </c>
      <c r="AT6" s="12" t="s">
        <v>48</v>
      </c>
      <c r="AU6" s="12" t="s">
        <v>52</v>
      </c>
      <c r="AV6" s="12" t="s">
        <v>96</v>
      </c>
      <c r="AW6" s="12" t="s">
        <v>99</v>
      </c>
      <c r="AX6" s="12" t="s">
        <v>102</v>
      </c>
      <c r="AY6" s="12" t="s">
        <v>104</v>
      </c>
      <c r="AZ6" s="159" t="s">
        <v>119</v>
      </c>
      <c r="BA6" s="12" t="s">
        <v>107</v>
      </c>
      <c r="BB6" s="12" t="s">
        <v>111</v>
      </c>
      <c r="BC6" s="12" t="s">
        <v>112</v>
      </c>
      <c r="BD6" s="156" t="s">
        <v>117</v>
      </c>
      <c r="BE6" s="153" t="s">
        <v>118</v>
      </c>
      <c r="BF6" s="14" t="s">
        <v>3</v>
      </c>
      <c r="BG6" s="12" t="s">
        <v>4</v>
      </c>
      <c r="BH6" s="12" t="s">
        <v>35</v>
      </c>
      <c r="BI6" s="12" t="s">
        <v>5</v>
      </c>
      <c r="BJ6" s="12" t="s">
        <v>6</v>
      </c>
      <c r="BK6" s="12" t="s">
        <v>24</v>
      </c>
      <c r="BL6" s="12" t="s">
        <v>27</v>
      </c>
      <c r="BM6" s="12" t="s">
        <v>32</v>
      </c>
      <c r="BN6" s="12" t="s">
        <v>36</v>
      </c>
      <c r="BO6" s="12" t="s">
        <v>37</v>
      </c>
      <c r="BP6" s="12" t="s">
        <v>39</v>
      </c>
      <c r="BQ6" s="12" t="s">
        <v>40</v>
      </c>
      <c r="BR6" s="12" t="s">
        <v>42</v>
      </c>
      <c r="BS6" s="12" t="s">
        <v>44</v>
      </c>
      <c r="BT6" s="45" t="s">
        <v>45</v>
      </c>
      <c r="BU6" s="12" t="s">
        <v>46</v>
      </c>
      <c r="BV6" s="12" t="s">
        <v>48</v>
      </c>
      <c r="BW6" s="12" t="s">
        <v>52</v>
      </c>
      <c r="BX6" s="12" t="s">
        <v>96</v>
      </c>
      <c r="BY6" s="12" t="s">
        <v>99</v>
      </c>
      <c r="BZ6" s="12" t="s">
        <v>102</v>
      </c>
      <c r="CA6" s="12" t="s">
        <v>104</v>
      </c>
      <c r="CB6" s="159" t="s">
        <v>119</v>
      </c>
      <c r="CC6" s="12" t="s">
        <v>107</v>
      </c>
      <c r="CD6" s="12" t="s">
        <v>111</v>
      </c>
      <c r="CE6" s="12" t="s">
        <v>112</v>
      </c>
      <c r="CF6" s="156" t="s">
        <v>117</v>
      </c>
      <c r="CG6" s="153" t="s">
        <v>118</v>
      </c>
      <c r="CH6" s="14" t="s">
        <v>3</v>
      </c>
      <c r="CI6" s="12" t="s">
        <v>4</v>
      </c>
      <c r="CJ6" s="12" t="s">
        <v>35</v>
      </c>
      <c r="CK6" s="12" t="s">
        <v>5</v>
      </c>
      <c r="CL6" s="12" t="s">
        <v>6</v>
      </c>
      <c r="CM6" s="12" t="s">
        <v>24</v>
      </c>
      <c r="CN6" s="12" t="s">
        <v>27</v>
      </c>
      <c r="CO6" s="12" t="s">
        <v>32</v>
      </c>
      <c r="CP6" s="12" t="s">
        <v>36</v>
      </c>
      <c r="CQ6" s="12" t="s">
        <v>37</v>
      </c>
      <c r="CR6" s="12" t="s">
        <v>39</v>
      </c>
      <c r="CS6" s="12" t="s">
        <v>40</v>
      </c>
      <c r="CT6" s="12" t="s">
        <v>42</v>
      </c>
      <c r="CU6" s="12" t="s">
        <v>44</v>
      </c>
      <c r="CV6" s="45" t="s">
        <v>45</v>
      </c>
      <c r="CW6" s="12" t="s">
        <v>46</v>
      </c>
      <c r="CX6" s="12" t="s">
        <v>48</v>
      </c>
      <c r="CY6" s="12" t="s">
        <v>52</v>
      </c>
      <c r="CZ6" s="12" t="s">
        <v>96</v>
      </c>
      <c r="DA6" s="12" t="s">
        <v>99</v>
      </c>
      <c r="DB6" s="12" t="s">
        <v>102</v>
      </c>
      <c r="DC6" s="12" t="s">
        <v>104</v>
      </c>
      <c r="DD6" s="159" t="s">
        <v>119</v>
      </c>
      <c r="DE6" s="12" t="s">
        <v>107</v>
      </c>
      <c r="DF6" s="12" t="s">
        <v>111</v>
      </c>
      <c r="DG6" s="12" t="s">
        <v>112</v>
      </c>
      <c r="DH6" s="156" t="s">
        <v>117</v>
      </c>
      <c r="DI6" s="153" t="s">
        <v>118</v>
      </c>
      <c r="DJ6" s="14" t="s">
        <v>3</v>
      </c>
      <c r="DK6" s="12" t="s">
        <v>4</v>
      </c>
      <c r="DL6" s="12" t="s">
        <v>35</v>
      </c>
      <c r="DM6" s="12" t="s">
        <v>5</v>
      </c>
      <c r="DN6" s="12" t="s">
        <v>6</v>
      </c>
      <c r="DO6" s="12" t="s">
        <v>24</v>
      </c>
      <c r="DP6" s="12" t="s">
        <v>27</v>
      </c>
      <c r="DQ6" s="12" t="s">
        <v>32</v>
      </c>
      <c r="DR6" s="12" t="s">
        <v>36</v>
      </c>
      <c r="DS6" s="12" t="s">
        <v>37</v>
      </c>
      <c r="DT6" s="12" t="s">
        <v>39</v>
      </c>
      <c r="DU6" s="12" t="s">
        <v>40</v>
      </c>
      <c r="DV6" s="12" t="s">
        <v>42</v>
      </c>
      <c r="DW6" s="12" t="s">
        <v>44</v>
      </c>
      <c r="DX6" s="45" t="s">
        <v>45</v>
      </c>
      <c r="DY6" s="12" t="s">
        <v>46</v>
      </c>
      <c r="DZ6" s="12" t="s">
        <v>48</v>
      </c>
      <c r="EA6" s="12" t="s">
        <v>52</v>
      </c>
      <c r="EB6" s="12" t="s">
        <v>96</v>
      </c>
      <c r="EC6" s="12" t="s">
        <v>99</v>
      </c>
      <c r="ED6" s="12" t="s">
        <v>102</v>
      </c>
      <c r="EE6" s="12" t="s">
        <v>104</v>
      </c>
      <c r="EF6" s="159" t="s">
        <v>119</v>
      </c>
      <c r="EG6" s="12" t="s">
        <v>107</v>
      </c>
      <c r="EH6" s="12" t="s">
        <v>111</v>
      </c>
      <c r="EI6" s="12" t="s">
        <v>112</v>
      </c>
      <c r="EJ6" s="156" t="s">
        <v>117</v>
      </c>
      <c r="EK6" s="153" t="s">
        <v>118</v>
      </c>
      <c r="EL6" s="14" t="s">
        <v>3</v>
      </c>
      <c r="EM6" s="12" t="s">
        <v>4</v>
      </c>
      <c r="EN6" s="12" t="s">
        <v>35</v>
      </c>
      <c r="EO6" s="12" t="s">
        <v>5</v>
      </c>
      <c r="EP6" s="12" t="s">
        <v>6</v>
      </c>
      <c r="EQ6" s="12" t="s">
        <v>24</v>
      </c>
      <c r="ER6" s="12" t="s">
        <v>27</v>
      </c>
      <c r="ES6" s="12" t="s">
        <v>32</v>
      </c>
      <c r="ET6" s="12" t="s">
        <v>36</v>
      </c>
      <c r="EU6" s="12" t="s">
        <v>37</v>
      </c>
      <c r="EV6" s="12" t="s">
        <v>39</v>
      </c>
      <c r="EW6" s="12" t="s">
        <v>40</v>
      </c>
      <c r="EX6" s="12" t="s">
        <v>42</v>
      </c>
      <c r="EY6" s="12" t="s">
        <v>44</v>
      </c>
      <c r="EZ6" s="45" t="s">
        <v>45</v>
      </c>
      <c r="FA6" s="12" t="s">
        <v>46</v>
      </c>
      <c r="FB6" s="12" t="s">
        <v>48</v>
      </c>
      <c r="FC6" s="12" t="s">
        <v>52</v>
      </c>
      <c r="FD6" s="12" t="s">
        <v>96</v>
      </c>
      <c r="FE6" s="12" t="s">
        <v>99</v>
      </c>
      <c r="FF6" s="12" t="s">
        <v>102</v>
      </c>
      <c r="FG6" s="12" t="s">
        <v>104</v>
      </c>
      <c r="FH6" s="159" t="s">
        <v>119</v>
      </c>
      <c r="FI6" s="56" t="s">
        <v>107</v>
      </c>
      <c r="FJ6" s="12" t="s">
        <v>111</v>
      </c>
      <c r="FK6" s="12" t="s">
        <v>112</v>
      </c>
      <c r="FL6" s="156" t="s">
        <v>117</v>
      </c>
      <c r="FM6" s="153" t="s">
        <v>118</v>
      </c>
    </row>
    <row r="7" spans="1:169">
      <c r="A7" s="2" t="s">
        <v>7</v>
      </c>
      <c r="B7" s="16">
        <v>51730</v>
      </c>
      <c r="C7" s="7">
        <v>53220</v>
      </c>
      <c r="D7" s="7">
        <v>55360</v>
      </c>
      <c r="E7" s="7">
        <v>57200</v>
      </c>
      <c r="F7" s="7">
        <v>59115</v>
      </c>
      <c r="G7" s="7">
        <v>60933</v>
      </c>
      <c r="H7" s="7">
        <v>64338.239999999998</v>
      </c>
      <c r="I7" s="7">
        <v>66855.06</v>
      </c>
      <c r="J7" s="21">
        <v>69243</v>
      </c>
      <c r="K7" s="27">
        <v>71613</v>
      </c>
      <c r="L7" s="27">
        <v>73598</v>
      </c>
      <c r="M7" s="35">
        <v>75510.810137429304</v>
      </c>
      <c r="N7" s="71">
        <v>76301.241219046031</v>
      </c>
      <c r="O7" s="27">
        <v>79905.297810392643</v>
      </c>
      <c r="P7" s="27">
        <v>81814.697391757436</v>
      </c>
      <c r="Q7" s="27">
        <v>84076.352730536659</v>
      </c>
      <c r="R7" s="32">
        <v>86318.914544490588</v>
      </c>
      <c r="S7" s="32">
        <v>87294.289913275279</v>
      </c>
      <c r="T7" s="32">
        <v>88411.535470864124</v>
      </c>
      <c r="U7" s="32">
        <v>90174</v>
      </c>
      <c r="V7" s="32">
        <v>88999.360679666788</v>
      </c>
      <c r="W7" s="32">
        <v>90409.357583928679</v>
      </c>
      <c r="X7" s="32">
        <v>92730.842057261354</v>
      </c>
      <c r="Y7" s="32">
        <v>95521.437655570582</v>
      </c>
      <c r="Z7" s="32"/>
      <c r="AA7" s="32">
        <v>98803.202575475938</v>
      </c>
      <c r="AB7" s="61">
        <v>101538.7115021381</v>
      </c>
      <c r="AC7" s="61">
        <v>104080.09019419356</v>
      </c>
      <c r="AD7" s="61">
        <v>66464.807178720221</v>
      </c>
      <c r="AE7" s="29">
        <v>46990</v>
      </c>
      <c r="AF7" s="7">
        <v>48970</v>
      </c>
      <c r="AG7" s="7">
        <v>50400</v>
      </c>
      <c r="AH7" s="7">
        <v>51284</v>
      </c>
      <c r="AI7" s="7">
        <v>53181</v>
      </c>
      <c r="AJ7" s="7">
        <v>55773.38</v>
      </c>
      <c r="AK7" s="7">
        <v>57943.76</v>
      </c>
      <c r="AL7" s="21">
        <v>60135</v>
      </c>
      <c r="AM7" s="27">
        <v>61840</v>
      </c>
      <c r="AN7" s="27">
        <v>63381.010321191097</v>
      </c>
      <c r="AO7" s="34">
        <v>64386.500623911197</v>
      </c>
      <c r="AP7" s="40">
        <v>64843.808607463267</v>
      </c>
      <c r="AQ7" s="41">
        <v>67460.965825233739</v>
      </c>
      <c r="AR7" s="27">
        <v>69696.572978130411</v>
      </c>
      <c r="AS7" s="27">
        <v>72080.899869059533</v>
      </c>
      <c r="AT7" s="32">
        <v>73710.230209950169</v>
      </c>
      <c r="AU7" s="32">
        <v>74910.472217443661</v>
      </c>
      <c r="AV7" s="32">
        <v>74349.173447726876</v>
      </c>
      <c r="AW7" s="32">
        <v>75584</v>
      </c>
      <c r="AX7" s="32">
        <v>75555.903867493034</v>
      </c>
      <c r="AY7" s="32">
        <v>77710.739399698185</v>
      </c>
      <c r="AZ7" s="61">
        <v>78650.984483717155</v>
      </c>
      <c r="BA7" s="32">
        <v>80253.647432401835</v>
      </c>
      <c r="BB7" s="32"/>
      <c r="BC7" s="32">
        <v>82614.781451769624</v>
      </c>
      <c r="BD7" s="61">
        <v>83553.393920225004</v>
      </c>
      <c r="BE7" s="61">
        <v>84846.239239056886</v>
      </c>
      <c r="BF7" s="42">
        <v>44660</v>
      </c>
      <c r="BG7" s="7">
        <v>45960</v>
      </c>
      <c r="BH7" s="7">
        <v>47520</v>
      </c>
      <c r="BI7" s="7">
        <v>48700</v>
      </c>
      <c r="BJ7" s="7">
        <v>50614</v>
      </c>
      <c r="BK7" s="7">
        <v>51735</v>
      </c>
      <c r="BL7" s="7">
        <v>52400.47</v>
      </c>
      <c r="BM7" s="7">
        <v>54672.92</v>
      </c>
      <c r="BN7" s="21">
        <v>56054</v>
      </c>
      <c r="BO7" s="27">
        <v>57936</v>
      </c>
      <c r="BP7" s="27">
        <v>59057.954819370098</v>
      </c>
      <c r="BQ7" s="27">
        <v>59483.866522970697</v>
      </c>
      <c r="BR7" s="40">
        <v>60749.949431682428</v>
      </c>
      <c r="BS7" s="27">
        <v>62552.663401918515</v>
      </c>
      <c r="BT7" s="27">
        <v>63818.785587742401</v>
      </c>
      <c r="BU7" s="27">
        <v>66622.457349412798</v>
      </c>
      <c r="BV7" s="32">
        <v>68415.15662801826</v>
      </c>
      <c r="BW7" s="32">
        <v>69178.168885334831</v>
      </c>
      <c r="BX7" s="32">
        <v>70258.814623392173</v>
      </c>
      <c r="BY7" s="32">
        <v>70507</v>
      </c>
      <c r="BZ7" s="32">
        <v>68429.393865684106</v>
      </c>
      <c r="CA7" s="32">
        <v>69229.922851208699</v>
      </c>
      <c r="CB7" s="61">
        <v>70803.279286971723</v>
      </c>
      <c r="CC7" s="32">
        <v>72512.764353605002</v>
      </c>
      <c r="CD7" s="32"/>
      <c r="CE7" s="32">
        <v>75899.133609751821</v>
      </c>
      <c r="CF7" s="61">
        <v>77169.589364470667</v>
      </c>
      <c r="CG7" s="61">
        <v>78738.901107937985</v>
      </c>
      <c r="CH7" s="16">
        <v>42730</v>
      </c>
      <c r="CI7" s="7">
        <v>44110</v>
      </c>
      <c r="CJ7" s="7">
        <v>45410</v>
      </c>
      <c r="CK7" s="7">
        <v>46130</v>
      </c>
      <c r="CL7" s="7">
        <v>48117</v>
      </c>
      <c r="CM7" s="7">
        <v>49156</v>
      </c>
      <c r="CN7" s="7">
        <v>50678.95</v>
      </c>
      <c r="CO7" s="7">
        <v>52708.36</v>
      </c>
      <c r="CP7" s="21">
        <v>53689</v>
      </c>
      <c r="CQ7" s="27">
        <v>56501</v>
      </c>
      <c r="CR7" s="27">
        <v>58558.352887177098</v>
      </c>
      <c r="CS7" s="27">
        <v>58664.860311009201</v>
      </c>
      <c r="CT7" s="40">
        <v>57101.683533412543</v>
      </c>
      <c r="CU7" s="41">
        <v>58671.416091747415</v>
      </c>
      <c r="CV7" s="27">
        <v>60906.811726888023</v>
      </c>
      <c r="CW7" s="27">
        <v>62908.918396045512</v>
      </c>
      <c r="CX7" s="32">
        <v>64879.067423587971</v>
      </c>
      <c r="CY7" s="32">
        <v>65604.265539781001</v>
      </c>
      <c r="CZ7" s="32">
        <v>65144.78685380525</v>
      </c>
      <c r="DA7" s="32">
        <v>66258</v>
      </c>
      <c r="DB7" s="32">
        <v>64169.347529022125</v>
      </c>
      <c r="DC7" s="32">
        <v>64980.077006582113</v>
      </c>
      <c r="DD7" s="61">
        <v>67271.513273307355</v>
      </c>
      <c r="DE7" s="32">
        <v>68123.575037215574</v>
      </c>
      <c r="DF7" s="32"/>
      <c r="DG7" s="32">
        <v>69984.22993333124</v>
      </c>
      <c r="DH7" s="61">
        <v>71456.727222356596</v>
      </c>
      <c r="DI7" s="61">
        <v>72887.359274224887</v>
      </c>
      <c r="DJ7" s="42">
        <v>40890</v>
      </c>
      <c r="DK7" s="7">
        <v>43030</v>
      </c>
      <c r="DL7" s="7">
        <v>44370</v>
      </c>
      <c r="DM7" s="7">
        <v>45400</v>
      </c>
      <c r="DN7" s="7">
        <v>47946</v>
      </c>
      <c r="DO7" s="7">
        <v>49334</v>
      </c>
      <c r="DP7" s="7">
        <v>47511.69</v>
      </c>
      <c r="DQ7" s="7">
        <v>48314.13</v>
      </c>
      <c r="DR7" s="21">
        <v>50113</v>
      </c>
      <c r="DS7" s="32">
        <v>51892</v>
      </c>
      <c r="DT7" s="32">
        <v>53689.8700536752</v>
      </c>
      <c r="DU7" s="32">
        <v>54607.627230940299</v>
      </c>
      <c r="DV7" s="40">
        <v>54614.480183893465</v>
      </c>
      <c r="DW7" s="27">
        <v>58112.208670346525</v>
      </c>
      <c r="DX7" s="27">
        <v>58954.520009077845</v>
      </c>
      <c r="DY7" s="27">
        <v>60093</v>
      </c>
      <c r="DZ7" s="32">
        <v>61493.837548324744</v>
      </c>
      <c r="EA7" s="32">
        <v>62576.850238808387</v>
      </c>
      <c r="EB7" s="32">
        <v>64537.895583424208</v>
      </c>
      <c r="EC7" s="32">
        <v>63894</v>
      </c>
      <c r="ED7" s="32">
        <v>61558.469332605433</v>
      </c>
      <c r="EE7" s="32">
        <v>63784.485094018295</v>
      </c>
      <c r="EF7" s="61">
        <v>65941.506088286915</v>
      </c>
      <c r="EG7" s="32">
        <v>65961.984489035356</v>
      </c>
      <c r="EH7" s="32"/>
      <c r="EI7" s="32">
        <v>70004.823012552297</v>
      </c>
      <c r="EJ7" s="61">
        <v>71175.110825388867</v>
      </c>
      <c r="EK7" s="61">
        <v>72224.246114236681</v>
      </c>
      <c r="EL7" s="22">
        <v>38070</v>
      </c>
      <c r="EM7" s="7">
        <v>39550</v>
      </c>
      <c r="EN7" s="7">
        <v>40880</v>
      </c>
      <c r="EO7" s="7">
        <v>41700</v>
      </c>
      <c r="EP7" s="7">
        <v>42656</v>
      </c>
      <c r="EQ7" s="7">
        <v>43642</v>
      </c>
      <c r="ER7" s="7">
        <v>45870.83</v>
      </c>
      <c r="ES7" s="7">
        <v>46616.91</v>
      </c>
      <c r="ET7" s="21">
        <v>48696</v>
      </c>
      <c r="EU7" s="32">
        <v>49714</v>
      </c>
      <c r="EV7" s="32">
        <v>51105.521525128803</v>
      </c>
      <c r="EW7" s="32">
        <v>51205.611523928099</v>
      </c>
      <c r="EX7" s="40">
        <v>52647.689844824199</v>
      </c>
      <c r="EY7" s="27">
        <v>54051.323755168531</v>
      </c>
      <c r="EZ7" s="27">
        <v>55919.064396813352</v>
      </c>
      <c r="FA7" s="27">
        <v>57992</v>
      </c>
      <c r="FB7" s="32">
        <v>60157.338712832548</v>
      </c>
      <c r="FC7" s="32">
        <v>60997.506979878694</v>
      </c>
      <c r="FD7" s="32">
        <v>61529.301123595505</v>
      </c>
      <c r="FE7" s="32">
        <v>61577</v>
      </c>
      <c r="FF7" s="32">
        <v>58855.925139122795</v>
      </c>
      <c r="FG7" s="32">
        <v>59791.882985504504</v>
      </c>
      <c r="FH7" s="61">
        <v>63322.290574835468</v>
      </c>
      <c r="FI7" s="32">
        <v>63851.891010645923</v>
      </c>
      <c r="FJ7" s="32"/>
      <c r="FK7" s="32">
        <v>65698.480046381286</v>
      </c>
      <c r="FL7" s="61">
        <v>65338.739752947782</v>
      </c>
      <c r="FM7" s="61">
        <v>66464.807178720221</v>
      </c>
    </row>
    <row r="8" spans="1:169">
      <c r="A8" s="2" t="s">
        <v>8</v>
      </c>
      <c r="B8" s="17">
        <v>49366</v>
      </c>
      <c r="C8" s="8">
        <v>50060.819336082386</v>
      </c>
      <c r="D8" s="8">
        <v>52164.612415391326</v>
      </c>
      <c r="E8" s="8">
        <v>53526</v>
      </c>
      <c r="F8" s="8">
        <v>56329</v>
      </c>
      <c r="G8" s="8">
        <v>58241</v>
      </c>
      <c r="H8" s="8">
        <v>60383.094734124767</v>
      </c>
      <c r="I8" s="8">
        <v>62503.538967524131</v>
      </c>
      <c r="J8" s="8">
        <v>65287</v>
      </c>
      <c r="K8" s="8">
        <v>68039</v>
      </c>
      <c r="L8" s="8">
        <v>69277.698284331971</v>
      </c>
      <c r="M8" s="30">
        <v>70891.980165368645</v>
      </c>
      <c r="N8" s="24">
        <v>73161</v>
      </c>
      <c r="O8" s="30">
        <v>75687.936590518832</v>
      </c>
      <c r="P8" s="30">
        <v>78762.069722205197</v>
      </c>
      <c r="Q8" s="30">
        <v>81566.845374046083</v>
      </c>
      <c r="R8" s="30">
        <v>83479.892358661775</v>
      </c>
      <c r="S8" s="30">
        <v>84009.036482834694</v>
      </c>
      <c r="T8" s="30">
        <v>86344.785370794707</v>
      </c>
      <c r="U8" s="30">
        <v>86699.35395035884</v>
      </c>
      <c r="V8" s="30">
        <v>86256.57380505318</v>
      </c>
      <c r="W8" s="30">
        <v>88339.674959911907</v>
      </c>
      <c r="X8" s="30">
        <v>88959.753679126676</v>
      </c>
      <c r="Y8" s="30">
        <v>91780.137930409066</v>
      </c>
      <c r="Z8" s="30"/>
      <c r="AA8" s="30">
        <v>94910.743538216222</v>
      </c>
      <c r="AB8" s="30">
        <v>96596.087964773935</v>
      </c>
      <c r="AC8" s="30">
        <v>99123.856915024124</v>
      </c>
      <c r="AD8" s="17">
        <v>46027</v>
      </c>
      <c r="AE8" s="30">
        <v>47436.305973885297</v>
      </c>
      <c r="AF8" s="8">
        <v>49403.858861234701</v>
      </c>
      <c r="AG8" s="8">
        <v>50644</v>
      </c>
      <c r="AH8" s="8">
        <v>52197</v>
      </c>
      <c r="AI8" s="8">
        <v>54203</v>
      </c>
      <c r="AJ8" s="8">
        <v>54823.151244154986</v>
      </c>
      <c r="AK8" s="8">
        <v>57538.033889861836</v>
      </c>
      <c r="AL8" s="8">
        <v>60214.232151353048</v>
      </c>
      <c r="AM8" s="30">
        <v>62401.677850332308</v>
      </c>
      <c r="AN8" s="30">
        <v>64579.262483404367</v>
      </c>
      <c r="AO8" s="30">
        <v>64851.496222995644</v>
      </c>
      <c r="AP8" s="30">
        <v>67015.440415021949</v>
      </c>
      <c r="AQ8" s="30">
        <v>69215.636903467239</v>
      </c>
      <c r="AR8" s="30">
        <v>73046.640117388277</v>
      </c>
      <c r="AS8" s="30">
        <v>75823.304178438731</v>
      </c>
      <c r="AT8" s="30">
        <v>75881.284717070026</v>
      </c>
      <c r="AU8" s="30">
        <v>75982.479552900986</v>
      </c>
      <c r="AV8" s="30">
        <v>77611.723464561204</v>
      </c>
      <c r="AW8" s="30">
        <v>75443.145352128224</v>
      </c>
      <c r="AX8" s="30">
        <v>75941.651486007569</v>
      </c>
      <c r="AY8" s="30">
        <v>78414.97347127719</v>
      </c>
      <c r="AZ8" s="30">
        <v>78852.645577677977</v>
      </c>
      <c r="BA8" s="30">
        <v>81947.531019647737</v>
      </c>
      <c r="BB8" s="30"/>
      <c r="BC8" s="30">
        <v>80923.809154132294</v>
      </c>
      <c r="BD8" s="30">
        <v>79905.376652531806</v>
      </c>
      <c r="BE8" s="30">
        <v>81314.23949579832</v>
      </c>
      <c r="BF8" s="17">
        <v>38908</v>
      </c>
      <c r="BG8" s="8">
        <v>40699.194336446002</v>
      </c>
      <c r="BH8" s="8">
        <v>42345.162775213103</v>
      </c>
      <c r="BI8" s="8">
        <v>43030</v>
      </c>
      <c r="BJ8" s="8">
        <v>44730</v>
      </c>
      <c r="BK8" s="8">
        <v>45987</v>
      </c>
      <c r="BL8" s="8">
        <v>47450.906186232191</v>
      </c>
      <c r="BM8" s="8">
        <v>49067.976231626199</v>
      </c>
      <c r="BN8" s="8">
        <v>50835</v>
      </c>
      <c r="BO8" s="30">
        <v>52419.070818036991</v>
      </c>
      <c r="BP8" s="30">
        <v>53533.27620607135</v>
      </c>
      <c r="BQ8" s="30">
        <v>54248.467729162003</v>
      </c>
      <c r="BR8" s="30">
        <v>56461.294945371563</v>
      </c>
      <c r="BS8" s="30">
        <v>58184.146833345956</v>
      </c>
      <c r="BT8" s="30">
        <v>59905.08639431031</v>
      </c>
      <c r="BU8" s="30">
        <v>61999.57069270729</v>
      </c>
      <c r="BV8" s="30">
        <v>63558.490577649725</v>
      </c>
      <c r="BW8" s="30">
        <v>63167.617887218912</v>
      </c>
      <c r="BX8" s="30">
        <v>65262.438080962056</v>
      </c>
      <c r="BY8" s="30">
        <v>64240.551958498618</v>
      </c>
      <c r="BZ8" s="30">
        <v>63004.919549342005</v>
      </c>
      <c r="CA8" s="30">
        <v>65457.14569482606</v>
      </c>
      <c r="CB8" s="30">
        <v>64355.587128063242</v>
      </c>
      <c r="CC8" s="30">
        <v>66215.017419477139</v>
      </c>
      <c r="CD8" s="30"/>
      <c r="CE8" s="30">
        <v>68418.865120358634</v>
      </c>
      <c r="CF8" s="30">
        <v>68343.263362101396</v>
      </c>
      <c r="CG8" s="30">
        <v>69972.315708436261</v>
      </c>
      <c r="CH8" s="17">
        <v>38494</v>
      </c>
      <c r="CI8" s="8">
        <v>39607.423267758684</v>
      </c>
      <c r="CJ8" s="8">
        <v>41428.927804774961</v>
      </c>
      <c r="CK8" s="8">
        <v>42412</v>
      </c>
      <c r="CL8" s="8">
        <v>43843</v>
      </c>
      <c r="CM8" s="8">
        <v>44991</v>
      </c>
      <c r="CN8" s="8">
        <v>46561.205454883595</v>
      </c>
      <c r="CO8" s="8">
        <v>47478.83717761044</v>
      </c>
      <c r="CP8" s="8">
        <v>49280</v>
      </c>
      <c r="CQ8" s="30">
        <v>50711</v>
      </c>
      <c r="CR8" s="30">
        <v>52104.632570781665</v>
      </c>
      <c r="CS8" s="30">
        <v>52421.687692365602</v>
      </c>
      <c r="CT8" s="30">
        <v>54117.98205246526</v>
      </c>
      <c r="CU8" s="30">
        <v>55155.145019145966</v>
      </c>
      <c r="CV8" s="30">
        <v>57626.328320494191</v>
      </c>
      <c r="CW8" s="30">
        <v>59871.25642263495</v>
      </c>
      <c r="CX8" s="30">
        <v>61363.920638229269</v>
      </c>
      <c r="CY8" s="30">
        <v>61660.461744727807</v>
      </c>
      <c r="CZ8" s="30">
        <v>61597.011568183159</v>
      </c>
      <c r="DA8" s="30">
        <v>62004.409266607043</v>
      </c>
      <c r="DB8" s="30">
        <v>59419.746571728123</v>
      </c>
      <c r="DC8" s="30">
        <v>61886.090418203363</v>
      </c>
      <c r="DD8" s="30">
        <v>61612.039579869423</v>
      </c>
      <c r="DE8" s="30">
        <v>62912.995245258695</v>
      </c>
      <c r="DF8" s="30"/>
      <c r="DG8" s="30">
        <v>62828.858366212342</v>
      </c>
      <c r="DH8" s="30">
        <v>63989.025082363281</v>
      </c>
      <c r="DI8" s="30">
        <v>66048.754942829924</v>
      </c>
      <c r="DJ8" s="17">
        <v>37406</v>
      </c>
      <c r="DK8" s="8">
        <v>38239.074429162203</v>
      </c>
      <c r="DL8" s="8">
        <v>39737.8311155107</v>
      </c>
      <c r="DM8" s="8">
        <v>40698</v>
      </c>
      <c r="DN8" s="8">
        <v>42197</v>
      </c>
      <c r="DO8" s="8">
        <v>43408</v>
      </c>
      <c r="DP8" s="8">
        <v>44519.878918109585</v>
      </c>
      <c r="DQ8" s="8">
        <v>45530.932481284603</v>
      </c>
      <c r="DR8" s="8">
        <v>46739.946124385118</v>
      </c>
      <c r="DS8" s="30">
        <v>47917.958727730664</v>
      </c>
      <c r="DT8" s="30">
        <v>48699.713803754683</v>
      </c>
      <c r="DU8" s="30">
        <v>49297.962752758714</v>
      </c>
      <c r="DV8" s="30">
        <v>50274.829983374235</v>
      </c>
      <c r="DW8" s="30">
        <v>52233.129653485514</v>
      </c>
      <c r="DX8" s="30">
        <v>54405.529092689867</v>
      </c>
      <c r="DY8" s="30">
        <v>57000.111538273843</v>
      </c>
      <c r="DZ8" s="30">
        <v>57874.349344080241</v>
      </c>
      <c r="EA8" s="73">
        <v>58640.492704222183</v>
      </c>
      <c r="EB8" s="73">
        <v>59803.985499071277</v>
      </c>
      <c r="EC8" s="30">
        <v>59815.634086341001</v>
      </c>
      <c r="ED8" s="30">
        <v>58385.543259532729</v>
      </c>
      <c r="EE8" s="30">
        <v>61532.584383175286</v>
      </c>
      <c r="EF8" s="30">
        <v>60393.08250213736</v>
      </c>
      <c r="EG8" s="30">
        <v>59462.544030913159</v>
      </c>
      <c r="EH8" s="30"/>
      <c r="EI8" s="30">
        <v>63346.349762497171</v>
      </c>
      <c r="EJ8" s="30">
        <v>63992.145963509123</v>
      </c>
      <c r="EK8" s="30">
        <v>66172.127039627041</v>
      </c>
      <c r="EL8" s="17">
        <v>35877</v>
      </c>
      <c r="EM8" s="8">
        <v>36288.624068088699</v>
      </c>
      <c r="EN8" s="8">
        <v>38013.316786606003</v>
      </c>
      <c r="EO8" s="8">
        <v>39572</v>
      </c>
      <c r="EP8" s="8">
        <v>40979</v>
      </c>
      <c r="EQ8" s="8">
        <v>42358</v>
      </c>
      <c r="ER8" s="8">
        <v>44542.032171503008</v>
      </c>
      <c r="ES8" s="8">
        <v>46147.813269150734</v>
      </c>
      <c r="ET8" s="8">
        <v>48142.325152969934</v>
      </c>
      <c r="EU8" s="30">
        <v>43549</v>
      </c>
      <c r="EV8" s="30">
        <v>49926.94639124161</v>
      </c>
      <c r="EW8" s="30">
        <v>49260.219274603456</v>
      </c>
      <c r="EX8" s="30">
        <v>51318.277211634224</v>
      </c>
      <c r="EY8" s="30">
        <v>53456</v>
      </c>
      <c r="EZ8" s="30">
        <v>54936.520782623571</v>
      </c>
      <c r="FA8" s="30">
        <v>56061.889281231131</v>
      </c>
      <c r="FB8" s="30">
        <v>57307.543573748415</v>
      </c>
      <c r="FC8" s="30">
        <v>57755.258250489518</v>
      </c>
      <c r="FD8" s="30">
        <v>57684.047198899352</v>
      </c>
      <c r="FE8" s="30">
        <v>58228.200448451011</v>
      </c>
      <c r="FF8" s="30">
        <v>57413.247963483256</v>
      </c>
      <c r="FG8" s="30">
        <v>58041.930063400541</v>
      </c>
      <c r="FH8" s="30">
        <v>57905.840549005159</v>
      </c>
      <c r="FI8" s="30">
        <v>57361.093470231019</v>
      </c>
      <c r="FJ8" s="30"/>
      <c r="FK8" s="30">
        <v>60535.285595924885</v>
      </c>
      <c r="FL8" s="30">
        <v>61069.561912658923</v>
      </c>
      <c r="FM8" s="30">
        <v>61805.540032458754</v>
      </c>
    </row>
    <row r="9" spans="1:169">
      <c r="A9" s="2"/>
      <c r="B9" s="18"/>
      <c r="C9" s="9"/>
      <c r="D9" s="9"/>
      <c r="E9" s="9"/>
      <c r="F9" s="9"/>
      <c r="G9" s="9"/>
      <c r="H9" s="9"/>
      <c r="I9" s="9"/>
      <c r="J9" s="9"/>
      <c r="K9" s="28"/>
      <c r="L9" s="28"/>
      <c r="M9" s="28"/>
      <c r="N9" s="24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D9" s="18"/>
      <c r="AE9" s="28"/>
      <c r="AF9" s="9"/>
      <c r="AG9" s="9"/>
      <c r="AH9" s="9"/>
      <c r="AI9" s="9"/>
      <c r="AJ9" s="9"/>
      <c r="AK9" s="9"/>
      <c r="AL9" s="9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F9" s="18"/>
      <c r="BG9" s="9"/>
      <c r="BH9" s="9"/>
      <c r="BI9" s="9"/>
      <c r="BJ9" s="9"/>
      <c r="BK9" s="9"/>
      <c r="BL9" s="9"/>
      <c r="BM9" s="9"/>
      <c r="BN9" s="9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H9" s="18"/>
      <c r="CI9" s="9"/>
      <c r="CJ9" s="9"/>
      <c r="CK9" s="9"/>
      <c r="CL9" s="9"/>
      <c r="CM9" s="9"/>
      <c r="CN9" s="9"/>
      <c r="CO9" s="9"/>
      <c r="CP9" s="9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J9" s="18"/>
      <c r="DK9" s="9"/>
      <c r="DL9" s="9"/>
      <c r="DM9" s="9"/>
      <c r="DN9" s="9"/>
      <c r="DO9" s="9"/>
      <c r="DP9" s="9"/>
      <c r="DQ9" s="9"/>
      <c r="DR9" s="9"/>
      <c r="DS9" s="28"/>
      <c r="DT9" s="28"/>
      <c r="DU9" s="28"/>
      <c r="DV9" s="28"/>
      <c r="DW9" s="28"/>
      <c r="DX9" s="28"/>
      <c r="DY9" s="28"/>
      <c r="DZ9" s="28"/>
      <c r="EA9" s="74"/>
      <c r="EB9" s="74"/>
      <c r="EC9" s="28"/>
      <c r="ED9" s="28"/>
      <c r="EE9" s="28"/>
      <c r="EF9" s="28"/>
      <c r="EG9" s="28"/>
      <c r="EH9" s="28"/>
      <c r="EI9" s="28"/>
      <c r="EL9" s="18"/>
      <c r="EM9" s="9"/>
      <c r="EN9" s="9"/>
      <c r="EO9" s="9"/>
      <c r="EP9" s="9"/>
      <c r="EQ9" s="9"/>
      <c r="ER9" s="9"/>
      <c r="ES9" s="9"/>
      <c r="ET9" s="9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</row>
    <row r="10" spans="1:169">
      <c r="A10" s="2" t="s">
        <v>9</v>
      </c>
      <c r="B10" s="16">
        <v>43803.389339682202</v>
      </c>
      <c r="C10" s="7">
        <v>45846.651377484101</v>
      </c>
      <c r="D10" s="7">
        <v>48555.714607374102</v>
      </c>
      <c r="E10" s="7">
        <v>48631</v>
      </c>
      <c r="F10" s="7">
        <v>49786.04462690388</v>
      </c>
      <c r="G10" s="7">
        <v>50619</v>
      </c>
      <c r="H10" s="7">
        <v>54751.617656476898</v>
      </c>
      <c r="I10" s="7">
        <v>56671.470067436858</v>
      </c>
      <c r="J10" s="7">
        <v>62064.751020395299</v>
      </c>
      <c r="K10" s="29">
        <v>59750.825414514038</v>
      </c>
      <c r="L10" s="29">
        <v>64551.042901299275</v>
      </c>
      <c r="M10" s="29">
        <v>64743.563583107629</v>
      </c>
      <c r="N10" s="65">
        <v>70389.128149595956</v>
      </c>
      <c r="O10" s="38">
        <v>72764.469323725556</v>
      </c>
      <c r="P10" s="38">
        <v>78306.488548816211</v>
      </c>
      <c r="Q10" s="38">
        <v>81867.361095706394</v>
      </c>
      <c r="R10" s="38">
        <v>79903.462769987062</v>
      </c>
      <c r="S10" s="38">
        <v>79795.660453619479</v>
      </c>
      <c r="T10" s="38">
        <v>81186.655495792074</v>
      </c>
      <c r="U10" s="38">
        <v>84704.293575723961</v>
      </c>
      <c r="V10" s="38">
        <v>83303.098039770543</v>
      </c>
      <c r="W10" s="38">
        <v>85530.592880186232</v>
      </c>
      <c r="X10" s="38">
        <v>86200.19714607585</v>
      </c>
      <c r="Y10" s="38">
        <v>87512.111851851849</v>
      </c>
      <c r="Z10" s="38"/>
      <c r="AA10" s="38">
        <v>90679.997167138805</v>
      </c>
      <c r="AB10" s="38">
        <v>93830.39110966376</v>
      </c>
      <c r="AC10" s="38">
        <v>95653.526459143963</v>
      </c>
      <c r="AD10" s="16">
        <v>43521.933115510299</v>
      </c>
      <c r="AE10" s="29">
        <v>44666.590722035202</v>
      </c>
      <c r="AF10" s="7">
        <v>47015.202700269998</v>
      </c>
      <c r="AG10" s="7">
        <v>47474</v>
      </c>
      <c r="AH10" s="7">
        <v>50736.525892150778</v>
      </c>
      <c r="AI10" s="7">
        <v>51838</v>
      </c>
      <c r="AJ10" s="7">
        <v>52690.616755703704</v>
      </c>
      <c r="AK10" s="7">
        <v>54858.156644837545</v>
      </c>
      <c r="AL10" s="7">
        <v>56922.471919481482</v>
      </c>
      <c r="AM10" s="29">
        <v>56806.260094368234</v>
      </c>
      <c r="AN10" s="29">
        <v>59209.122978399995</v>
      </c>
      <c r="AO10" s="29">
        <v>59244.515413574009</v>
      </c>
      <c r="AP10" s="29">
        <v>63753.025363247223</v>
      </c>
      <c r="AQ10" s="38">
        <v>67246.092023785706</v>
      </c>
      <c r="AR10" s="38">
        <v>70079.635827177684</v>
      </c>
      <c r="AS10" s="38">
        <v>73718.984947404853</v>
      </c>
      <c r="AT10" s="38">
        <v>74019.012699337749</v>
      </c>
      <c r="AU10" s="38">
        <v>74941.678860066007</v>
      </c>
      <c r="AV10" s="38">
        <v>77123.619475907588</v>
      </c>
      <c r="AW10" s="38">
        <v>80268.939691503256</v>
      </c>
      <c r="AX10" s="38">
        <v>84984.927878017232</v>
      </c>
      <c r="AY10" s="38">
        <v>89279.468937521233</v>
      </c>
      <c r="AZ10" s="30">
        <v>88229.735915492958</v>
      </c>
      <c r="BA10" s="38">
        <v>90403.623109347885</v>
      </c>
      <c r="BB10" s="38"/>
      <c r="BC10" s="38">
        <v>92852.281609195401</v>
      </c>
      <c r="BD10" s="38">
        <v>72116.357282184661</v>
      </c>
      <c r="BE10" s="38">
        <v>73968.168426610355</v>
      </c>
      <c r="BF10" s="16">
        <v>38728.1052631579</v>
      </c>
      <c r="BG10" s="7">
        <v>40502.226981818203</v>
      </c>
      <c r="BH10" s="7">
        <v>42477.157720057701</v>
      </c>
      <c r="BI10" s="7">
        <v>42439</v>
      </c>
      <c r="BJ10" s="7">
        <v>43462.872908424339</v>
      </c>
      <c r="BK10" s="7">
        <v>45133</v>
      </c>
      <c r="BL10" s="7">
        <v>47434.447214004285</v>
      </c>
      <c r="BM10" s="7">
        <v>47679.107533890063</v>
      </c>
      <c r="BN10" s="7">
        <v>50582.20847812001</v>
      </c>
      <c r="BO10" s="29">
        <v>49903.822978598597</v>
      </c>
      <c r="BP10" s="29">
        <v>51712.467064023673</v>
      </c>
      <c r="BQ10" s="29">
        <v>51451.302685136405</v>
      </c>
      <c r="BR10" s="29">
        <v>53508.680029201103</v>
      </c>
      <c r="BS10" s="38">
        <v>55486.57247341051</v>
      </c>
      <c r="BT10" s="38">
        <v>56963.101298704074</v>
      </c>
      <c r="BU10" s="38">
        <v>59201.371054774543</v>
      </c>
      <c r="BV10" s="38">
        <v>60577.678552142388</v>
      </c>
      <c r="BW10" s="38">
        <v>61091.586803418802</v>
      </c>
      <c r="BX10" s="38">
        <v>61003.221698644287</v>
      </c>
      <c r="BY10" s="38">
        <v>62356.524951547071</v>
      </c>
      <c r="BZ10" s="38">
        <v>60592.178399969809</v>
      </c>
      <c r="CA10" s="38">
        <v>74959.590784934597</v>
      </c>
      <c r="CB10" s="30">
        <v>60729.135135135133</v>
      </c>
      <c r="CC10" s="38">
        <v>61386.018707482988</v>
      </c>
      <c r="CD10" s="38"/>
      <c r="CE10" s="38">
        <v>62683.044244141129</v>
      </c>
      <c r="CF10" s="38">
        <v>63459.943830098862</v>
      </c>
      <c r="CG10" s="38">
        <v>65835.928985507242</v>
      </c>
      <c r="CH10" s="16">
        <v>36157.434565434603</v>
      </c>
      <c r="CI10" s="7">
        <v>37772.473735566797</v>
      </c>
      <c r="CJ10" s="7">
        <v>39599.785309845902</v>
      </c>
      <c r="CK10" s="7">
        <v>37366</v>
      </c>
      <c r="CL10" s="7">
        <v>40301.20364567521</v>
      </c>
      <c r="CM10" s="7">
        <v>40599</v>
      </c>
      <c r="CN10" s="7">
        <v>44117.30553610644</v>
      </c>
      <c r="CO10" s="7">
        <v>45180.270415967527</v>
      </c>
      <c r="CP10" s="7">
        <v>48673.402008777972</v>
      </c>
      <c r="CQ10" s="29">
        <v>46547.522982450704</v>
      </c>
      <c r="CR10" s="29">
        <v>49165.917178967327</v>
      </c>
      <c r="CS10" s="29">
        <v>49075.686989938025</v>
      </c>
      <c r="CT10" s="29">
        <v>50743.355901182025</v>
      </c>
      <c r="CU10" s="38">
        <v>54268.546945677692</v>
      </c>
      <c r="CV10" s="38">
        <v>59498.668428169003</v>
      </c>
      <c r="CW10" s="38">
        <v>62336.505910551183</v>
      </c>
      <c r="CX10" s="38">
        <v>62169.943204538569</v>
      </c>
      <c r="CY10" s="38">
        <v>63263.786931221715</v>
      </c>
      <c r="CZ10" s="38">
        <v>63609.936787779436</v>
      </c>
      <c r="DA10" s="38">
        <v>64709.676069096211</v>
      </c>
      <c r="DB10" s="38">
        <v>61695.646723505648</v>
      </c>
      <c r="DC10" s="38">
        <v>70336.697972393187</v>
      </c>
      <c r="DD10" s="30">
        <v>63326.828963795255</v>
      </c>
      <c r="DE10" s="38">
        <v>68905.406518282995</v>
      </c>
      <c r="DF10" s="38"/>
      <c r="DG10" s="38">
        <v>67081.645228697467</v>
      </c>
      <c r="DH10" s="38">
        <v>69466.106918238991</v>
      </c>
      <c r="DI10" s="38">
        <v>68237.183257918558</v>
      </c>
      <c r="DJ10" s="16">
        <v>34957.682939451399</v>
      </c>
      <c r="DK10" s="7">
        <v>36405.655133017797</v>
      </c>
      <c r="DL10" s="7">
        <v>38095.585736677102</v>
      </c>
      <c r="DM10" s="7">
        <v>38366</v>
      </c>
      <c r="DN10" s="7">
        <v>39655.559890387325</v>
      </c>
      <c r="DO10" s="7">
        <v>39916</v>
      </c>
      <c r="DP10" s="7">
        <v>41840.704322324324</v>
      </c>
      <c r="DQ10" s="7">
        <v>43740.873329096386</v>
      </c>
      <c r="DR10" s="7">
        <v>45287.724866323908</v>
      </c>
      <c r="DS10" s="29">
        <v>45512.572536227395</v>
      </c>
      <c r="DT10" s="29">
        <v>46983.909275274731</v>
      </c>
      <c r="DU10" s="29">
        <v>47387.901795628422</v>
      </c>
      <c r="DV10" s="29">
        <v>48081.070549404387</v>
      </c>
      <c r="DW10" s="38">
        <v>48947.629486060607</v>
      </c>
      <c r="DX10" s="38">
        <v>52924.726086956522</v>
      </c>
      <c r="DY10" s="38">
        <v>55076.52866839827</v>
      </c>
      <c r="DZ10" s="38">
        <v>56361.513359336095</v>
      </c>
      <c r="EA10" s="38">
        <v>56072.135406349211</v>
      </c>
      <c r="EB10" s="38">
        <v>56738.445081967213</v>
      </c>
      <c r="EC10" s="38">
        <v>57820.84978902954</v>
      </c>
      <c r="ED10" s="38">
        <v>51426.075672801329</v>
      </c>
      <c r="EE10" s="38">
        <v>60857.880456349209</v>
      </c>
      <c r="EF10" s="30">
        <v>61476.885429638853</v>
      </c>
      <c r="EG10" s="38">
        <v>60746.05378973105</v>
      </c>
      <c r="EH10" s="38"/>
      <c r="EI10" s="38">
        <v>63951.313701923078</v>
      </c>
      <c r="EJ10" s="38">
        <v>64390.284634760705</v>
      </c>
      <c r="EK10" s="38">
        <v>65105.713754646837</v>
      </c>
      <c r="EL10" s="16">
        <v>37453.899300699297</v>
      </c>
      <c r="EM10" s="7">
        <v>39217.430622009597</v>
      </c>
      <c r="EN10" s="7">
        <v>43187.5270092227</v>
      </c>
      <c r="EO10" s="7">
        <v>43664</v>
      </c>
      <c r="EP10" s="7">
        <v>45384.948762686567</v>
      </c>
      <c r="EQ10" s="7">
        <v>44577</v>
      </c>
      <c r="ER10" s="7">
        <v>51543.767048831163</v>
      </c>
      <c r="ES10" s="7">
        <v>51848.437425853663</v>
      </c>
      <c r="ET10" s="7">
        <v>53518.867001298699</v>
      </c>
      <c r="EU10" s="29">
        <v>57727</v>
      </c>
      <c r="EV10" s="29">
        <v>69215.262983636363</v>
      </c>
      <c r="EW10" s="29">
        <v>58589.763143692311</v>
      </c>
      <c r="EX10" s="29">
        <v>56282.660479375001</v>
      </c>
      <c r="EY10" s="30">
        <v>61585</v>
      </c>
      <c r="EZ10" s="38">
        <v>63247.59869365854</v>
      </c>
      <c r="FA10" s="38">
        <v>67262.561502325581</v>
      </c>
      <c r="FB10" s="38">
        <v>67948.669619277105</v>
      </c>
      <c r="FC10" s="38">
        <v>68440.106785365861</v>
      </c>
      <c r="FD10" s="38">
        <v>68725.878179069769</v>
      </c>
      <c r="FE10" s="38">
        <v>69460.827164705886</v>
      </c>
      <c r="FF10" s="38">
        <v>67796.111527918867</v>
      </c>
      <c r="FG10" s="38">
        <v>69872.388749206322</v>
      </c>
      <c r="FH10" s="30">
        <v>69401.161820480411</v>
      </c>
      <c r="FI10" s="38">
        <v>71288.868874172185</v>
      </c>
      <c r="FJ10" s="38"/>
      <c r="FK10" s="38">
        <v>74415.188976377962</v>
      </c>
      <c r="FL10" s="38">
        <v>76841.277777777781</v>
      </c>
      <c r="FM10" s="38">
        <v>75322.550561797747</v>
      </c>
    </row>
    <row r="11" spans="1:169">
      <c r="A11" s="2" t="s">
        <v>10</v>
      </c>
      <c r="B11" s="16">
        <v>43334.173302646697</v>
      </c>
      <c r="C11" s="7">
        <v>45244.735957590798</v>
      </c>
      <c r="D11" s="7">
        <v>46177.500400228702</v>
      </c>
      <c r="E11" s="7">
        <v>48087</v>
      </c>
      <c r="F11" s="7">
        <v>49172.491251818181</v>
      </c>
      <c r="G11" s="7">
        <v>51589</v>
      </c>
      <c r="H11" s="7">
        <v>54084.874294962967</v>
      </c>
      <c r="I11" s="7">
        <v>57889.218414085597</v>
      </c>
      <c r="J11" s="7">
        <v>59573.156628339486</v>
      </c>
      <c r="K11" s="29" t="s">
        <v>28</v>
      </c>
      <c r="L11" s="29" t="s">
        <v>28</v>
      </c>
      <c r="M11" s="29" t="s">
        <v>28</v>
      </c>
      <c r="N11" s="65">
        <v>66500.179573324989</v>
      </c>
      <c r="O11" s="38">
        <v>68860.937197767955</v>
      </c>
      <c r="P11" s="38">
        <v>72470.768712849414</v>
      </c>
      <c r="Q11" s="38">
        <v>75399.75968993135</v>
      </c>
      <c r="R11" s="38">
        <v>79570.061831009778</v>
      </c>
      <c r="S11" s="38">
        <v>76750.922739427304</v>
      </c>
      <c r="T11" s="38">
        <v>77922.003020168064</v>
      </c>
      <c r="U11" s="38">
        <v>79119.94406444022</v>
      </c>
      <c r="V11" s="38">
        <v>70270.458487172742</v>
      </c>
      <c r="W11" s="38">
        <v>79333.524842542582</v>
      </c>
      <c r="X11" s="38">
        <v>81765.180426462539</v>
      </c>
      <c r="Y11" s="38">
        <v>82517.242546333611</v>
      </c>
      <c r="Z11" s="38"/>
      <c r="AA11" s="38">
        <v>87038.132988357043</v>
      </c>
      <c r="AB11" s="38">
        <v>88794.752639517348</v>
      </c>
      <c r="AC11" s="38">
        <v>90347.861955628599</v>
      </c>
      <c r="AD11" s="16" t="s">
        <v>28</v>
      </c>
      <c r="AE11" s="29" t="s">
        <v>28</v>
      </c>
      <c r="AF11" s="7" t="s">
        <v>28</v>
      </c>
      <c r="AG11" s="7" t="s">
        <v>28</v>
      </c>
      <c r="AH11" s="7" t="s">
        <v>28</v>
      </c>
      <c r="AI11" s="7" t="s">
        <v>28</v>
      </c>
      <c r="AJ11" s="7" t="s">
        <v>28</v>
      </c>
      <c r="AK11" s="7" t="s">
        <v>28</v>
      </c>
      <c r="AL11" s="7" t="s">
        <v>28</v>
      </c>
      <c r="AM11" s="29">
        <v>60899.131761329991</v>
      </c>
      <c r="AN11" s="29">
        <v>62801.938326068266</v>
      </c>
      <c r="AO11" s="29">
        <v>63955.256742601014</v>
      </c>
      <c r="AP11" s="29" t="s">
        <v>28</v>
      </c>
      <c r="AQ11" s="29" t="s">
        <v>28</v>
      </c>
      <c r="AR11" s="29" t="s">
        <v>28</v>
      </c>
      <c r="AS11" s="29" t="s">
        <v>28</v>
      </c>
      <c r="AT11" s="38" t="s">
        <v>28</v>
      </c>
      <c r="AU11" s="29" t="s">
        <v>28</v>
      </c>
      <c r="AV11" s="29" t="s">
        <v>28</v>
      </c>
      <c r="AW11" s="38" t="s">
        <v>28</v>
      </c>
      <c r="AX11" s="38" t="s">
        <v>28</v>
      </c>
      <c r="AY11" s="38" t="s">
        <v>28</v>
      </c>
      <c r="AZ11" s="30">
        <v>70928.235808893092</v>
      </c>
      <c r="BA11" s="38">
        <v>67595.106096408315</v>
      </c>
      <c r="BB11" s="38"/>
      <c r="BC11" s="38">
        <v>66826.873747494988</v>
      </c>
      <c r="BD11" s="38">
        <v>68604.56457831325</v>
      </c>
      <c r="BE11" s="38">
        <v>62955.817258883246</v>
      </c>
      <c r="BF11" s="16">
        <v>39627.466864377799</v>
      </c>
      <c r="BG11" s="7">
        <v>40710.907254361802</v>
      </c>
      <c r="BH11" s="7">
        <v>40456.893165813097</v>
      </c>
      <c r="BI11" s="7">
        <v>41256</v>
      </c>
      <c r="BJ11" s="7">
        <v>42999.794056060608</v>
      </c>
      <c r="BK11" s="7">
        <v>43483</v>
      </c>
      <c r="BL11" s="7">
        <v>45348.49530867298</v>
      </c>
      <c r="BM11" s="7">
        <v>48417.633330511213</v>
      </c>
      <c r="BN11" s="7">
        <v>48555.58634136249</v>
      </c>
      <c r="BO11" s="29">
        <v>49577.453144656247</v>
      </c>
      <c r="BP11" s="29">
        <v>49459.93731446677</v>
      </c>
      <c r="BQ11" s="29">
        <v>49508.392647822366</v>
      </c>
      <c r="BR11" s="29">
        <v>52233.955226471422</v>
      </c>
      <c r="BS11" s="38">
        <v>54170.456074798334</v>
      </c>
      <c r="BT11" s="29">
        <v>55616.360548257973</v>
      </c>
      <c r="BU11" s="29">
        <v>58127.522355359557</v>
      </c>
      <c r="BV11" s="38">
        <v>59366.51009589871</v>
      </c>
      <c r="BW11" s="38">
        <v>56676.902067578128</v>
      </c>
      <c r="BX11" s="38">
        <v>57765.180917686172</v>
      </c>
      <c r="BY11" s="38">
        <v>60030.391081472146</v>
      </c>
      <c r="BZ11" s="38">
        <v>57857.70059108697</v>
      </c>
      <c r="CA11" s="38">
        <v>60708.371080291981</v>
      </c>
      <c r="CB11" s="30">
        <v>59122.037956204382</v>
      </c>
      <c r="CC11" s="38">
        <v>60235.264811558751</v>
      </c>
      <c r="CD11" s="38"/>
      <c r="CE11" s="38">
        <v>62353.902623950045</v>
      </c>
      <c r="CF11" s="38">
        <v>62437.556601691802</v>
      </c>
      <c r="CG11" s="38">
        <v>63793.253516174402</v>
      </c>
      <c r="CH11" s="16">
        <v>39106.995026250297</v>
      </c>
      <c r="CI11" s="7">
        <v>39466.999465240602</v>
      </c>
      <c r="CJ11" s="7" t="s">
        <v>28</v>
      </c>
      <c r="CK11" s="7" t="s">
        <v>28</v>
      </c>
      <c r="CL11" s="7" t="s">
        <v>28</v>
      </c>
      <c r="CM11" s="7" t="s">
        <v>28</v>
      </c>
      <c r="CN11" s="7" t="s">
        <v>28</v>
      </c>
      <c r="CO11" s="7" t="s">
        <v>28</v>
      </c>
      <c r="CP11" s="7" t="s">
        <v>28</v>
      </c>
      <c r="CQ11" s="29" t="s">
        <v>28</v>
      </c>
      <c r="CR11" s="29" t="s">
        <v>28</v>
      </c>
      <c r="CS11" s="29" t="s">
        <v>28</v>
      </c>
      <c r="CT11" s="29" t="s">
        <v>28</v>
      </c>
      <c r="CU11" s="38">
        <v>49888.157953607741</v>
      </c>
      <c r="CV11" s="29">
        <v>52093.31823137615</v>
      </c>
      <c r="CW11" s="29">
        <v>52273.388182191782</v>
      </c>
      <c r="CX11" s="38">
        <v>52446.526155053922</v>
      </c>
      <c r="CY11" s="38">
        <v>50929.420572222218</v>
      </c>
      <c r="CZ11" s="38">
        <v>52555.77495040519</v>
      </c>
      <c r="DA11" s="38">
        <v>53198.244017332305</v>
      </c>
      <c r="DB11" s="38">
        <v>51880.543603128885</v>
      </c>
      <c r="DC11" s="38">
        <v>52583.911144207683</v>
      </c>
      <c r="DD11" s="30">
        <v>53325.141187326975</v>
      </c>
      <c r="DE11" s="38">
        <v>57255.186792452834</v>
      </c>
      <c r="DF11" s="38"/>
      <c r="DG11" s="38">
        <v>57329.355817378499</v>
      </c>
      <c r="DH11" s="38">
        <v>61014.204419889502</v>
      </c>
      <c r="DI11" s="38">
        <v>58405.395303326812</v>
      </c>
      <c r="DJ11" s="16">
        <v>37108.114308768199</v>
      </c>
      <c r="DK11" s="7">
        <v>37205.340374331601</v>
      </c>
      <c r="DL11" s="7">
        <v>38291.848036578798</v>
      </c>
      <c r="DM11" s="7">
        <v>39223</v>
      </c>
      <c r="DN11" s="7">
        <v>40387.200382127659</v>
      </c>
      <c r="DO11" s="7">
        <v>41367</v>
      </c>
      <c r="DP11" s="7">
        <v>42991.728649890108</v>
      </c>
      <c r="DQ11" s="7">
        <v>43900.888293846154</v>
      </c>
      <c r="DR11" s="7">
        <v>44494.853262199176</v>
      </c>
      <c r="DS11" s="29">
        <v>46323.446010590553</v>
      </c>
      <c r="DT11" s="29">
        <v>47421.322514661362</v>
      </c>
      <c r="DU11" s="29">
        <v>47443.339480228577</v>
      </c>
      <c r="DV11" s="29">
        <v>47691.368451286762</v>
      </c>
      <c r="DW11" s="38">
        <v>46169.74187441379</v>
      </c>
      <c r="DX11" s="29">
        <v>47022.91555657718</v>
      </c>
      <c r="DY11" s="29">
        <v>48824.431484385386</v>
      </c>
      <c r="DZ11" s="38">
        <v>48834.279676994731</v>
      </c>
      <c r="EA11" s="38">
        <v>49369.912337419351</v>
      </c>
      <c r="EB11" s="38">
        <v>47699.961701986758</v>
      </c>
      <c r="EC11" s="38">
        <v>48177.412956441556</v>
      </c>
      <c r="ED11" s="38">
        <v>36188.993122910797</v>
      </c>
      <c r="EE11" s="38">
        <v>71600.97514284424</v>
      </c>
      <c r="EF11" s="30">
        <v>48908.412868632709</v>
      </c>
      <c r="EG11" s="38">
        <v>49584.754527162979</v>
      </c>
      <c r="EH11" s="38"/>
      <c r="EI11" s="38">
        <v>51166.915012406949</v>
      </c>
      <c r="EJ11" s="38">
        <v>51262.945843828718</v>
      </c>
      <c r="EK11" s="38" t="s">
        <v>28</v>
      </c>
      <c r="EL11" s="16">
        <v>33641.911797879497</v>
      </c>
      <c r="EM11" s="7">
        <v>35081.184204816702</v>
      </c>
      <c r="EN11" s="7">
        <v>35503.8329519451</v>
      </c>
      <c r="EO11" s="7">
        <v>36611</v>
      </c>
      <c r="EP11" s="7">
        <v>37508.092933842483</v>
      </c>
      <c r="EQ11" s="7">
        <v>37600</v>
      </c>
      <c r="ER11" s="7">
        <v>38552.780899238751</v>
      </c>
      <c r="ES11" s="7">
        <v>39732.253338251743</v>
      </c>
      <c r="ET11" s="7">
        <v>41483.727718055561</v>
      </c>
      <c r="EU11" s="29">
        <v>39859</v>
      </c>
      <c r="EV11" s="29">
        <v>42629.017406326529</v>
      </c>
      <c r="EW11" s="29">
        <v>42907.387223448277</v>
      </c>
      <c r="EX11" s="29">
        <v>43246.327859867546</v>
      </c>
      <c r="EY11" s="38">
        <v>45543.130604634141</v>
      </c>
      <c r="EZ11" s="29">
        <v>46082.533916375003</v>
      </c>
      <c r="FA11" s="29">
        <v>46396.539960975613</v>
      </c>
      <c r="FB11" s="38">
        <v>51526.994595564189</v>
      </c>
      <c r="FC11" s="38">
        <v>51601.683674430373</v>
      </c>
      <c r="FD11" s="38">
        <v>52019.414833838382</v>
      </c>
      <c r="FE11" s="38">
        <v>53559.629735653201</v>
      </c>
      <c r="FF11" s="38">
        <v>54666.311245567464</v>
      </c>
      <c r="FG11" s="38">
        <v>54975.070485222772</v>
      </c>
      <c r="FH11" s="30">
        <v>55866.986985944823</v>
      </c>
      <c r="FI11" s="38">
        <v>56225.573422957605</v>
      </c>
      <c r="FJ11" s="38"/>
      <c r="FK11" s="38">
        <v>57704.149857402124</v>
      </c>
      <c r="FL11" s="38">
        <v>58398.468673718467</v>
      </c>
      <c r="FM11" s="38">
        <v>58551.305555555555</v>
      </c>
    </row>
    <row r="12" spans="1:169">
      <c r="A12" s="2" t="s">
        <v>25</v>
      </c>
      <c r="B12" s="16">
        <v>52536</v>
      </c>
      <c r="C12" s="7">
        <v>55600</v>
      </c>
      <c r="D12" s="7">
        <v>57215.743423580112</v>
      </c>
      <c r="E12" s="7">
        <v>59835</v>
      </c>
      <c r="F12" s="7">
        <v>62055</v>
      </c>
      <c r="G12" s="7">
        <v>64865</v>
      </c>
      <c r="H12" s="7">
        <v>69300</v>
      </c>
      <c r="I12" s="7">
        <v>68715.345496763126</v>
      </c>
      <c r="J12" s="7">
        <v>72911.276432137412</v>
      </c>
      <c r="K12" s="29">
        <v>75135</v>
      </c>
      <c r="L12" s="29">
        <v>76874.436727753055</v>
      </c>
      <c r="M12" s="29">
        <v>78818.301580199302</v>
      </c>
      <c r="N12" s="65">
        <v>81794.872063907227</v>
      </c>
      <c r="O12" s="38">
        <v>81687.663214781802</v>
      </c>
      <c r="P12" s="38">
        <v>86062.757400304399</v>
      </c>
      <c r="Q12" s="38">
        <v>90287.602610026865</v>
      </c>
      <c r="R12" s="38">
        <v>94492.73243903312</v>
      </c>
      <c r="S12" s="38">
        <v>98168.273375359713</v>
      </c>
      <c r="T12" s="38">
        <v>99645.742565186505</v>
      </c>
      <c r="U12" s="38">
        <v>103703.35957223696</v>
      </c>
      <c r="V12" s="38">
        <v>106525.09111591688</v>
      </c>
      <c r="W12" s="38">
        <v>106642.0298983817</v>
      </c>
      <c r="X12" s="38">
        <v>108447.49047665088</v>
      </c>
      <c r="Y12" s="38">
        <v>109694.79140219273</v>
      </c>
      <c r="Z12" s="38"/>
      <c r="AA12" s="38">
        <v>113542.53171709807</v>
      </c>
      <c r="AB12" s="38">
        <v>116133.8655506147</v>
      </c>
      <c r="AC12" s="38">
        <v>119069.77628458498</v>
      </c>
      <c r="AD12" s="16" t="s">
        <v>28</v>
      </c>
      <c r="AE12" s="29" t="s">
        <v>28</v>
      </c>
      <c r="AF12" s="7" t="s">
        <v>28</v>
      </c>
      <c r="AG12" s="7" t="s">
        <v>28</v>
      </c>
      <c r="AH12" s="7" t="s">
        <v>28</v>
      </c>
      <c r="AI12" s="7" t="s">
        <v>28</v>
      </c>
      <c r="AJ12" s="7" t="s">
        <v>28</v>
      </c>
      <c r="AK12" s="7" t="s">
        <v>28</v>
      </c>
      <c r="AL12" s="7" t="s">
        <v>28</v>
      </c>
      <c r="AM12" s="29" t="s">
        <v>28</v>
      </c>
      <c r="AN12" s="29" t="s">
        <v>28</v>
      </c>
      <c r="AO12" s="29" t="s">
        <v>28</v>
      </c>
      <c r="AP12" s="29" t="s">
        <v>28</v>
      </c>
      <c r="AQ12" s="29" t="s">
        <v>28</v>
      </c>
      <c r="AR12" s="29" t="s">
        <v>28</v>
      </c>
      <c r="AS12" s="29" t="s">
        <v>28</v>
      </c>
      <c r="AT12" s="38" t="s">
        <v>28</v>
      </c>
      <c r="AU12" s="29" t="s">
        <v>28</v>
      </c>
      <c r="AV12" s="29" t="s">
        <v>28</v>
      </c>
      <c r="AW12" s="38" t="s">
        <v>28</v>
      </c>
      <c r="AX12" s="38" t="s">
        <v>28</v>
      </c>
      <c r="AY12" s="38" t="s">
        <v>28</v>
      </c>
      <c r="AZ12" s="30" t="s">
        <v>28</v>
      </c>
      <c r="BA12" s="38" t="s">
        <v>28</v>
      </c>
      <c r="BB12" s="38"/>
      <c r="BC12" s="38" t="s">
        <v>28</v>
      </c>
      <c r="BD12" s="38" t="s">
        <v>28</v>
      </c>
      <c r="BE12" s="38" t="s">
        <v>28</v>
      </c>
      <c r="BF12" s="16" t="s">
        <v>28</v>
      </c>
      <c r="BG12" s="7" t="s">
        <v>28</v>
      </c>
      <c r="BH12" s="7" t="s">
        <v>28</v>
      </c>
      <c r="BI12" s="7" t="s">
        <v>28</v>
      </c>
      <c r="BJ12" s="7" t="s">
        <v>28</v>
      </c>
      <c r="BK12" s="7" t="s">
        <v>28</v>
      </c>
      <c r="BL12" s="7" t="s">
        <v>28</v>
      </c>
      <c r="BM12" s="7" t="s">
        <v>28</v>
      </c>
      <c r="BN12" s="7" t="s">
        <v>28</v>
      </c>
      <c r="BO12" s="29" t="s">
        <v>28</v>
      </c>
      <c r="BP12" s="29" t="s">
        <v>28</v>
      </c>
      <c r="BQ12" s="29" t="s">
        <v>28</v>
      </c>
      <c r="BR12" s="29" t="s">
        <v>28</v>
      </c>
      <c r="BS12" s="29" t="s">
        <v>28</v>
      </c>
      <c r="BT12" s="7" t="s">
        <v>28</v>
      </c>
      <c r="BU12" s="7" t="s">
        <v>28</v>
      </c>
      <c r="BV12" s="38" t="s">
        <v>28</v>
      </c>
      <c r="BW12" s="7" t="s">
        <v>28</v>
      </c>
      <c r="BX12" s="7" t="s">
        <v>28</v>
      </c>
      <c r="BY12" s="38" t="s">
        <v>28</v>
      </c>
      <c r="BZ12" s="38">
        <v>69796.662074100634</v>
      </c>
      <c r="CA12" s="38">
        <v>67133.069545938677</v>
      </c>
      <c r="CB12" s="30">
        <v>64255.414168937335</v>
      </c>
      <c r="CC12" s="38">
        <v>64817.265306122448</v>
      </c>
      <c r="CD12" s="38"/>
      <c r="CE12" s="38">
        <v>72157.157082748949</v>
      </c>
      <c r="CF12" s="38">
        <v>74450.625</v>
      </c>
      <c r="CG12" s="38">
        <v>74426.295454545456</v>
      </c>
      <c r="CH12" s="16">
        <v>36759</v>
      </c>
      <c r="CI12" s="7">
        <v>37900</v>
      </c>
      <c r="CJ12" s="7">
        <v>40552.557735739647</v>
      </c>
      <c r="CK12" s="7">
        <v>45699</v>
      </c>
      <c r="CL12" s="7">
        <v>47001</v>
      </c>
      <c r="CM12" s="7">
        <v>49936</v>
      </c>
      <c r="CN12" s="7">
        <v>50900</v>
      </c>
      <c r="CO12" s="7">
        <v>53443.989819135124</v>
      </c>
      <c r="CP12" s="7">
        <v>55432.768566127175</v>
      </c>
      <c r="CQ12" s="31">
        <v>57275</v>
      </c>
      <c r="CR12" s="31">
        <v>56948.554592486769</v>
      </c>
      <c r="CS12" s="31">
        <v>57151.180431621171</v>
      </c>
      <c r="CT12" s="29">
        <v>59429.717746927367</v>
      </c>
      <c r="CU12" s="38">
        <v>59573.424501920905</v>
      </c>
      <c r="CV12" s="29">
        <v>63369.68112698794</v>
      </c>
      <c r="CW12" s="29">
        <v>63977.042935869562</v>
      </c>
      <c r="CX12" s="38">
        <v>64361.428868393785</v>
      </c>
      <c r="CY12" s="38">
        <v>66510.541366315796</v>
      </c>
      <c r="CZ12" s="38">
        <v>65065.276523232329</v>
      </c>
      <c r="DA12" s="38">
        <v>63792.493450241549</v>
      </c>
      <c r="DB12" s="38" t="s">
        <v>28</v>
      </c>
      <c r="DC12" s="38" t="s">
        <v>28</v>
      </c>
      <c r="DD12" s="30" t="s">
        <v>28</v>
      </c>
      <c r="DE12" s="38" t="s">
        <v>28</v>
      </c>
      <c r="DF12" s="38"/>
      <c r="DG12" s="38" t="s">
        <v>28</v>
      </c>
      <c r="DH12" s="38" t="s">
        <v>28</v>
      </c>
      <c r="DI12" s="38" t="s">
        <v>28</v>
      </c>
      <c r="DJ12" s="16" t="s">
        <v>28</v>
      </c>
      <c r="DK12" s="7" t="s">
        <v>28</v>
      </c>
      <c r="DL12" s="7" t="s">
        <v>28</v>
      </c>
      <c r="DM12" s="7" t="s">
        <v>28</v>
      </c>
      <c r="DN12" s="7" t="s">
        <v>28</v>
      </c>
      <c r="DO12" s="7" t="s">
        <v>28</v>
      </c>
      <c r="DP12" s="7" t="s">
        <v>28</v>
      </c>
      <c r="DQ12" s="7" t="s">
        <v>28</v>
      </c>
      <c r="DR12" s="7" t="s">
        <v>28</v>
      </c>
      <c r="DS12" s="29" t="s">
        <v>28</v>
      </c>
      <c r="DT12" s="29" t="s">
        <v>28</v>
      </c>
      <c r="DU12" s="29" t="s">
        <v>28</v>
      </c>
      <c r="DV12" s="29" t="s">
        <v>28</v>
      </c>
      <c r="DW12" s="29" t="s">
        <v>28</v>
      </c>
      <c r="DX12" s="29" t="s">
        <v>28</v>
      </c>
      <c r="DY12" s="29" t="s">
        <v>28</v>
      </c>
      <c r="DZ12" s="38" t="s">
        <v>28</v>
      </c>
      <c r="EA12" s="29" t="s">
        <v>28</v>
      </c>
      <c r="EB12" s="29" t="s">
        <v>28</v>
      </c>
      <c r="EC12" s="38" t="s">
        <v>28</v>
      </c>
      <c r="ED12" s="38" t="s">
        <v>28</v>
      </c>
      <c r="EE12" s="38" t="s">
        <v>28</v>
      </c>
      <c r="EF12" s="30" t="s">
        <v>28</v>
      </c>
      <c r="EG12" s="38" t="s">
        <v>28</v>
      </c>
      <c r="EH12" s="38"/>
      <c r="EI12" s="38" t="s">
        <v>28</v>
      </c>
      <c r="EJ12" s="38" t="s">
        <v>28</v>
      </c>
      <c r="EK12" s="38" t="s">
        <v>28</v>
      </c>
      <c r="EL12" s="16" t="s">
        <v>28</v>
      </c>
      <c r="EM12" s="7" t="s">
        <v>28</v>
      </c>
      <c r="EN12" s="7" t="s">
        <v>28</v>
      </c>
      <c r="EO12" s="7" t="s">
        <v>28</v>
      </c>
      <c r="EP12" s="7" t="s">
        <v>28</v>
      </c>
      <c r="EQ12" s="7" t="s">
        <v>28</v>
      </c>
      <c r="ER12" s="7" t="s">
        <v>28</v>
      </c>
      <c r="ES12" s="7" t="s">
        <v>28</v>
      </c>
      <c r="ET12" s="7" t="s">
        <v>28</v>
      </c>
      <c r="EU12" s="29" t="s">
        <v>28</v>
      </c>
      <c r="EV12" s="29" t="s">
        <v>28</v>
      </c>
      <c r="EW12" s="29" t="s">
        <v>28</v>
      </c>
      <c r="EX12" s="29" t="s">
        <v>28</v>
      </c>
      <c r="EY12" s="29" t="s">
        <v>28</v>
      </c>
      <c r="EZ12" s="29" t="s">
        <v>28</v>
      </c>
      <c r="FA12" s="29" t="s">
        <v>28</v>
      </c>
      <c r="FB12" s="38" t="s">
        <v>28</v>
      </c>
      <c r="FC12" s="29" t="s">
        <v>28</v>
      </c>
      <c r="FD12" s="29" t="s">
        <v>28</v>
      </c>
      <c r="FE12" s="38" t="s">
        <v>28</v>
      </c>
      <c r="FF12" s="38" t="s">
        <v>28</v>
      </c>
      <c r="FG12" s="38" t="s">
        <v>28</v>
      </c>
      <c r="FH12" s="30" t="s">
        <v>28</v>
      </c>
      <c r="FI12" s="38" t="s">
        <v>28</v>
      </c>
      <c r="FJ12" s="38"/>
      <c r="FK12" s="38" t="s">
        <v>28</v>
      </c>
      <c r="FL12" s="38" t="s">
        <v>28</v>
      </c>
      <c r="FM12" s="38" t="s">
        <v>28</v>
      </c>
    </row>
    <row r="13" spans="1:169">
      <c r="A13" s="2" t="s">
        <v>11</v>
      </c>
      <c r="B13" s="16">
        <v>47180.249719097999</v>
      </c>
      <c r="C13" s="7">
        <v>49175.069373639402</v>
      </c>
      <c r="D13" s="7">
        <v>52088.993478504199</v>
      </c>
      <c r="E13" s="7">
        <v>52970</v>
      </c>
      <c r="F13" s="7">
        <v>54781.663697971897</v>
      </c>
      <c r="G13" s="7">
        <v>55301</v>
      </c>
      <c r="H13" s="7">
        <v>58361.683516340046</v>
      </c>
      <c r="I13" s="7">
        <v>59057.068836572675</v>
      </c>
      <c r="J13" s="7">
        <v>62463.714960329467</v>
      </c>
      <c r="K13" s="29">
        <v>64717.484418374865</v>
      </c>
      <c r="L13" s="29">
        <v>67198.461105629074</v>
      </c>
      <c r="M13" s="29">
        <v>68269.454988154772</v>
      </c>
      <c r="N13" s="65">
        <v>71163.566562395819</v>
      </c>
      <c r="O13" s="38">
        <v>74227.240344963851</v>
      </c>
      <c r="P13" s="38">
        <v>77222.430236161366</v>
      </c>
      <c r="Q13" s="38">
        <v>76761.085371315188</v>
      </c>
      <c r="R13" s="38">
        <v>78879.211393297155</v>
      </c>
      <c r="S13" s="38">
        <v>80136.293242337037</v>
      </c>
      <c r="T13" s="38">
        <v>82114.445515932341</v>
      </c>
      <c r="U13" s="38">
        <v>84280.965103844472</v>
      </c>
      <c r="V13" s="38">
        <v>81948.839929893089</v>
      </c>
      <c r="W13" s="38">
        <v>85377.919847822413</v>
      </c>
      <c r="X13" s="38">
        <v>87799.832433768708</v>
      </c>
      <c r="Y13" s="38">
        <v>89386.79444709247</v>
      </c>
      <c r="Z13" s="38"/>
      <c r="AA13" s="38">
        <v>95240.590305395061</v>
      </c>
      <c r="AB13" s="38">
        <v>96818.731649677255</v>
      </c>
      <c r="AC13" s="38">
        <v>98989.559758108851</v>
      </c>
      <c r="AD13" s="16">
        <v>44699.027924713999</v>
      </c>
      <c r="AE13" s="29">
        <v>45902.1764917111</v>
      </c>
      <c r="AF13" s="7">
        <v>47658.592014899303</v>
      </c>
      <c r="AG13" s="7">
        <v>49595</v>
      </c>
      <c r="AH13" s="7">
        <v>51068.343547408011</v>
      </c>
      <c r="AI13" s="7">
        <v>54215</v>
      </c>
      <c r="AJ13" s="7">
        <v>52527.945353306764</v>
      </c>
      <c r="AK13" s="7">
        <v>53778.583798036758</v>
      </c>
      <c r="AL13" s="7">
        <v>55777.924373708236</v>
      </c>
      <c r="AM13" s="29">
        <v>58908.840639002097</v>
      </c>
      <c r="AN13" s="29">
        <v>60840.745331599508</v>
      </c>
      <c r="AO13" s="29">
        <v>62037.12097091195</v>
      </c>
      <c r="AP13" s="29">
        <v>63417.469304726284</v>
      </c>
      <c r="AQ13" s="38">
        <v>68502.442227968408</v>
      </c>
      <c r="AR13" s="38">
        <v>71390.000076487981</v>
      </c>
      <c r="AS13" s="38">
        <v>73602.76549892906</v>
      </c>
      <c r="AT13" s="38">
        <v>72372.082124589957</v>
      </c>
      <c r="AU13" s="38">
        <v>68760.949777424903</v>
      </c>
      <c r="AV13" s="38">
        <v>70789.5371002584</v>
      </c>
      <c r="AW13" s="38">
        <v>70891.363825721783</v>
      </c>
      <c r="AX13" s="38">
        <v>71663.756941113053</v>
      </c>
      <c r="AY13" s="38">
        <v>71714.182396673277</v>
      </c>
      <c r="AZ13" s="30" t="s">
        <v>28</v>
      </c>
      <c r="BA13" s="38" t="s">
        <v>28</v>
      </c>
      <c r="BB13" s="38"/>
      <c r="BC13" s="38" t="s">
        <v>28</v>
      </c>
      <c r="BD13" s="38" t="s">
        <v>28</v>
      </c>
      <c r="BE13" s="38" t="s">
        <v>28</v>
      </c>
      <c r="BF13" s="16">
        <v>41816.7154356061</v>
      </c>
      <c r="BG13" s="7">
        <v>41699.537463810098</v>
      </c>
      <c r="BH13" s="7">
        <v>45611.427007719802</v>
      </c>
      <c r="BI13" s="7">
        <v>46514</v>
      </c>
      <c r="BJ13" s="7">
        <v>45161.792637843137</v>
      </c>
      <c r="BK13" s="7">
        <v>51030</v>
      </c>
      <c r="BL13" s="7">
        <v>49727.506967396148</v>
      </c>
      <c r="BM13" s="7">
        <v>50451.962962962964</v>
      </c>
      <c r="BN13" s="7">
        <v>52160.255578256874</v>
      </c>
      <c r="BO13" s="29">
        <v>54052.7190430419</v>
      </c>
      <c r="BP13" s="29">
        <v>55949.706430774771</v>
      </c>
      <c r="BQ13" s="29">
        <v>56500.508943781941</v>
      </c>
      <c r="BR13" s="29">
        <v>58303.137240258926</v>
      </c>
      <c r="BS13" s="38">
        <v>60826.631193045541</v>
      </c>
      <c r="BT13" s="38">
        <v>63947.939508623604</v>
      </c>
      <c r="BU13" s="38">
        <v>65165.856635955046</v>
      </c>
      <c r="BV13" s="38">
        <v>65796.983528526922</v>
      </c>
      <c r="BW13" s="38">
        <v>65735.091774832137</v>
      </c>
      <c r="BX13" s="38">
        <v>66913.88671960785</v>
      </c>
      <c r="BY13" s="38">
        <v>68472.149521417334</v>
      </c>
      <c r="BZ13" s="38">
        <v>68063.064339527598</v>
      </c>
      <c r="CA13" s="38">
        <v>69498.377568811236</v>
      </c>
      <c r="CB13" s="30">
        <v>69893.158163265311</v>
      </c>
      <c r="CC13" s="38">
        <v>72245.679300953241</v>
      </c>
      <c r="CD13" s="38"/>
      <c r="CE13" s="38">
        <v>71795.396433676928</v>
      </c>
      <c r="CF13" s="38">
        <v>73533.286659161269</v>
      </c>
      <c r="CG13" s="38">
        <v>74910.577846364889</v>
      </c>
      <c r="CH13" s="16">
        <v>39387.567593028703</v>
      </c>
      <c r="CI13" s="7">
        <v>41778.0019895929</v>
      </c>
      <c r="CJ13" s="7">
        <v>43409.436108353402</v>
      </c>
      <c r="CK13" s="7">
        <v>43311</v>
      </c>
      <c r="CL13" s="7">
        <v>47114.283771104972</v>
      </c>
      <c r="CM13" s="7">
        <v>44722</v>
      </c>
      <c r="CN13" s="7" t="s">
        <v>28</v>
      </c>
      <c r="CO13" s="7" t="s">
        <v>28</v>
      </c>
      <c r="CP13" s="7" t="s">
        <v>28</v>
      </c>
      <c r="CQ13" s="29" t="s">
        <v>28</v>
      </c>
      <c r="CR13" s="29" t="s">
        <v>28</v>
      </c>
      <c r="CS13" s="29" t="s">
        <v>28</v>
      </c>
      <c r="CT13" s="29" t="s">
        <v>28</v>
      </c>
      <c r="CU13" s="29" t="s">
        <v>28</v>
      </c>
      <c r="CV13" s="29" t="s">
        <v>28</v>
      </c>
      <c r="CW13" s="29" t="s">
        <v>28</v>
      </c>
      <c r="CX13" s="38">
        <v>67608.750789487531</v>
      </c>
      <c r="CY13" s="38">
        <v>63330.62202643678</v>
      </c>
      <c r="CZ13" s="38">
        <v>62745.088510991962</v>
      </c>
      <c r="DA13" s="38">
        <v>63623.862019796958</v>
      </c>
      <c r="DB13" s="38">
        <v>64433.206990673069</v>
      </c>
      <c r="DC13" s="38">
        <v>66377.832329891069</v>
      </c>
      <c r="DD13" s="30">
        <v>71037.563426688634</v>
      </c>
      <c r="DE13" s="38">
        <v>72392.568449197861</v>
      </c>
      <c r="DF13" s="38"/>
      <c r="DG13" s="38">
        <v>74251.73393045312</v>
      </c>
      <c r="DH13" s="38">
        <v>76061.529770992362</v>
      </c>
      <c r="DI13" s="38">
        <v>78016.721109399077</v>
      </c>
      <c r="DJ13" s="16" t="s">
        <v>28</v>
      </c>
      <c r="DK13" s="7" t="s">
        <v>28</v>
      </c>
      <c r="DL13" s="7" t="s">
        <v>28</v>
      </c>
      <c r="DM13" s="7" t="s">
        <v>28</v>
      </c>
      <c r="DN13" s="7" t="s">
        <v>28</v>
      </c>
      <c r="DO13" s="7" t="s">
        <v>28</v>
      </c>
      <c r="DP13" s="7">
        <v>48897.002607880306</v>
      </c>
      <c r="DQ13" s="7">
        <v>47811.61912751678</v>
      </c>
      <c r="DR13" s="7">
        <v>51637.560944223609</v>
      </c>
      <c r="DS13" s="29">
        <v>52888.772299235672</v>
      </c>
      <c r="DT13" s="29">
        <v>54268.538374689262</v>
      </c>
      <c r="DU13" s="29">
        <v>52521.395833333336</v>
      </c>
      <c r="DV13" s="29">
        <v>54967.856139547548</v>
      </c>
      <c r="DW13" s="38">
        <v>58157.362436284588</v>
      </c>
      <c r="DX13" s="29">
        <v>62980.959775035975</v>
      </c>
      <c r="DY13" s="29">
        <v>63726.391247058826</v>
      </c>
      <c r="DZ13" s="38" t="s">
        <v>28</v>
      </c>
      <c r="EA13" s="29" t="s">
        <v>28</v>
      </c>
      <c r="EB13" s="29" t="s">
        <v>28</v>
      </c>
      <c r="EC13" s="38" t="s">
        <v>28</v>
      </c>
      <c r="ED13" s="38" t="s">
        <v>28</v>
      </c>
      <c r="EE13" s="38" t="s">
        <v>28</v>
      </c>
      <c r="EF13" s="30">
        <v>66324.31441048035</v>
      </c>
      <c r="EG13" s="38">
        <v>71256.43359375</v>
      </c>
      <c r="EH13" s="38"/>
      <c r="EI13" s="38">
        <v>76576.617977528091</v>
      </c>
      <c r="EJ13" s="38">
        <v>81743.179856115108</v>
      </c>
      <c r="EK13" s="38">
        <v>83344.386363636368</v>
      </c>
      <c r="EL13" s="16" t="s">
        <v>28</v>
      </c>
      <c r="EM13" s="7" t="s">
        <v>28</v>
      </c>
      <c r="EN13" s="7" t="s">
        <v>28</v>
      </c>
      <c r="EO13" s="7" t="s">
        <v>28</v>
      </c>
      <c r="EP13" s="7" t="s">
        <v>28</v>
      </c>
      <c r="EQ13" s="7" t="s">
        <v>28</v>
      </c>
      <c r="ER13" s="7" t="s">
        <v>28</v>
      </c>
      <c r="ES13" s="7" t="s">
        <v>28</v>
      </c>
      <c r="ET13" s="7" t="s">
        <v>28</v>
      </c>
      <c r="EU13" s="29">
        <v>39571</v>
      </c>
      <c r="EV13" s="29">
        <v>54243.4</v>
      </c>
      <c r="EW13" s="29">
        <v>53949.93548387097</v>
      </c>
      <c r="EX13" s="29">
        <v>59038.508923076923</v>
      </c>
      <c r="EY13" s="38">
        <v>60735.892307692309</v>
      </c>
      <c r="EZ13" s="29">
        <v>63036.664576865674</v>
      </c>
      <c r="FA13" s="29">
        <v>64657.885845410638</v>
      </c>
      <c r="FB13" s="38">
        <v>66210.791780821921</v>
      </c>
      <c r="FC13" s="38">
        <v>81165.366666666669</v>
      </c>
      <c r="FD13" s="38">
        <v>68274.343258591558</v>
      </c>
      <c r="FE13" s="38">
        <v>68101.646086956534</v>
      </c>
      <c r="FF13" s="38">
        <v>70940.176470588238</v>
      </c>
      <c r="FG13" s="38">
        <v>73882.542857142864</v>
      </c>
      <c r="FH13" s="30">
        <v>72004.552173913049</v>
      </c>
      <c r="FI13" s="38">
        <v>74005.436974789918</v>
      </c>
      <c r="FJ13" s="38"/>
      <c r="FK13" s="38">
        <v>74591.214285714275</v>
      </c>
      <c r="FL13" s="38">
        <v>76116.943025540269</v>
      </c>
      <c r="FM13" s="38">
        <v>77195.174603174601</v>
      </c>
    </row>
    <row r="14" spans="1:169">
      <c r="A14" s="2" t="s">
        <v>12</v>
      </c>
      <c r="B14" s="16">
        <v>47614.818840579697</v>
      </c>
      <c r="C14" s="7">
        <v>48591.449582530498</v>
      </c>
      <c r="D14" s="7">
        <v>51240.051746442397</v>
      </c>
      <c r="E14" s="7">
        <v>54439</v>
      </c>
      <c r="F14" s="7">
        <v>58006.036032217038</v>
      </c>
      <c r="G14" s="7">
        <v>60824</v>
      </c>
      <c r="H14" s="7">
        <v>64111.083013535092</v>
      </c>
      <c r="I14" s="7">
        <v>63856.048650836936</v>
      </c>
      <c r="J14" s="7">
        <v>65781.217145631686</v>
      </c>
      <c r="K14" s="29">
        <v>68148.110470723812</v>
      </c>
      <c r="L14" s="29">
        <v>70121.565343222828</v>
      </c>
      <c r="M14" s="29">
        <v>71113.854982340112</v>
      </c>
      <c r="N14" s="65">
        <v>71092.359273881186</v>
      </c>
      <c r="O14" s="38">
        <v>73861.636790769233</v>
      </c>
      <c r="P14" s="38">
        <v>76326.638111136708</v>
      </c>
      <c r="Q14" s="38">
        <v>76255.389176517914</v>
      </c>
      <c r="R14" s="38">
        <v>80930.748696721901</v>
      </c>
      <c r="S14" s="38">
        <v>82608.400718853911</v>
      </c>
      <c r="T14" s="38">
        <v>82834.245913112522</v>
      </c>
      <c r="U14" s="38">
        <v>83583.112568585304</v>
      </c>
      <c r="V14" s="38">
        <v>84414.551160254807</v>
      </c>
      <c r="W14" s="38">
        <v>85187.081795780876</v>
      </c>
      <c r="X14" s="38">
        <v>85096.79393753827</v>
      </c>
      <c r="Y14" s="38">
        <v>88950.443727959704</v>
      </c>
      <c r="Z14" s="38"/>
      <c r="AA14" s="38">
        <v>91650.889420863648</v>
      </c>
      <c r="AB14" s="38">
        <v>92228.33078818483</v>
      </c>
      <c r="AC14" s="38">
        <v>96871.287444608563</v>
      </c>
      <c r="AD14" s="16">
        <v>50834.704989154001</v>
      </c>
      <c r="AE14" s="29">
        <v>52388.040730337103</v>
      </c>
      <c r="AF14" s="7">
        <v>55324.942019099602</v>
      </c>
      <c r="AG14" s="7">
        <v>58794</v>
      </c>
      <c r="AH14" s="7">
        <v>66667.302097902095</v>
      </c>
      <c r="AI14" s="7">
        <v>71499</v>
      </c>
      <c r="AJ14" s="7">
        <v>74749.270571827059</v>
      </c>
      <c r="AK14" s="7">
        <v>77103.102246715775</v>
      </c>
      <c r="AL14" s="7">
        <v>83010.077650649531</v>
      </c>
      <c r="AM14" s="29">
        <v>87328.832137769961</v>
      </c>
      <c r="AN14" s="29">
        <v>93706.449875387567</v>
      </c>
      <c r="AO14" s="29">
        <v>96686.407464701566</v>
      </c>
      <c r="AP14" s="29">
        <v>96074.606917013487</v>
      </c>
      <c r="AQ14" s="38">
        <v>107177.74209331701</v>
      </c>
      <c r="AR14" s="38">
        <v>108713.60931767753</v>
      </c>
      <c r="AS14" s="38">
        <v>115804.70825297297</v>
      </c>
      <c r="AT14" s="38">
        <v>120352.83310812568</v>
      </c>
      <c r="AU14" s="38">
        <v>107062.63898098159</v>
      </c>
      <c r="AV14" s="38">
        <v>107284.9052771282</v>
      </c>
      <c r="AW14" s="38">
        <v>106692.94224066148</v>
      </c>
      <c r="AX14" s="38">
        <v>109235.9707087635</v>
      </c>
      <c r="AY14" s="38">
        <v>112002.07317824662</v>
      </c>
      <c r="AZ14" s="30">
        <v>104541.23573794626</v>
      </c>
      <c r="BA14" s="38">
        <v>109340.5007624857</v>
      </c>
      <c r="BB14" s="38"/>
      <c r="BC14" s="38">
        <v>114218.32430609097</v>
      </c>
      <c r="BD14" s="38">
        <v>114539.41959511077</v>
      </c>
      <c r="BE14" s="38">
        <v>116744.38249286394</v>
      </c>
      <c r="BF14" s="16">
        <v>36901.424836601298</v>
      </c>
      <c r="BG14" s="7">
        <v>38164.995841995798</v>
      </c>
      <c r="BH14" s="7">
        <v>40532.7018255578</v>
      </c>
      <c r="BI14" s="7">
        <v>42755</v>
      </c>
      <c r="BJ14" s="7">
        <v>43997</v>
      </c>
      <c r="BK14" s="7">
        <v>44938</v>
      </c>
      <c r="BL14" s="7">
        <v>49502</v>
      </c>
      <c r="BM14" s="7">
        <v>48994.079402892567</v>
      </c>
      <c r="BN14" s="7">
        <v>49800.135512186534</v>
      </c>
      <c r="BO14" s="29">
        <v>52627.018395182793</v>
      </c>
      <c r="BP14" s="29">
        <v>54779.038563797461</v>
      </c>
      <c r="BQ14" s="29">
        <v>56427.983867524272</v>
      </c>
      <c r="BR14" s="29">
        <v>56428.146583147449</v>
      </c>
      <c r="BS14" s="38">
        <v>56508.290563518378</v>
      </c>
      <c r="BT14" s="38">
        <v>56572.815985868649</v>
      </c>
      <c r="BU14" s="38">
        <v>57603.536161760836</v>
      </c>
      <c r="BV14" s="38">
        <v>59009.463031904168</v>
      </c>
      <c r="BW14" s="38">
        <v>59610.573359830611</v>
      </c>
      <c r="BX14" s="38">
        <v>60750.07001122785</v>
      </c>
      <c r="BY14" s="38">
        <v>59435.184831609862</v>
      </c>
      <c r="BZ14" s="38">
        <v>61470.395664058778</v>
      </c>
      <c r="CA14" s="38">
        <v>61021.0096041539</v>
      </c>
      <c r="CB14" s="30">
        <v>56099.97715425965</v>
      </c>
      <c r="CC14" s="38">
        <v>57723.90229007633</v>
      </c>
      <c r="CD14" s="38"/>
      <c r="CE14" s="38">
        <v>61638.392991239045</v>
      </c>
      <c r="CF14" s="38">
        <v>61282.284837589883</v>
      </c>
      <c r="CG14" s="38">
        <v>63360.559212598426</v>
      </c>
      <c r="CH14" s="16">
        <v>38585.801801801797</v>
      </c>
      <c r="CI14" s="7">
        <v>39312.6280400572</v>
      </c>
      <c r="CJ14" s="7">
        <v>41133.051893408097</v>
      </c>
      <c r="CK14" s="7">
        <v>43220</v>
      </c>
      <c r="CL14" s="7">
        <v>44830</v>
      </c>
      <c r="CM14" s="7">
        <v>47572</v>
      </c>
      <c r="CN14" s="7">
        <v>49292.765540403525</v>
      </c>
      <c r="CO14" s="7">
        <v>51515.262894990963</v>
      </c>
      <c r="CP14" s="7">
        <v>52863.801316256977</v>
      </c>
      <c r="CQ14" s="29">
        <v>53766.792284621843</v>
      </c>
      <c r="CR14" s="29">
        <v>55207.080607072457</v>
      </c>
      <c r="CS14" s="29">
        <v>55161.346175442319</v>
      </c>
      <c r="CT14" s="29">
        <v>54460.136763135844</v>
      </c>
      <c r="CU14" s="38">
        <v>56270.573745129397</v>
      </c>
      <c r="CV14" s="38">
        <v>55981.93939782925</v>
      </c>
      <c r="CW14" s="38">
        <v>57112.429642666662</v>
      </c>
      <c r="CX14" s="38">
        <v>60173.025398705497</v>
      </c>
      <c r="CY14" s="38">
        <v>59928.075391244522</v>
      </c>
      <c r="CZ14" s="38">
        <v>59474.124227744163</v>
      </c>
      <c r="DA14" s="38">
        <v>59712.520429401506</v>
      </c>
      <c r="DB14" s="38">
        <v>58066.428099937068</v>
      </c>
      <c r="DC14" s="38">
        <v>61603.587370881469</v>
      </c>
      <c r="DD14" s="30">
        <v>56471.763517130625</v>
      </c>
      <c r="DE14" s="38">
        <v>56866.135811446664</v>
      </c>
      <c r="DF14" s="38"/>
      <c r="DG14" s="38">
        <v>56781.33175033921</v>
      </c>
      <c r="DH14" s="38">
        <v>57200.347991142044</v>
      </c>
      <c r="DI14" s="38">
        <v>61555.737621753244</v>
      </c>
      <c r="DJ14" s="16">
        <v>38810.107737512197</v>
      </c>
      <c r="DK14" s="7">
        <v>39785.957509881402</v>
      </c>
      <c r="DL14" s="7">
        <v>41294.376930063598</v>
      </c>
      <c r="DM14" s="7">
        <v>43685</v>
      </c>
      <c r="DN14" s="7">
        <v>45477.765560165972</v>
      </c>
      <c r="DO14" s="7">
        <v>47731</v>
      </c>
      <c r="DP14" s="7">
        <v>48273.942304189921</v>
      </c>
      <c r="DQ14" s="7">
        <v>49069.545554858945</v>
      </c>
      <c r="DR14" s="7">
        <v>50062.259533068675</v>
      </c>
      <c r="DS14" s="29">
        <v>51698.066116800845</v>
      </c>
      <c r="DT14" s="29">
        <v>53585.670254401855</v>
      </c>
      <c r="DU14" s="29">
        <v>53955.432183530786</v>
      </c>
      <c r="DV14" s="29">
        <v>53818.76490581761</v>
      </c>
      <c r="DW14" s="38">
        <v>55362.564901095408</v>
      </c>
      <c r="DX14" s="38">
        <v>54866.561612483478</v>
      </c>
      <c r="DY14" s="38">
        <v>55320.343112786009</v>
      </c>
      <c r="DZ14" s="38">
        <v>56829.817737468358</v>
      </c>
      <c r="EA14" s="38">
        <v>56293.851802214027</v>
      </c>
      <c r="EB14" s="38">
        <v>58237.508542764066</v>
      </c>
      <c r="EC14" s="38">
        <v>57471.931542704624</v>
      </c>
      <c r="ED14" s="38">
        <v>55560.08661007398</v>
      </c>
      <c r="EE14" s="38">
        <v>57684.528041787271</v>
      </c>
      <c r="EF14" s="30">
        <v>51322.386160714283</v>
      </c>
      <c r="EG14" s="38">
        <v>46056.203561767361</v>
      </c>
      <c r="EH14" s="38"/>
      <c r="EI14" s="38">
        <v>53419.434900542496</v>
      </c>
      <c r="EJ14" s="38">
        <v>53951.013880126178</v>
      </c>
      <c r="EK14" s="38">
        <v>56404.721893491122</v>
      </c>
      <c r="EL14" s="16">
        <v>37294.161290322598</v>
      </c>
      <c r="EM14" s="7">
        <v>37907.647668393802</v>
      </c>
      <c r="EN14" s="7">
        <v>39335.566820276501</v>
      </c>
      <c r="EO14" s="7">
        <v>41506</v>
      </c>
      <c r="EP14" s="7">
        <v>43698.922737306842</v>
      </c>
      <c r="EQ14" s="7">
        <v>46023</v>
      </c>
      <c r="ER14" s="7">
        <v>48982.857461080137</v>
      </c>
      <c r="ES14" s="7">
        <v>51787.961428571434</v>
      </c>
      <c r="ET14" s="7">
        <v>53213.468320663895</v>
      </c>
      <c r="EU14" s="29">
        <v>48558</v>
      </c>
      <c r="EV14" s="29">
        <v>55835.539541043479</v>
      </c>
      <c r="EW14" s="29">
        <v>54554.392863448273</v>
      </c>
      <c r="EX14" s="29">
        <v>54876.709689160307</v>
      </c>
      <c r="EY14" s="38">
        <v>59167.592111587313</v>
      </c>
      <c r="EZ14" s="38">
        <v>55391.918247543173</v>
      </c>
      <c r="FA14" s="38">
        <v>56263.764826030369</v>
      </c>
      <c r="FB14" s="38">
        <v>55824.260920942404</v>
      </c>
      <c r="FC14" s="38">
        <v>57927.212865053763</v>
      </c>
      <c r="FD14" s="38">
        <v>58864.825675675675</v>
      </c>
      <c r="FE14" s="38">
        <v>60143.221283227183</v>
      </c>
      <c r="FF14" s="38">
        <v>55536.410318565933</v>
      </c>
      <c r="FG14" s="38">
        <v>57828.497186492401</v>
      </c>
      <c r="FH14" s="30">
        <v>54097.581485173185</v>
      </c>
      <c r="FI14" s="38">
        <v>54532.80958141786</v>
      </c>
      <c r="FJ14" s="38"/>
      <c r="FK14" s="38">
        <v>56672.174724602206</v>
      </c>
      <c r="FL14" s="38">
        <v>57183.071674428022</v>
      </c>
      <c r="FM14" s="38">
        <v>57359.903753993611</v>
      </c>
    </row>
    <row r="15" spans="1:169">
      <c r="A15" s="2" t="s">
        <v>13</v>
      </c>
      <c r="B15" s="16">
        <v>50601.631515151501</v>
      </c>
      <c r="C15" s="7">
        <v>52151.739015151499</v>
      </c>
      <c r="D15" s="7">
        <v>53749.407610305003</v>
      </c>
      <c r="E15" s="7">
        <v>55296</v>
      </c>
      <c r="F15" s="7">
        <v>57023.433698079098</v>
      </c>
      <c r="G15" s="7">
        <v>58659</v>
      </c>
      <c r="H15" s="7">
        <v>60713.710366498373</v>
      </c>
      <c r="I15" s="7">
        <v>62313.597095544799</v>
      </c>
      <c r="J15" s="7">
        <v>64842.569760584884</v>
      </c>
      <c r="K15" s="29">
        <v>66710.982920618029</v>
      </c>
      <c r="L15" s="29">
        <v>66952.750773094842</v>
      </c>
      <c r="M15" s="29">
        <v>69910.373996476439</v>
      </c>
      <c r="N15" s="65">
        <v>71025.46672041736</v>
      </c>
      <c r="O15" s="38">
        <v>73684.142327200665</v>
      </c>
      <c r="P15" s="38">
        <v>75412.046890332524</v>
      </c>
      <c r="Q15" s="38">
        <v>79122.82549352519</v>
      </c>
      <c r="R15" s="38">
        <v>79459.972902040812</v>
      </c>
      <c r="S15" s="38">
        <v>78918.481451703221</v>
      </c>
      <c r="T15" s="38">
        <v>80062.521640869963</v>
      </c>
      <c r="U15" s="38">
        <v>81064.44199460416</v>
      </c>
      <c r="V15" s="38">
        <v>82002.110449162996</v>
      </c>
      <c r="W15" s="38">
        <v>85339.467342205622</v>
      </c>
      <c r="X15" s="38">
        <v>86711.183549432739</v>
      </c>
      <c r="Y15" s="38">
        <v>88091.266686827657</v>
      </c>
      <c r="Z15" s="38"/>
      <c r="AA15" s="38">
        <v>88348.837279953383</v>
      </c>
      <c r="AB15" s="38">
        <v>88532.936344459609</v>
      </c>
      <c r="AC15" s="38">
        <v>90362.349706129302</v>
      </c>
      <c r="AD15" s="16">
        <v>46807.346282205297</v>
      </c>
      <c r="AE15" s="29">
        <v>47580.433234421398</v>
      </c>
      <c r="AF15" s="7">
        <v>48213.981083288003</v>
      </c>
      <c r="AG15" s="7">
        <v>49991</v>
      </c>
      <c r="AH15" s="7">
        <v>51948.622755976845</v>
      </c>
      <c r="AI15" s="7">
        <v>54209</v>
      </c>
      <c r="AJ15" s="7">
        <v>54668.365407285921</v>
      </c>
      <c r="AK15" s="7">
        <v>56962.506482645505</v>
      </c>
      <c r="AL15" s="7">
        <v>61054.031933652535</v>
      </c>
      <c r="AM15" s="29">
        <v>65314.036805472213</v>
      </c>
      <c r="AN15" s="29">
        <v>66898.796184600564</v>
      </c>
      <c r="AO15" s="29">
        <v>68566.599714769225</v>
      </c>
      <c r="AP15" s="29">
        <v>69156.155143919605</v>
      </c>
      <c r="AQ15" s="38">
        <v>72423.003142244386</v>
      </c>
      <c r="AR15" s="38">
        <v>74613.259326924002</v>
      </c>
      <c r="AS15" s="38">
        <v>77450.389740998842</v>
      </c>
      <c r="AT15" s="38" t="s">
        <v>28</v>
      </c>
      <c r="AU15" s="29" t="s">
        <v>28</v>
      </c>
      <c r="AV15" s="29" t="s">
        <v>28</v>
      </c>
      <c r="AW15" s="38" t="s">
        <v>28</v>
      </c>
      <c r="AX15" s="38" t="s">
        <v>28</v>
      </c>
      <c r="AY15" s="38" t="s">
        <v>28</v>
      </c>
      <c r="AZ15" s="30" t="s">
        <v>28</v>
      </c>
      <c r="BA15" s="38" t="s">
        <v>28</v>
      </c>
      <c r="BB15" s="38"/>
      <c r="BC15" s="38" t="s">
        <v>28</v>
      </c>
      <c r="BD15" s="38" t="s">
        <v>28</v>
      </c>
      <c r="BE15" s="38" t="s">
        <v>28</v>
      </c>
      <c r="BF15" s="16">
        <v>39720.051178002497</v>
      </c>
      <c r="BG15" s="7">
        <v>41006.8751309707</v>
      </c>
      <c r="BH15" s="7">
        <v>42648.359856231</v>
      </c>
      <c r="BI15" s="7">
        <v>44537</v>
      </c>
      <c r="BJ15" s="7">
        <v>45916.414295020411</v>
      </c>
      <c r="BK15" s="7">
        <v>47423</v>
      </c>
      <c r="BL15" s="7">
        <v>48922.836634192405</v>
      </c>
      <c r="BM15" s="7">
        <v>50476.265394109949</v>
      </c>
      <c r="BN15" s="7">
        <v>51523.155654081762</v>
      </c>
      <c r="BO15" s="29">
        <v>51841.131907003895</v>
      </c>
      <c r="BP15" s="29">
        <v>53139.68135557272</v>
      </c>
      <c r="BQ15" s="29">
        <v>53857.253065283738</v>
      </c>
      <c r="BR15" s="29">
        <v>54357.590788099471</v>
      </c>
      <c r="BS15" s="38">
        <v>56595.79418623128</v>
      </c>
      <c r="BT15" s="38">
        <v>57896.60494051635</v>
      </c>
      <c r="BU15" s="38">
        <v>60031.879749059837</v>
      </c>
      <c r="BV15" s="38">
        <v>60595.752267123287</v>
      </c>
      <c r="BW15" s="38">
        <v>59428.287017573217</v>
      </c>
      <c r="BX15" s="38">
        <v>59655.037797591482</v>
      </c>
      <c r="BY15" s="38">
        <v>60676.013868046815</v>
      </c>
      <c r="BZ15" s="38">
        <v>60705.285861168348</v>
      </c>
      <c r="CA15" s="38">
        <v>62060.175773356605</v>
      </c>
      <c r="CB15" s="30">
        <v>62519.599633741556</v>
      </c>
      <c r="CC15" s="38">
        <v>64565.092230804185</v>
      </c>
      <c r="CD15" s="38"/>
      <c r="CE15" s="38">
        <v>64943.680154446236</v>
      </c>
      <c r="CF15" s="38">
        <v>65008.61898744497</v>
      </c>
      <c r="CG15" s="38">
        <v>65974.032202743896</v>
      </c>
      <c r="CH15" s="16">
        <v>36527.024390243903</v>
      </c>
      <c r="CI15" s="7">
        <v>37331.663690476198</v>
      </c>
      <c r="CJ15" s="7">
        <v>39177.768328445702</v>
      </c>
      <c r="CK15" s="7">
        <v>39571</v>
      </c>
      <c r="CL15" s="7">
        <v>40767.644171779139</v>
      </c>
      <c r="CM15" s="7">
        <v>41639</v>
      </c>
      <c r="CN15" s="7">
        <v>42377.937694704051</v>
      </c>
      <c r="CO15" s="7">
        <v>43986.990624999999</v>
      </c>
      <c r="CP15" s="7">
        <v>44417.047169811318</v>
      </c>
      <c r="CQ15" s="29">
        <v>47773.238339209871</v>
      </c>
      <c r="CR15" s="29">
        <v>49987.106148085608</v>
      </c>
      <c r="CS15" s="29">
        <v>51641.457086100105</v>
      </c>
      <c r="CT15" s="29">
        <v>53070.36858134091</v>
      </c>
      <c r="CU15" s="38">
        <v>54956.971166420823</v>
      </c>
      <c r="CV15" s="38">
        <v>55434.659759562055</v>
      </c>
      <c r="CW15" s="38">
        <v>59053.834589139355</v>
      </c>
      <c r="CX15" s="38">
        <v>60231.566644911494</v>
      </c>
      <c r="CY15" s="38">
        <v>62441.87957303031</v>
      </c>
      <c r="CZ15" s="38">
        <v>62844.843185015299</v>
      </c>
      <c r="DA15" s="38">
        <v>64050.819125519272</v>
      </c>
      <c r="DB15" s="38">
        <v>59352.546306713157</v>
      </c>
      <c r="DC15" s="38">
        <v>59910.900069867384</v>
      </c>
      <c r="DD15" s="30">
        <v>55607.344262295082</v>
      </c>
      <c r="DE15" s="38">
        <v>57436.058375634515</v>
      </c>
      <c r="DF15" s="38"/>
      <c r="DG15" s="38">
        <v>56885.825986078889</v>
      </c>
      <c r="DH15" s="38">
        <v>53042.9387755102</v>
      </c>
      <c r="DI15" s="38">
        <v>60027.319148936171</v>
      </c>
      <c r="DJ15" s="16">
        <v>39658.792799792798</v>
      </c>
      <c r="DK15" s="7">
        <v>40732.798989898998</v>
      </c>
      <c r="DL15" s="7">
        <v>41691.139212286398</v>
      </c>
      <c r="DM15" s="7">
        <v>42523</v>
      </c>
      <c r="DN15" s="7">
        <v>43483.486006327075</v>
      </c>
      <c r="DO15" s="7">
        <v>44796</v>
      </c>
      <c r="DP15" s="7">
        <v>45516.333005177657</v>
      </c>
      <c r="DQ15" s="7">
        <v>45067.750662264145</v>
      </c>
      <c r="DR15" s="7">
        <v>46978.329949480809</v>
      </c>
      <c r="DS15" s="29" t="s">
        <v>28</v>
      </c>
      <c r="DT15" s="29" t="s">
        <v>28</v>
      </c>
      <c r="DU15" s="29" t="s">
        <v>28</v>
      </c>
      <c r="DV15" s="29">
        <v>49911.40854921053</v>
      </c>
      <c r="DW15" s="38">
        <v>49502.909837894738</v>
      </c>
      <c r="DX15" s="38">
        <v>53551.515259689928</v>
      </c>
      <c r="DY15" s="38">
        <v>53370.468843165472</v>
      </c>
      <c r="DZ15" s="38">
        <v>55933.054653435123</v>
      </c>
      <c r="EA15" s="29" t="s">
        <v>28</v>
      </c>
      <c r="EB15" s="38" t="s">
        <v>28</v>
      </c>
      <c r="EC15" s="38" t="s">
        <v>28</v>
      </c>
      <c r="ED15" s="38" t="s">
        <v>28</v>
      </c>
      <c r="EE15" s="38" t="s">
        <v>28</v>
      </c>
      <c r="EF15" s="30" t="s">
        <v>28</v>
      </c>
      <c r="EG15" s="38" t="s">
        <v>28</v>
      </c>
      <c r="EH15" s="38"/>
      <c r="EI15" s="38" t="s">
        <v>28</v>
      </c>
      <c r="EJ15" s="38" t="s">
        <v>28</v>
      </c>
      <c r="EK15" s="38" t="s">
        <v>28</v>
      </c>
      <c r="EL15" s="16">
        <v>35781.75</v>
      </c>
      <c r="EM15" s="7">
        <v>37336.467213114804</v>
      </c>
      <c r="EN15" s="7">
        <v>38975.128427128402</v>
      </c>
      <c r="EO15" s="7">
        <v>40554</v>
      </c>
      <c r="EP15" s="7">
        <v>41425.997035934961</v>
      </c>
      <c r="EQ15" s="7">
        <v>42556</v>
      </c>
      <c r="ER15" s="7">
        <v>43547.27279232</v>
      </c>
      <c r="ES15" s="7">
        <v>44101.16657968254</v>
      </c>
      <c r="ET15" s="7">
        <v>46590.751832480004</v>
      </c>
      <c r="EU15" s="29">
        <v>42635</v>
      </c>
      <c r="EV15" s="29">
        <v>50616.867116176472</v>
      </c>
      <c r="EW15" s="29">
        <v>48545.426642162158</v>
      </c>
      <c r="EX15" s="29" t="s">
        <v>28</v>
      </c>
      <c r="EY15" s="29" t="s">
        <v>28</v>
      </c>
      <c r="EZ15" s="29" t="s">
        <v>28</v>
      </c>
      <c r="FA15" s="29" t="s">
        <v>28</v>
      </c>
      <c r="FB15" s="38" t="s">
        <v>28</v>
      </c>
      <c r="FC15" s="29" t="s">
        <v>28</v>
      </c>
      <c r="FD15" s="29" t="s">
        <v>28</v>
      </c>
      <c r="FE15" s="38" t="s">
        <v>28</v>
      </c>
      <c r="FF15" s="38" t="s">
        <v>28</v>
      </c>
      <c r="FG15" s="38" t="s">
        <v>28</v>
      </c>
      <c r="FH15" s="30" t="s">
        <v>28</v>
      </c>
      <c r="FI15" s="38" t="s">
        <v>28</v>
      </c>
      <c r="FJ15" s="38"/>
      <c r="FK15" s="38" t="s">
        <v>28</v>
      </c>
      <c r="FL15" s="38" t="s">
        <v>28</v>
      </c>
      <c r="FM15" s="38" t="s">
        <v>28</v>
      </c>
    </row>
    <row r="16" spans="1:169">
      <c r="A16" s="2" t="s">
        <v>14</v>
      </c>
      <c r="B16" s="16">
        <v>46046.149579831901</v>
      </c>
      <c r="C16" s="7">
        <v>45148.139032815197</v>
      </c>
      <c r="D16" s="7">
        <v>46423.886839899402</v>
      </c>
      <c r="E16" s="7">
        <v>46448</v>
      </c>
      <c r="F16" s="7">
        <v>53273.697392923648</v>
      </c>
      <c r="G16" s="7">
        <v>50490</v>
      </c>
      <c r="H16" s="7">
        <v>50954.146918038896</v>
      </c>
      <c r="I16" s="7">
        <v>53700.875945115913</v>
      </c>
      <c r="J16" s="7">
        <v>54317.324305806957</v>
      </c>
      <c r="K16" s="29">
        <v>60072.779702486143</v>
      </c>
      <c r="L16" s="29">
        <v>60653.692952511767</v>
      </c>
      <c r="M16" s="29">
        <v>65548.879575152474</v>
      </c>
      <c r="N16" s="65">
        <v>68001.175388918491</v>
      </c>
      <c r="O16" s="38">
        <v>67677.041010227098</v>
      </c>
      <c r="P16" s="38">
        <v>72740.029193698618</v>
      </c>
      <c r="Q16" s="38">
        <v>76562.39705003945</v>
      </c>
      <c r="R16" s="38">
        <v>80060.134762850634</v>
      </c>
      <c r="S16" s="38">
        <v>80885.909835555562</v>
      </c>
      <c r="T16" s="38">
        <v>81172.056250565423</v>
      </c>
      <c r="U16" s="38">
        <v>81583.390838250416</v>
      </c>
      <c r="V16" s="38">
        <v>79313.656170605114</v>
      </c>
      <c r="W16" s="38">
        <v>82605.063069109659</v>
      </c>
      <c r="X16" s="38">
        <v>85151.526835443045</v>
      </c>
      <c r="Y16" s="38">
        <v>85021.357034795772</v>
      </c>
      <c r="Z16" s="38"/>
      <c r="AA16" s="38">
        <v>89293.98011639186</v>
      </c>
      <c r="AB16" s="38">
        <v>91724.385287691199</v>
      </c>
      <c r="AC16" s="38">
        <v>91802.537686567157</v>
      </c>
      <c r="AD16" s="16">
        <v>39753.042635658901</v>
      </c>
      <c r="AE16" s="29">
        <v>39895.544573643398</v>
      </c>
      <c r="AF16" s="7">
        <v>41037.089430894302</v>
      </c>
      <c r="AG16" s="7">
        <v>41634</v>
      </c>
      <c r="AH16" s="7">
        <v>48120.564440263406</v>
      </c>
      <c r="AI16" s="7">
        <v>48330</v>
      </c>
      <c r="AJ16" s="7">
        <v>48116.29247104247</v>
      </c>
      <c r="AK16" s="7">
        <v>50380.150342040426</v>
      </c>
      <c r="AL16" s="7">
        <v>51394.719151436955</v>
      </c>
      <c r="AM16" s="29">
        <v>55652.017032147232</v>
      </c>
      <c r="AN16" s="29">
        <v>56082.915922507527</v>
      </c>
      <c r="AO16" s="29">
        <v>57164.896722328362</v>
      </c>
      <c r="AP16" s="29">
        <v>57846.409259291046</v>
      </c>
      <c r="AQ16" s="38">
        <v>57652.020281308542</v>
      </c>
      <c r="AR16" s="38">
        <v>60338.779114654928</v>
      </c>
      <c r="AS16" s="38">
        <v>64765.597842395051</v>
      </c>
      <c r="AT16" s="38">
        <v>66733.624907008096</v>
      </c>
      <c r="AU16" s="38">
        <v>66682.225266249996</v>
      </c>
      <c r="AV16" s="38">
        <v>67301.43570905141</v>
      </c>
      <c r="AW16" s="38">
        <v>67036.569235795891</v>
      </c>
      <c r="AX16" s="38">
        <v>65840.633444674837</v>
      </c>
      <c r="AY16" s="38">
        <v>66490.851102674438</v>
      </c>
      <c r="AZ16" s="30">
        <v>67811.74010161178</v>
      </c>
      <c r="BA16" s="38">
        <v>70073.89716997715</v>
      </c>
      <c r="BB16" s="38"/>
      <c r="BC16" s="38">
        <v>72061.139017771158</v>
      </c>
      <c r="BD16" s="38">
        <v>73147.926180689537</v>
      </c>
      <c r="BE16" s="38">
        <v>72920.021244309566</v>
      </c>
      <c r="BF16" s="16">
        <v>38346.040641099004</v>
      </c>
      <c r="BG16" s="7">
        <v>38403.267679719502</v>
      </c>
      <c r="BH16" s="7">
        <v>38957.957876514702</v>
      </c>
      <c r="BI16" s="7">
        <v>38448</v>
      </c>
      <c r="BJ16" s="7">
        <v>43466.296153846153</v>
      </c>
      <c r="BK16" s="7">
        <v>42879</v>
      </c>
      <c r="BL16" s="7">
        <v>42446</v>
      </c>
      <c r="BM16" s="7">
        <v>44449.600951736436</v>
      </c>
      <c r="BN16" s="7">
        <v>45912.380062102726</v>
      </c>
      <c r="BO16" s="29">
        <v>49496.963999601328</v>
      </c>
      <c r="BP16" s="29">
        <v>50014.581220885979</v>
      </c>
      <c r="BQ16" s="29">
        <v>52009.451856653446</v>
      </c>
      <c r="BR16" s="29">
        <v>52540.986314931171</v>
      </c>
      <c r="BS16" s="38">
        <v>51528.550748888891</v>
      </c>
      <c r="BT16" s="38">
        <v>51905.847338332111</v>
      </c>
      <c r="BU16" s="38">
        <v>56591.499717378487</v>
      </c>
      <c r="BV16" s="38">
        <v>58445.01648242856</v>
      </c>
      <c r="BW16" s="38">
        <v>58899.918219830899</v>
      </c>
      <c r="BX16" s="38">
        <v>60355.430876537219</v>
      </c>
      <c r="BY16" s="38">
        <v>61415.446717851242</v>
      </c>
      <c r="BZ16" s="38">
        <v>56824.224102274595</v>
      </c>
      <c r="CA16" s="38">
        <v>58156.797635959534</v>
      </c>
      <c r="CB16" s="30">
        <v>56671.157605495588</v>
      </c>
      <c r="CC16" s="38">
        <v>58775.419802590994</v>
      </c>
      <c r="CD16" s="38"/>
      <c r="CE16" s="38">
        <v>61676.36168092351</v>
      </c>
      <c r="CF16" s="38">
        <v>62930.58429505286</v>
      </c>
      <c r="CG16" s="38">
        <v>63003.678251121077</v>
      </c>
      <c r="CH16" s="16">
        <v>35691.9153846154</v>
      </c>
      <c r="CI16" s="7">
        <v>33913.419763513499</v>
      </c>
      <c r="CJ16" s="7">
        <v>35166.407470288599</v>
      </c>
      <c r="CK16" s="7">
        <v>36909</v>
      </c>
      <c r="CL16" s="7">
        <v>41273.598739495799</v>
      </c>
      <c r="CM16" s="7">
        <v>40037</v>
      </c>
      <c r="CN16" s="7">
        <v>40577.529937006613</v>
      </c>
      <c r="CO16" s="7">
        <v>41944.59010870241</v>
      </c>
      <c r="CP16" s="7">
        <v>42486.638200902496</v>
      </c>
      <c r="CQ16" s="29">
        <v>45179.075477181745</v>
      </c>
      <c r="CR16" s="29">
        <v>46173.49540603449</v>
      </c>
      <c r="CS16" s="29">
        <v>47607.461069390592</v>
      </c>
      <c r="CT16" s="29">
        <v>49072.453714824318</v>
      </c>
      <c r="CU16" s="38">
        <v>49332.015519484121</v>
      </c>
      <c r="CV16" s="38">
        <v>50686.808397443136</v>
      </c>
      <c r="CW16" s="38">
        <v>55438.479963941936</v>
      </c>
      <c r="CX16" s="38">
        <v>55488.041020073804</v>
      </c>
      <c r="CY16" s="38">
        <v>55789.054397960674</v>
      </c>
      <c r="CZ16" s="38">
        <v>55296.592518022815</v>
      </c>
      <c r="DA16" s="38">
        <v>54609.933519589249</v>
      </c>
      <c r="DB16" s="38">
        <v>52901.883457966753</v>
      </c>
      <c r="DC16" s="38">
        <v>54116.308850229012</v>
      </c>
      <c r="DD16" s="30">
        <v>55316.495842196862</v>
      </c>
      <c r="DE16" s="38">
        <v>55697.701874267863</v>
      </c>
      <c r="DF16" s="38"/>
      <c r="DG16" s="38">
        <v>57027.571933962266</v>
      </c>
      <c r="DH16" s="38">
        <v>56582.874970315839</v>
      </c>
      <c r="DI16" s="38">
        <v>58632.991721854305</v>
      </c>
      <c r="DJ16" s="16">
        <v>36694.520710059202</v>
      </c>
      <c r="DK16" s="7">
        <v>36247.120982986802</v>
      </c>
      <c r="DL16" s="7">
        <v>36678.044487427498</v>
      </c>
      <c r="DM16" s="7">
        <v>36148</v>
      </c>
      <c r="DN16" s="7">
        <v>41613.387283236996</v>
      </c>
      <c r="DO16" s="7">
        <v>41210</v>
      </c>
      <c r="DP16" s="7">
        <v>40922.621596958175</v>
      </c>
      <c r="DQ16" s="7">
        <v>41452.689035523465</v>
      </c>
      <c r="DR16" s="7">
        <v>42074.196057745452</v>
      </c>
      <c r="DS16" s="29">
        <v>44901.776325274332</v>
      </c>
      <c r="DT16" s="29">
        <v>45080.057440708952</v>
      </c>
      <c r="DU16" s="29">
        <v>46106.0492785034</v>
      </c>
      <c r="DV16" s="29">
        <v>45595.256230888896</v>
      </c>
      <c r="DW16" s="38">
        <v>46571.634218546715</v>
      </c>
      <c r="DX16" s="38">
        <v>46883.144927536232</v>
      </c>
      <c r="DY16" s="38">
        <v>48370.199363636362</v>
      </c>
      <c r="DZ16" s="38">
        <v>51474.082905050505</v>
      </c>
      <c r="EA16" s="29" t="s">
        <v>28</v>
      </c>
      <c r="EB16" s="38" t="s">
        <v>28</v>
      </c>
      <c r="EC16" s="38" t="s">
        <v>28</v>
      </c>
      <c r="ED16" s="38" t="s">
        <v>28</v>
      </c>
      <c r="EE16" s="38" t="s">
        <v>28</v>
      </c>
      <c r="EF16" s="30">
        <v>51087.093023255809</v>
      </c>
      <c r="EG16" s="38">
        <v>35566.709066305819</v>
      </c>
      <c r="EH16" s="38"/>
      <c r="EI16" s="38">
        <v>53755.159090909096</v>
      </c>
      <c r="EJ16" s="38">
        <v>53009.348314606745</v>
      </c>
      <c r="EK16" s="38">
        <v>54890.356164383564</v>
      </c>
      <c r="EL16" s="16" t="s">
        <v>28</v>
      </c>
      <c r="EM16" s="7" t="s">
        <v>28</v>
      </c>
      <c r="EN16" s="7" t="s">
        <v>28</v>
      </c>
      <c r="EO16" s="7" t="s">
        <v>28</v>
      </c>
      <c r="EP16" s="7" t="s">
        <v>28</v>
      </c>
      <c r="EQ16" s="7" t="s">
        <v>28</v>
      </c>
      <c r="ER16" s="7" t="s">
        <v>28</v>
      </c>
      <c r="ES16" s="7" t="s">
        <v>28</v>
      </c>
      <c r="ET16" s="7" t="s">
        <v>28</v>
      </c>
      <c r="EU16" s="29" t="s">
        <v>28</v>
      </c>
      <c r="EV16" s="29" t="s">
        <v>28</v>
      </c>
      <c r="EW16" s="29" t="s">
        <v>28</v>
      </c>
      <c r="EX16" s="29" t="s">
        <v>28</v>
      </c>
      <c r="EY16" s="29" t="s">
        <v>28</v>
      </c>
      <c r="EZ16" s="29" t="s">
        <v>28</v>
      </c>
      <c r="FA16" s="29" t="s">
        <v>28</v>
      </c>
      <c r="FB16" s="38" t="s">
        <v>28</v>
      </c>
      <c r="FC16" s="29" t="s">
        <v>28</v>
      </c>
      <c r="FD16" s="29">
        <v>48373.200119587629</v>
      </c>
      <c r="FE16" s="38">
        <v>48942.509231578952</v>
      </c>
      <c r="FF16" s="38">
        <v>48272.936863399736</v>
      </c>
      <c r="FG16" s="38">
        <v>47448.995929887111</v>
      </c>
      <c r="FH16" s="30">
        <v>48059.34</v>
      </c>
      <c r="FI16" s="38">
        <v>49097.097457627118</v>
      </c>
      <c r="FJ16" s="38"/>
      <c r="FK16" s="38">
        <v>52495.776923076926</v>
      </c>
      <c r="FL16" s="38">
        <v>55458.096085409255</v>
      </c>
      <c r="FM16" s="38">
        <v>53317.470588235294</v>
      </c>
    </row>
    <row r="17" spans="1:169">
      <c r="A17" s="2" t="s">
        <v>15</v>
      </c>
      <c r="B17" s="16">
        <v>53394.221430607002</v>
      </c>
      <c r="C17" s="7">
        <v>53899.495153873402</v>
      </c>
      <c r="D17" s="7">
        <v>56366.361081541399</v>
      </c>
      <c r="E17" s="7">
        <v>59422</v>
      </c>
      <c r="F17" s="7">
        <v>60911.00788526742</v>
      </c>
      <c r="G17" s="7">
        <v>62676</v>
      </c>
      <c r="H17" s="7">
        <v>66021.476144696979</v>
      </c>
      <c r="I17" s="7">
        <v>68137.799320071979</v>
      </c>
      <c r="J17" s="7">
        <v>75813.722956717087</v>
      </c>
      <c r="K17" s="29">
        <v>81092.345120961312</v>
      </c>
      <c r="L17" s="29">
        <v>82235.713809906418</v>
      </c>
      <c r="M17" s="29">
        <v>84259.352555987556</v>
      </c>
      <c r="N17" s="65">
        <v>87741.587158441384</v>
      </c>
      <c r="O17" s="38">
        <v>91187.070382508202</v>
      </c>
      <c r="P17" s="38">
        <v>94182.13921459495</v>
      </c>
      <c r="Q17" s="38">
        <v>96384.216823794617</v>
      </c>
      <c r="R17" s="38">
        <v>102048.27294238734</v>
      </c>
      <c r="S17" s="38">
        <v>103615.90642451914</v>
      </c>
      <c r="T17" s="38">
        <v>102890.11120579406</v>
      </c>
      <c r="U17" s="38">
        <v>103906.00070144964</v>
      </c>
      <c r="V17" s="38">
        <v>101949.58534273348</v>
      </c>
      <c r="W17" s="38">
        <v>103903.87776108331</v>
      </c>
      <c r="X17" s="38">
        <v>109882.65365298967</v>
      </c>
      <c r="Y17" s="38">
        <v>111375.82150609451</v>
      </c>
      <c r="Z17" s="38"/>
      <c r="AA17" s="38">
        <v>117151.12581020441</v>
      </c>
      <c r="AB17" s="38">
        <v>117404.63310777355</v>
      </c>
      <c r="AC17" s="38">
        <v>121910.878342246</v>
      </c>
      <c r="AD17" s="16" t="s">
        <v>28</v>
      </c>
      <c r="AE17" s="29" t="s">
        <v>28</v>
      </c>
      <c r="AF17" s="7" t="s">
        <v>28</v>
      </c>
      <c r="AG17" s="7">
        <v>50781</v>
      </c>
      <c r="AH17" s="7">
        <v>51788.387251286098</v>
      </c>
      <c r="AI17" s="7">
        <v>54464</v>
      </c>
      <c r="AJ17" s="7">
        <v>55579.064136259352</v>
      </c>
      <c r="AK17" s="7">
        <v>58427.985017536237</v>
      </c>
      <c r="AL17" s="7">
        <v>60500.855614233413</v>
      </c>
      <c r="AM17" s="29">
        <v>64462.798259202893</v>
      </c>
      <c r="AN17" s="29">
        <v>65861.714260041073</v>
      </c>
      <c r="AO17" s="29">
        <v>66723.657324932414</v>
      </c>
      <c r="AP17" s="29">
        <v>70062.351597938585</v>
      </c>
      <c r="AQ17" s="38">
        <v>72036.435113799118</v>
      </c>
      <c r="AR17" s="38">
        <v>75670.959145767643</v>
      </c>
      <c r="AS17" s="38">
        <v>78554.042257082445</v>
      </c>
      <c r="AT17" s="38">
        <v>82458.471436024847</v>
      </c>
      <c r="AU17" s="38">
        <v>82074.193795479165</v>
      </c>
      <c r="AV17" s="38">
        <v>73566.957331851852</v>
      </c>
      <c r="AW17" s="38">
        <v>73767.233333715034</v>
      </c>
      <c r="AX17" s="38">
        <v>72978.025032120335</v>
      </c>
      <c r="AY17" s="38">
        <v>74412.011546778755</v>
      </c>
      <c r="AZ17" s="30">
        <v>82325.087976539595</v>
      </c>
      <c r="BA17" s="38">
        <v>84488.574460916439</v>
      </c>
      <c r="BB17" s="38"/>
      <c r="BC17" s="38">
        <v>85004.110344827597</v>
      </c>
      <c r="BD17" s="38">
        <v>84070.928372093025</v>
      </c>
      <c r="BE17" s="38">
        <v>89137.375855327467</v>
      </c>
      <c r="BF17" s="16">
        <v>45677.309455587398</v>
      </c>
      <c r="BG17" s="7">
        <v>46354.614988410998</v>
      </c>
      <c r="BH17" s="7">
        <v>48932.0645802285</v>
      </c>
      <c r="BI17" s="7" t="s">
        <v>28</v>
      </c>
      <c r="BJ17" s="7" t="s">
        <v>28</v>
      </c>
      <c r="BK17" s="7" t="s">
        <v>28</v>
      </c>
      <c r="BL17" s="7">
        <v>51270.597434454154</v>
      </c>
      <c r="BM17" s="7">
        <v>51322.647002471036</v>
      </c>
      <c r="BN17" s="7">
        <v>53053.474005816875</v>
      </c>
      <c r="BO17" s="29">
        <v>56056.38284774081</v>
      </c>
      <c r="BP17" s="29">
        <v>57100.68342167521</v>
      </c>
      <c r="BQ17" s="29">
        <v>56466.850246013491</v>
      </c>
      <c r="BR17" s="29">
        <v>58734.42424877813</v>
      </c>
      <c r="BS17" s="38">
        <v>59342.192091402707</v>
      </c>
      <c r="BT17" s="38">
        <v>61635.070979276417</v>
      </c>
      <c r="BU17" s="38">
        <v>63836.764725274734</v>
      </c>
      <c r="BV17" s="38">
        <v>65546.551876307174</v>
      </c>
      <c r="BW17" s="38">
        <v>65322.681049986822</v>
      </c>
      <c r="BX17" s="38">
        <v>65152.888091566267</v>
      </c>
      <c r="BY17" s="38">
        <v>65202.053231413083</v>
      </c>
      <c r="BZ17" s="38">
        <v>58773.967704246672</v>
      </c>
      <c r="CA17" s="38">
        <v>59936.057312286066</v>
      </c>
      <c r="CB17" s="30">
        <v>64327.623231401187</v>
      </c>
      <c r="CC17" s="38">
        <v>65092.325983717776</v>
      </c>
      <c r="CD17" s="38"/>
      <c r="CE17" s="38">
        <v>70920.722488479267</v>
      </c>
      <c r="CF17" s="38">
        <v>70664.566397652234</v>
      </c>
      <c r="CG17" s="38">
        <v>74364.281051677244</v>
      </c>
      <c r="CH17" s="16">
        <v>44105.810461956498</v>
      </c>
      <c r="CI17" s="7">
        <v>44186.320131637804</v>
      </c>
      <c r="CJ17" s="7">
        <v>46646.832509090898</v>
      </c>
      <c r="CK17" s="7">
        <v>47956</v>
      </c>
      <c r="CL17" s="7">
        <v>48155.239211190157</v>
      </c>
      <c r="CM17" s="7">
        <v>49678</v>
      </c>
      <c r="CN17" s="7">
        <v>54092.986212497788</v>
      </c>
      <c r="CO17" s="7">
        <v>52956.982524541578</v>
      </c>
      <c r="CP17" s="7">
        <v>55296.062411394967</v>
      </c>
      <c r="CQ17" s="29">
        <v>57364.531614815409</v>
      </c>
      <c r="CR17" s="29">
        <v>58481.072448481609</v>
      </c>
      <c r="CS17" s="29">
        <v>58100.335353263326</v>
      </c>
      <c r="CT17" s="29">
        <v>60700.755231430732</v>
      </c>
      <c r="CU17" s="38">
        <v>60912.342259068108</v>
      </c>
      <c r="CV17" s="38">
        <v>66599.645971742313</v>
      </c>
      <c r="CW17" s="38">
        <v>65981.929057259476</v>
      </c>
      <c r="CX17" s="38">
        <v>69560.081523122688</v>
      </c>
      <c r="CY17" s="38">
        <v>69855.31716569628</v>
      </c>
      <c r="CZ17" s="38">
        <v>69478.791378168506</v>
      </c>
      <c r="DA17" s="38">
        <v>69725.233976363612</v>
      </c>
      <c r="DB17" s="38">
        <v>65139.248593420336</v>
      </c>
      <c r="DC17" s="38">
        <v>66401.772034937982</v>
      </c>
      <c r="DD17" s="30">
        <v>71541.297857636499</v>
      </c>
      <c r="DE17" s="38">
        <v>72536.34777589656</v>
      </c>
      <c r="DF17" s="38"/>
      <c r="DG17" s="38">
        <v>71230.362696850396</v>
      </c>
      <c r="DH17" s="38">
        <v>71023.187030921647</v>
      </c>
      <c r="DI17" s="38">
        <v>74531.859785783832</v>
      </c>
      <c r="DJ17" s="16">
        <v>43920.480382775102</v>
      </c>
      <c r="DK17" s="7">
        <v>40990.580125906403</v>
      </c>
      <c r="DL17" s="7">
        <v>43737.182692307702</v>
      </c>
      <c r="DM17" s="7">
        <v>42513</v>
      </c>
      <c r="DN17" s="7">
        <v>43227.07738545454</v>
      </c>
      <c r="DO17" s="7">
        <v>44608</v>
      </c>
      <c r="DP17" s="7">
        <v>46284.992104727273</v>
      </c>
      <c r="DQ17" s="7">
        <v>48664.872135398233</v>
      </c>
      <c r="DR17" s="7">
        <v>50845.451723636368</v>
      </c>
      <c r="DS17" s="29">
        <v>52321.123494205603</v>
      </c>
      <c r="DT17" s="29">
        <v>55628.969303846156</v>
      </c>
      <c r="DU17" s="29">
        <v>55140.716595457598</v>
      </c>
      <c r="DV17" s="29">
        <v>56856.448173846155</v>
      </c>
      <c r="DW17" s="38">
        <v>58546.342790534349</v>
      </c>
      <c r="DX17" s="38">
        <v>59966.525680173909</v>
      </c>
      <c r="DY17" s="29" t="s">
        <v>28</v>
      </c>
      <c r="DZ17" s="38" t="s">
        <v>28</v>
      </c>
      <c r="EA17" s="29" t="s">
        <v>28</v>
      </c>
      <c r="EB17" s="38" t="s">
        <v>28</v>
      </c>
      <c r="EC17" s="38" t="s">
        <v>28</v>
      </c>
      <c r="ED17" s="38">
        <v>57909.716622607673</v>
      </c>
      <c r="EE17" s="38">
        <v>62582.214693669412</v>
      </c>
      <c r="EF17" s="30">
        <v>65619.760563380289</v>
      </c>
      <c r="EG17" s="38">
        <v>66555.604166666672</v>
      </c>
      <c r="EH17" s="38"/>
      <c r="EI17" s="38">
        <v>69118.191247974071</v>
      </c>
      <c r="EJ17" s="38">
        <v>68658.400667779628</v>
      </c>
      <c r="EK17" s="38">
        <v>72971.573170731703</v>
      </c>
      <c r="EL17" s="16">
        <v>38685.447893569799</v>
      </c>
      <c r="EM17" s="7">
        <v>39946.122473005897</v>
      </c>
      <c r="EN17" s="7">
        <v>41780.767676767697</v>
      </c>
      <c r="EO17" s="7">
        <v>48097</v>
      </c>
      <c r="EP17" s="7">
        <v>48997.555555555569</v>
      </c>
      <c r="EQ17" s="7">
        <v>51192</v>
      </c>
      <c r="ER17" s="7">
        <v>52997.7027027027</v>
      </c>
      <c r="ES17" s="7">
        <v>54438.491379310348</v>
      </c>
      <c r="ET17" s="7">
        <v>53233.08</v>
      </c>
      <c r="EU17" s="29">
        <v>42175</v>
      </c>
      <c r="EV17" s="29">
        <v>54083.100775193801</v>
      </c>
      <c r="EW17" s="29">
        <v>55746.642857123014</v>
      </c>
      <c r="EX17" s="29">
        <v>58841.641816875002</v>
      </c>
      <c r="EY17" s="38">
        <v>58610.386861313869</v>
      </c>
      <c r="EZ17" s="38">
        <v>61072.917241379313</v>
      </c>
      <c r="FA17" s="38">
        <v>63487</v>
      </c>
      <c r="FB17" s="38">
        <v>63229.967532467534</v>
      </c>
      <c r="FC17" s="38">
        <v>68493.936910489516</v>
      </c>
      <c r="FD17" s="38">
        <v>67412.923611111109</v>
      </c>
      <c r="FE17" s="38">
        <v>70521.133042553192</v>
      </c>
      <c r="FF17" s="38">
        <v>58774.34269375322</v>
      </c>
      <c r="FG17" s="38">
        <v>62417.139064599891</v>
      </c>
      <c r="FH17" s="30">
        <v>65352.793640054122</v>
      </c>
      <c r="FI17" s="38">
        <v>64322.901907356951</v>
      </c>
      <c r="FJ17" s="38"/>
      <c r="FK17" s="38">
        <v>67649.200692041515</v>
      </c>
      <c r="FL17" s="38">
        <v>66620.903021784965</v>
      </c>
      <c r="FM17" s="38">
        <v>70661.19402985074</v>
      </c>
    </row>
    <row r="18" spans="1:169">
      <c r="A18" s="2" t="s">
        <v>16</v>
      </c>
      <c r="B18" s="16">
        <v>44150.368004368</v>
      </c>
      <c r="C18" s="7">
        <v>45485.250441636097</v>
      </c>
      <c r="D18" s="7">
        <v>47856.583019312297</v>
      </c>
      <c r="E18" s="7">
        <v>48854</v>
      </c>
      <c r="F18" s="7">
        <v>47393.984295531402</v>
      </c>
      <c r="G18" s="7">
        <v>48214</v>
      </c>
      <c r="H18" s="7">
        <v>52268.201241297174</v>
      </c>
      <c r="I18" s="7">
        <v>57011.10477639013</v>
      </c>
      <c r="J18" s="7">
        <v>56372.937023318278</v>
      </c>
      <c r="K18" s="29">
        <v>56875.401302704537</v>
      </c>
      <c r="L18" s="29">
        <v>56496.709214370378</v>
      </c>
      <c r="M18" s="29">
        <v>54647.524228854003</v>
      </c>
      <c r="N18" s="65">
        <v>56699.916624770638</v>
      </c>
      <c r="O18" s="38">
        <v>56348.183620315198</v>
      </c>
      <c r="P18" s="38">
        <v>59321.61028867709</v>
      </c>
      <c r="Q18" s="38">
        <v>65438.330857901557</v>
      </c>
      <c r="R18" s="38">
        <v>64663.976787852211</v>
      </c>
      <c r="S18" s="38">
        <v>64519.903135105742</v>
      </c>
      <c r="T18" s="38">
        <v>64032.535242832259</v>
      </c>
      <c r="U18" s="38">
        <v>66354.314738948699</v>
      </c>
      <c r="V18" s="38">
        <v>65894.009756624742</v>
      </c>
      <c r="W18" s="38">
        <v>67195.012283857446</v>
      </c>
      <c r="X18" s="38">
        <v>69407.906463878331</v>
      </c>
      <c r="Y18" s="38">
        <v>72392.982299200608</v>
      </c>
      <c r="Z18" s="38"/>
      <c r="AA18" s="38">
        <v>76417.152201402467</v>
      </c>
      <c r="AB18" s="38">
        <v>78447.823678452158</v>
      </c>
      <c r="AC18" s="38">
        <v>78622.256057268722</v>
      </c>
      <c r="AD18" s="16">
        <v>42625.854174396998</v>
      </c>
      <c r="AE18" s="29">
        <v>44223.189134808898</v>
      </c>
      <c r="AF18" s="7">
        <v>47009.859974995503</v>
      </c>
      <c r="AG18" s="7">
        <v>48293</v>
      </c>
      <c r="AH18" s="7">
        <v>47641.172228955227</v>
      </c>
      <c r="AI18" s="7">
        <v>49382</v>
      </c>
      <c r="AJ18" s="7">
        <v>51340.196024297518</v>
      </c>
      <c r="AK18" s="7">
        <v>51906.318712147135</v>
      </c>
      <c r="AL18" s="7">
        <v>53523.515672174668</v>
      </c>
      <c r="AM18" s="29">
        <v>55326.978977482395</v>
      </c>
      <c r="AN18" s="29">
        <v>57812.35194834783</v>
      </c>
      <c r="AO18" s="29">
        <v>59017.712398208598</v>
      </c>
      <c r="AP18" s="29">
        <v>61048.292736941905</v>
      </c>
      <c r="AQ18" s="38">
        <v>58942.307101600396</v>
      </c>
      <c r="AR18" s="38">
        <v>63524.49084888889</v>
      </c>
      <c r="AS18" s="38">
        <v>65045.581817357772</v>
      </c>
      <c r="AT18" s="38">
        <v>66748.547330019122</v>
      </c>
      <c r="AU18" s="38">
        <v>65720.434914081998</v>
      </c>
      <c r="AV18" s="38">
        <v>67040.908248304622</v>
      </c>
      <c r="AW18" s="38">
        <v>68882.531365674251</v>
      </c>
      <c r="AX18" s="38">
        <v>68580.388851281459</v>
      </c>
      <c r="AY18" s="38">
        <v>70706.846160277957</v>
      </c>
      <c r="AZ18" s="30">
        <v>74923.095868881908</v>
      </c>
      <c r="BA18" s="38">
        <v>76076.841230500082</v>
      </c>
      <c r="BB18" s="38"/>
      <c r="BC18" s="38">
        <v>65217.977771362588</v>
      </c>
      <c r="BD18" s="38">
        <v>65341.568523153946</v>
      </c>
      <c r="BE18" s="38">
        <v>63790.947916666664</v>
      </c>
      <c r="BF18" s="16">
        <v>33929.970469021398</v>
      </c>
      <c r="BG18" s="7">
        <v>36154.993902438997</v>
      </c>
      <c r="BH18" s="7">
        <v>40307.979498246597</v>
      </c>
      <c r="BI18" s="7">
        <v>40627</v>
      </c>
      <c r="BJ18" s="7">
        <v>40974.6951809772</v>
      </c>
      <c r="BK18" s="7">
        <v>42178</v>
      </c>
      <c r="BL18" s="7">
        <v>44015.094345157238</v>
      </c>
      <c r="BM18" s="7">
        <v>46491.657408440369</v>
      </c>
      <c r="BN18" s="7">
        <v>45798.88961838805</v>
      </c>
      <c r="BO18" s="29">
        <v>46878.299699358606</v>
      </c>
      <c r="BP18" s="29">
        <v>47395.699025341251</v>
      </c>
      <c r="BQ18" s="29">
        <v>48824.245223258426</v>
      </c>
      <c r="BR18" s="29">
        <v>49069.552444166671</v>
      </c>
      <c r="BS18" s="7" t="s">
        <v>28</v>
      </c>
      <c r="BT18" s="7" t="s">
        <v>28</v>
      </c>
      <c r="BU18" s="7" t="s">
        <v>28</v>
      </c>
      <c r="BV18" s="38" t="s">
        <v>28</v>
      </c>
      <c r="BW18" s="7" t="s">
        <v>28</v>
      </c>
      <c r="BX18" s="7" t="s">
        <v>28</v>
      </c>
      <c r="BY18" s="38" t="s">
        <v>28</v>
      </c>
      <c r="BZ18" s="38" t="s">
        <v>28</v>
      </c>
      <c r="CA18" s="38" t="s">
        <v>28</v>
      </c>
      <c r="CB18" s="30" t="s">
        <v>28</v>
      </c>
      <c r="CC18" s="38" t="s">
        <v>28</v>
      </c>
      <c r="CD18" s="38"/>
      <c r="CE18" s="38" t="s">
        <v>28</v>
      </c>
      <c r="CF18" s="38" t="s">
        <v>28</v>
      </c>
      <c r="CG18" s="38" t="s">
        <v>28</v>
      </c>
      <c r="CH18" s="16" t="s">
        <v>28</v>
      </c>
      <c r="CI18" s="7" t="s">
        <v>28</v>
      </c>
      <c r="CJ18" s="7" t="s">
        <v>28</v>
      </c>
      <c r="CK18" s="7" t="s">
        <v>28</v>
      </c>
      <c r="CL18" s="7" t="s">
        <v>28</v>
      </c>
      <c r="CM18" s="7" t="s">
        <v>28</v>
      </c>
      <c r="CN18" s="7" t="s">
        <v>28</v>
      </c>
      <c r="CO18" s="7">
        <v>45534.217417486921</v>
      </c>
      <c r="CP18" s="7">
        <v>45037.020575536721</v>
      </c>
      <c r="CQ18" s="29">
        <v>44376.697937627119</v>
      </c>
      <c r="CR18" s="29">
        <v>44111.238305207757</v>
      </c>
      <c r="CS18" s="29">
        <v>44775.47559184971</v>
      </c>
      <c r="CT18" s="29">
        <v>46123.049506862168</v>
      </c>
      <c r="CU18" s="38">
        <v>46519.454205698006</v>
      </c>
      <c r="CV18" s="38">
        <v>50713.310782781067</v>
      </c>
      <c r="CW18" s="38">
        <v>52970.992471590915</v>
      </c>
      <c r="CX18" s="38">
        <v>52702.439513351492</v>
      </c>
      <c r="CY18" s="38">
        <v>52593.69050393701</v>
      </c>
      <c r="CZ18" s="38">
        <v>53010.426824948874</v>
      </c>
      <c r="DA18" s="38">
        <v>53241.40962851153</v>
      </c>
      <c r="DB18" s="38">
        <v>52628.107524861276</v>
      </c>
      <c r="DC18" s="38">
        <v>54063.927301412208</v>
      </c>
      <c r="DD18" s="30">
        <v>55456.268078020927</v>
      </c>
      <c r="DE18" s="38">
        <v>56731.810989010992</v>
      </c>
      <c r="DF18" s="38"/>
      <c r="DG18" s="38">
        <v>56700.728039702233</v>
      </c>
      <c r="DH18" s="38">
        <v>57718.449508026933</v>
      </c>
      <c r="DI18" s="38">
        <v>56504.79181494662</v>
      </c>
      <c r="DJ18" s="16">
        <v>30447.413774104702</v>
      </c>
      <c r="DK18" s="7">
        <v>32860.786111847301</v>
      </c>
      <c r="DL18" s="7">
        <v>37552.593663911801</v>
      </c>
      <c r="DM18" s="7">
        <v>39241</v>
      </c>
      <c r="DN18" s="7">
        <v>38711.260786628896</v>
      </c>
      <c r="DO18" s="7">
        <v>40431</v>
      </c>
      <c r="DP18" s="7">
        <v>41589.674638185563</v>
      </c>
      <c r="DQ18" s="7">
        <v>43821.415981818187</v>
      </c>
      <c r="DR18" s="7">
        <v>42393.321382788847</v>
      </c>
      <c r="DS18" s="29">
        <v>42338.640933122537</v>
      </c>
      <c r="DT18" s="29">
        <v>43210.410694297869</v>
      </c>
      <c r="DU18" s="29">
        <v>44192.845268770492</v>
      </c>
      <c r="DV18" s="29">
        <v>44803.029292159998</v>
      </c>
      <c r="DW18" s="38">
        <v>45752.291189523807</v>
      </c>
      <c r="DX18" s="38">
        <v>47932.723025000007</v>
      </c>
      <c r="DY18" s="38">
        <v>50203.907749815495</v>
      </c>
      <c r="DZ18" s="38">
        <v>49992.754531868137</v>
      </c>
      <c r="EA18" s="38">
        <v>48859.633211940294</v>
      </c>
      <c r="EB18" s="38">
        <v>49360.614268676931</v>
      </c>
      <c r="EC18" s="38">
        <v>49621.064440875904</v>
      </c>
      <c r="ED18" s="38">
        <v>51119.548951901343</v>
      </c>
      <c r="EE18" s="38">
        <v>53268.998051629074</v>
      </c>
      <c r="EF18" s="30">
        <v>54631.512322628827</v>
      </c>
      <c r="EG18" s="38">
        <v>55878.28915662651</v>
      </c>
      <c r="EH18" s="38"/>
      <c r="EI18" s="38">
        <v>55856.835164835167</v>
      </c>
      <c r="EJ18" s="38">
        <v>55905.202614379086</v>
      </c>
      <c r="EK18" s="38" t="s">
        <v>28</v>
      </c>
      <c r="EL18" s="16">
        <v>30015.010199556498</v>
      </c>
      <c r="EM18" s="7">
        <v>30297.437864887401</v>
      </c>
      <c r="EN18" s="7">
        <v>35546.921906287498</v>
      </c>
      <c r="EO18" s="7">
        <v>36892</v>
      </c>
      <c r="EP18" s="7">
        <v>37462.687870084745</v>
      </c>
      <c r="EQ18" s="7">
        <v>36991</v>
      </c>
      <c r="ER18" s="7">
        <v>37504.708255999998</v>
      </c>
      <c r="ES18" s="7">
        <v>41514.722512710279</v>
      </c>
      <c r="ET18" s="7" t="s">
        <v>28</v>
      </c>
      <c r="EU18" s="29" t="s">
        <v>28</v>
      </c>
      <c r="EV18" s="29" t="s">
        <v>28</v>
      </c>
      <c r="EW18" s="29" t="s">
        <v>28</v>
      </c>
      <c r="EX18" s="29" t="s">
        <v>28</v>
      </c>
      <c r="EY18" s="29" t="s">
        <v>28</v>
      </c>
      <c r="EZ18" s="29" t="s">
        <v>28</v>
      </c>
      <c r="FA18" s="29" t="s">
        <v>28</v>
      </c>
      <c r="FB18" s="38" t="s">
        <v>28</v>
      </c>
      <c r="FC18" s="29" t="s">
        <v>28</v>
      </c>
      <c r="FD18" s="29" t="s">
        <v>28</v>
      </c>
      <c r="FE18" s="38" t="s">
        <v>28</v>
      </c>
      <c r="FF18" s="38" t="s">
        <v>28</v>
      </c>
      <c r="FG18" s="38" t="s">
        <v>28</v>
      </c>
      <c r="FH18" s="30" t="s">
        <v>28</v>
      </c>
      <c r="FI18" s="38" t="s">
        <v>28</v>
      </c>
      <c r="FJ18" s="38"/>
      <c r="FK18" s="38" t="s">
        <v>28</v>
      </c>
      <c r="FL18" s="38" t="s">
        <v>28</v>
      </c>
      <c r="FM18" s="38" t="s">
        <v>28</v>
      </c>
    </row>
    <row r="19" spans="1:169">
      <c r="A19" s="2" t="s">
        <v>17</v>
      </c>
      <c r="B19" s="16">
        <v>51403.281986531998</v>
      </c>
      <c r="C19" s="7">
        <v>53514.969091635503</v>
      </c>
      <c r="D19" s="7">
        <v>56862.516430895201</v>
      </c>
      <c r="E19" s="7">
        <v>58253</v>
      </c>
      <c r="F19" s="7">
        <v>63301.484836236072</v>
      </c>
      <c r="G19" s="7">
        <v>65291</v>
      </c>
      <c r="H19" s="7">
        <v>67727.348130543338</v>
      </c>
      <c r="I19" s="7">
        <v>70239.411134145557</v>
      </c>
      <c r="J19" s="7">
        <v>74562.291742986868</v>
      </c>
      <c r="K19" s="29">
        <v>75285.627325232912</v>
      </c>
      <c r="L19" s="29">
        <v>76982.854594714139</v>
      </c>
      <c r="M19" s="29">
        <v>76040.846550472299</v>
      </c>
      <c r="N19" s="65">
        <v>79208.250460277413</v>
      </c>
      <c r="O19" s="38">
        <v>81070.193300196523</v>
      </c>
      <c r="P19" s="38">
        <v>87016.529043169969</v>
      </c>
      <c r="Q19" s="38">
        <v>92690.300976274331</v>
      </c>
      <c r="R19" s="38">
        <v>96297.212003087872</v>
      </c>
      <c r="S19" s="38">
        <v>96437.632231284908</v>
      </c>
      <c r="T19" s="38">
        <v>92131.626543728024</v>
      </c>
      <c r="U19" s="38">
        <v>92267.286799810783</v>
      </c>
      <c r="V19" s="38">
        <v>90402.432321404049</v>
      </c>
      <c r="W19" s="38">
        <v>90995.889350636455</v>
      </c>
      <c r="X19" s="38">
        <v>82755.97282273008</v>
      </c>
      <c r="Y19" s="38">
        <v>91160.51584026411</v>
      </c>
      <c r="Z19" s="38"/>
      <c r="AA19" s="38">
        <v>97153.949541374881</v>
      </c>
      <c r="AB19" s="38">
        <v>98538.449073712181</v>
      </c>
      <c r="AC19" s="38">
        <v>98952.470965940811</v>
      </c>
      <c r="AD19" s="16">
        <v>42066.438216360497</v>
      </c>
      <c r="AE19" s="29">
        <v>43494.3690400509</v>
      </c>
      <c r="AF19" s="7">
        <v>45822.435646790502</v>
      </c>
      <c r="AG19" s="7">
        <v>46277</v>
      </c>
      <c r="AH19" s="7">
        <v>48217.700460996442</v>
      </c>
      <c r="AI19" s="7">
        <v>50335</v>
      </c>
      <c r="AJ19" s="7">
        <v>50616.100433867119</v>
      </c>
      <c r="AK19" s="7">
        <v>52419.598219933447</v>
      </c>
      <c r="AL19" s="7">
        <v>54472.021663552638</v>
      </c>
      <c r="AM19" s="29">
        <v>56051.749438732622</v>
      </c>
      <c r="AN19" s="29">
        <v>57675.78596750398</v>
      </c>
      <c r="AO19" s="29">
        <v>56390.74248545189</v>
      </c>
      <c r="AP19" s="29">
        <v>59464.376385352509</v>
      </c>
      <c r="AQ19" s="38">
        <v>61332.916627290229</v>
      </c>
      <c r="AR19" s="38">
        <v>66348.677996413055</v>
      </c>
      <c r="AS19" s="38">
        <v>71840.09173505276</v>
      </c>
      <c r="AT19" s="38">
        <v>75067.759831465766</v>
      </c>
      <c r="AU19" s="38">
        <v>75843.229486846642</v>
      </c>
      <c r="AV19" s="38">
        <v>77955.361082191783</v>
      </c>
      <c r="AW19" s="38">
        <v>77386.665364572589</v>
      </c>
      <c r="AX19" s="38">
        <v>72543.754729264343</v>
      </c>
      <c r="AY19" s="38">
        <v>73447.602410725667</v>
      </c>
      <c r="AZ19" s="30">
        <v>71683.618871997838</v>
      </c>
      <c r="BA19" s="38">
        <v>72069.404553415065</v>
      </c>
      <c r="BB19" s="38"/>
      <c r="BC19" s="38">
        <v>78787.871392405068</v>
      </c>
      <c r="BD19" s="38">
        <v>77657.515701668308</v>
      </c>
      <c r="BE19" s="38">
        <v>77643.315276695241</v>
      </c>
      <c r="BF19" s="16">
        <v>41158.441003090797</v>
      </c>
      <c r="BG19" s="7">
        <v>42504.142568345102</v>
      </c>
      <c r="BH19" s="7">
        <v>45003.811540336297</v>
      </c>
      <c r="BI19" s="7">
        <v>45843</v>
      </c>
      <c r="BJ19" s="7">
        <v>48077.197725834973</v>
      </c>
      <c r="BK19" s="7">
        <v>49766</v>
      </c>
      <c r="BL19" s="7">
        <v>50848.785893718996</v>
      </c>
      <c r="BM19" s="7">
        <v>52951.854008481852</v>
      </c>
      <c r="BN19" s="7">
        <v>55545.726592901694</v>
      </c>
      <c r="BO19" s="29">
        <v>56738.693687240215</v>
      </c>
      <c r="BP19" s="29">
        <v>57778.080625927134</v>
      </c>
      <c r="BQ19" s="29">
        <v>58143.539153587793</v>
      </c>
      <c r="BR19" s="29">
        <v>61219.913375483527</v>
      </c>
      <c r="BS19" s="38">
        <v>62155.305300986438</v>
      </c>
      <c r="BT19" s="38">
        <v>66120.906364850453</v>
      </c>
      <c r="BU19" s="38">
        <v>69108.962516294647</v>
      </c>
      <c r="BV19" s="38">
        <v>70810.303668675624</v>
      </c>
      <c r="BW19" s="38">
        <v>70724.133567610537</v>
      </c>
      <c r="BX19" s="38">
        <v>70350.753561480393</v>
      </c>
      <c r="BY19" s="38">
        <v>69994.894093011826</v>
      </c>
      <c r="BZ19" s="38">
        <v>69362.94186135933</v>
      </c>
      <c r="CA19" s="38">
        <v>69898.091577827159</v>
      </c>
      <c r="CB19" s="30">
        <v>70585.569335225751</v>
      </c>
      <c r="CC19" s="38">
        <v>71548.952642917604</v>
      </c>
      <c r="CD19" s="38"/>
      <c r="CE19" s="38">
        <v>75320.597982708932</v>
      </c>
      <c r="CF19" s="38">
        <v>74953.356133749825</v>
      </c>
      <c r="CG19" s="38">
        <v>75459.957387298447</v>
      </c>
      <c r="CH19" s="16">
        <v>40637.4764261526</v>
      </c>
      <c r="CI19" s="7">
        <v>42052.678139779302</v>
      </c>
      <c r="CJ19" s="7">
        <v>44744.418586984</v>
      </c>
      <c r="CK19" s="7">
        <v>45464</v>
      </c>
      <c r="CL19" s="7">
        <v>46980.233266597585</v>
      </c>
      <c r="CM19" s="7">
        <v>49229</v>
      </c>
      <c r="CN19" s="7">
        <v>50154.94719324325</v>
      </c>
      <c r="CO19" s="7">
        <v>52393.31259476424</v>
      </c>
      <c r="CP19" s="7">
        <v>54206.74960200637</v>
      </c>
      <c r="CQ19" s="29">
        <v>54668.327486677204</v>
      </c>
      <c r="CR19" s="29">
        <v>55640.699487315549</v>
      </c>
      <c r="CS19" s="29">
        <v>54000.16959465437</v>
      </c>
      <c r="CT19" s="29">
        <v>58044.138773333339</v>
      </c>
      <c r="CU19" s="38">
        <v>57980.032866141082</v>
      </c>
      <c r="CV19" s="38">
        <v>61494.439724016076</v>
      </c>
      <c r="CW19" s="38">
        <v>62359.319264882935</v>
      </c>
      <c r="CX19" s="38">
        <v>67612.353205882348</v>
      </c>
      <c r="CY19" s="38">
        <v>67671.400087804868</v>
      </c>
      <c r="CZ19" s="38">
        <v>68710.412558122742</v>
      </c>
      <c r="DA19" s="38">
        <v>69949.83675857143</v>
      </c>
      <c r="DB19" s="38">
        <v>68603.265049652633</v>
      </c>
      <c r="DC19" s="38">
        <v>72354.448089593701</v>
      </c>
      <c r="DD19" s="30">
        <v>73557.150263620395</v>
      </c>
      <c r="DE19" s="38">
        <v>72360.285356695866</v>
      </c>
      <c r="DF19" s="38"/>
      <c r="DG19" s="38">
        <v>77499.885245901649</v>
      </c>
      <c r="DH19" s="38">
        <v>76359.233215547705</v>
      </c>
      <c r="DI19" s="38">
        <v>77552.654275092937</v>
      </c>
      <c r="DJ19" s="16">
        <v>39478.396868992</v>
      </c>
      <c r="DK19" s="7">
        <v>40940.049783549803</v>
      </c>
      <c r="DL19" s="7">
        <v>43266.974025973999</v>
      </c>
      <c r="DM19" s="7">
        <v>44544</v>
      </c>
      <c r="DN19" s="7">
        <v>47259.755715310348</v>
      </c>
      <c r="DO19" s="7">
        <v>49075</v>
      </c>
      <c r="DP19" s="7">
        <v>50943.701735724135</v>
      </c>
      <c r="DQ19" s="7">
        <v>52426.275465517239</v>
      </c>
      <c r="DR19" s="7">
        <v>53368.883472763155</v>
      </c>
      <c r="DS19" s="29">
        <v>52735.118214131726</v>
      </c>
      <c r="DT19" s="29">
        <v>52438.069952333346</v>
      </c>
      <c r="DU19" s="29">
        <v>51864.967623762379</v>
      </c>
      <c r="DV19" s="29">
        <v>54470.170756894979</v>
      </c>
      <c r="DW19" s="38">
        <v>54978.938712921816</v>
      </c>
      <c r="DX19" s="38">
        <v>56652.064988326849</v>
      </c>
      <c r="DY19" s="38">
        <v>64861.280309602633</v>
      </c>
      <c r="DZ19" s="38">
        <v>67238.751875357717</v>
      </c>
      <c r="EA19" s="38">
        <v>66820.645414886734</v>
      </c>
      <c r="EB19" s="38">
        <v>65902.714320238098</v>
      </c>
      <c r="EC19" s="38">
        <v>65835.461683035697</v>
      </c>
      <c r="ED19" s="38">
        <v>64209.316218832966</v>
      </c>
      <c r="EE19" s="38">
        <v>64004.52307652789</v>
      </c>
      <c r="EF19" s="30">
        <v>64127.260372204204</v>
      </c>
      <c r="EG19" s="38">
        <v>66943.579501579501</v>
      </c>
      <c r="EH19" s="38"/>
      <c r="EI19" s="38">
        <v>70241.508098271152</v>
      </c>
      <c r="EJ19" s="38">
        <v>69758.965810419686</v>
      </c>
      <c r="EK19" s="38">
        <v>70712.395147313699</v>
      </c>
      <c r="EL19" s="16">
        <v>39555.356196233399</v>
      </c>
      <c r="EM19" s="7">
        <v>40807.420992972096</v>
      </c>
      <c r="EN19" s="7">
        <v>43431.829262776999</v>
      </c>
      <c r="EO19" s="7">
        <v>43377</v>
      </c>
      <c r="EP19" s="7">
        <v>45291.089505165874</v>
      </c>
      <c r="EQ19" s="7">
        <v>47699</v>
      </c>
      <c r="ER19" s="7">
        <v>48647.749163364933</v>
      </c>
      <c r="ES19" s="7">
        <v>50097.443001775697</v>
      </c>
      <c r="ET19" s="7">
        <v>51691.996599816935</v>
      </c>
      <c r="EU19" s="29">
        <v>45575</v>
      </c>
      <c r="EV19" s="29">
        <v>53405.795679667353</v>
      </c>
      <c r="EW19" s="29">
        <v>53057.428461083335</v>
      </c>
      <c r="EX19" s="29">
        <v>56569.963363478259</v>
      </c>
      <c r="EY19" s="38">
        <v>57862.455785757571</v>
      </c>
      <c r="EZ19" s="38">
        <v>61363.723252398042</v>
      </c>
      <c r="FA19" s="38">
        <v>65112.251863350779</v>
      </c>
      <c r="FB19" s="38">
        <v>68183.113333695655</v>
      </c>
      <c r="FC19" s="38">
        <v>67893.65016353887</v>
      </c>
      <c r="FD19" s="38">
        <v>67903.819857881143</v>
      </c>
      <c r="FE19" s="38">
        <v>67829.675455913981</v>
      </c>
      <c r="FF19" s="38">
        <v>68193.366069600976</v>
      </c>
      <c r="FG19" s="38">
        <v>66996.440288751633</v>
      </c>
      <c r="FH19" s="30">
        <v>68434.282133676097</v>
      </c>
      <c r="FI19" s="38">
        <v>69517.695652173905</v>
      </c>
      <c r="FJ19" s="38"/>
      <c r="FK19" s="38">
        <v>74442.579685362507</v>
      </c>
      <c r="FL19" s="38">
        <v>73056.659442724456</v>
      </c>
      <c r="FM19" s="38">
        <v>73563.715210355993</v>
      </c>
    </row>
    <row r="20" spans="1:169">
      <c r="A20" s="2" t="s">
        <v>18</v>
      </c>
      <c r="B20" s="16">
        <v>44294.027260557399</v>
      </c>
      <c r="C20" s="7">
        <v>45490.630470219403</v>
      </c>
      <c r="D20" s="7">
        <v>46825.698009608801</v>
      </c>
      <c r="E20" s="7">
        <v>48447</v>
      </c>
      <c r="F20" s="7">
        <v>50533.31382278481</v>
      </c>
      <c r="G20" s="7">
        <v>53613</v>
      </c>
      <c r="H20" s="7">
        <v>54147.793447134827</v>
      </c>
      <c r="I20" s="7">
        <v>57590.724589252626</v>
      </c>
      <c r="J20" s="7">
        <v>56711.922384338017</v>
      </c>
      <c r="K20" s="29">
        <v>61557.22602567944</v>
      </c>
      <c r="L20" s="29">
        <v>61433.187393321918</v>
      </c>
      <c r="M20" s="29">
        <v>62295.434498534087</v>
      </c>
      <c r="N20" s="65">
        <v>64990.700079852679</v>
      </c>
      <c r="O20" s="38">
        <v>67900.38078546543</v>
      </c>
      <c r="P20" s="38">
        <v>72703.070722845121</v>
      </c>
      <c r="Q20" s="38">
        <v>74986.756736099996</v>
      </c>
      <c r="R20" s="38">
        <v>77300.801346456676</v>
      </c>
      <c r="S20" s="38">
        <v>77205.691486159849</v>
      </c>
      <c r="T20" s="38">
        <v>77906.173074207705</v>
      </c>
      <c r="U20" s="38">
        <v>80243.720100291262</v>
      </c>
      <c r="V20" s="38">
        <v>80382.396851091471</v>
      </c>
      <c r="W20" s="38">
        <v>82533.751073948195</v>
      </c>
      <c r="X20" s="38">
        <v>81061.103787844084</v>
      </c>
      <c r="Y20" s="38">
        <v>82556.144515954802</v>
      </c>
      <c r="Z20" s="38"/>
      <c r="AA20" s="38">
        <v>82828.909875614176</v>
      </c>
      <c r="AB20" s="38">
        <v>84950.932038427651</v>
      </c>
      <c r="AC20" s="38">
        <v>88701.15215654952</v>
      </c>
      <c r="AD20" s="16" t="s">
        <v>28</v>
      </c>
      <c r="AE20" s="29" t="s">
        <v>28</v>
      </c>
      <c r="AF20" s="7" t="s">
        <v>28</v>
      </c>
      <c r="AG20" s="7" t="s">
        <v>28</v>
      </c>
      <c r="AH20" s="7" t="s">
        <v>28</v>
      </c>
      <c r="AI20" s="7" t="s">
        <v>28</v>
      </c>
      <c r="AJ20" s="7" t="s">
        <v>28</v>
      </c>
      <c r="AK20" s="7" t="s">
        <v>28</v>
      </c>
      <c r="AL20" s="7" t="s">
        <v>28</v>
      </c>
      <c r="AM20" s="29" t="s">
        <v>28</v>
      </c>
      <c r="AN20" s="29" t="s">
        <v>28</v>
      </c>
      <c r="AO20" s="29" t="s">
        <v>28</v>
      </c>
      <c r="AP20" s="29" t="s">
        <v>28</v>
      </c>
      <c r="AQ20" s="29" t="s">
        <v>28</v>
      </c>
      <c r="AR20" s="29" t="s">
        <v>28</v>
      </c>
      <c r="AS20" s="29" t="s">
        <v>28</v>
      </c>
      <c r="AT20" s="38" t="s">
        <v>28</v>
      </c>
      <c r="AU20" s="29" t="s">
        <v>28</v>
      </c>
      <c r="AV20" s="29" t="s">
        <v>28</v>
      </c>
      <c r="AW20" s="38" t="s">
        <v>28</v>
      </c>
      <c r="AX20" s="38" t="s">
        <v>28</v>
      </c>
      <c r="AY20" s="38" t="s">
        <v>28</v>
      </c>
      <c r="AZ20" s="30" t="s">
        <v>28</v>
      </c>
      <c r="BA20" s="38" t="s">
        <v>28</v>
      </c>
      <c r="BB20" s="38"/>
      <c r="BC20" s="38" t="s">
        <v>28</v>
      </c>
      <c r="BD20" s="38" t="s">
        <v>28</v>
      </c>
      <c r="BE20" s="38" t="s">
        <v>28</v>
      </c>
      <c r="BF20" s="16">
        <v>41610.299734747998</v>
      </c>
      <c r="BG20" s="7">
        <v>41645.1516709512</v>
      </c>
      <c r="BH20" s="7">
        <v>42457.801546391798</v>
      </c>
      <c r="BI20" s="7">
        <v>44260</v>
      </c>
      <c r="BJ20" s="7">
        <v>44473.490909090906</v>
      </c>
      <c r="BK20" s="7">
        <v>47510</v>
      </c>
      <c r="BL20" s="7">
        <v>47814.955844155847</v>
      </c>
      <c r="BM20" s="7">
        <v>49269.171717171717</v>
      </c>
      <c r="BN20" s="7">
        <v>50946.158602150535</v>
      </c>
      <c r="BO20" s="29">
        <v>50831.039787798407</v>
      </c>
      <c r="BP20" s="29">
        <v>51855.555851063829</v>
      </c>
      <c r="BQ20" s="29">
        <v>51729.152230971129</v>
      </c>
      <c r="BR20" s="29">
        <v>55638.857499999998</v>
      </c>
      <c r="BS20" s="38">
        <v>57027.883211678833</v>
      </c>
      <c r="BT20" s="29">
        <v>56341.240759237058</v>
      </c>
      <c r="BU20" s="29">
        <v>57948.688073164223</v>
      </c>
      <c r="BV20" s="38">
        <v>58214.142552631587</v>
      </c>
      <c r="BW20" s="38">
        <v>58934.905489178622</v>
      </c>
      <c r="BX20" s="38">
        <v>58660.915931626121</v>
      </c>
      <c r="BY20" s="38">
        <v>58803.14567896774</v>
      </c>
      <c r="BZ20" s="38">
        <v>61426.493451222508</v>
      </c>
      <c r="CA20" s="38">
        <v>63092.969941120835</v>
      </c>
      <c r="CB20" s="30">
        <v>58105.192009685234</v>
      </c>
      <c r="CC20" s="38">
        <v>59619.51670378619</v>
      </c>
      <c r="CD20" s="38"/>
      <c r="CE20" s="38">
        <v>60945.365826538182</v>
      </c>
      <c r="CF20" s="38">
        <v>60515.900515843779</v>
      </c>
      <c r="CG20" s="38">
        <v>62859.077015643801</v>
      </c>
      <c r="CH20" s="16">
        <v>37225.253636363603</v>
      </c>
      <c r="CI20" s="7">
        <v>37285.872285609097</v>
      </c>
      <c r="CJ20" s="7">
        <v>38061.104677480202</v>
      </c>
      <c r="CK20" s="7">
        <v>38728</v>
      </c>
      <c r="CL20" s="7">
        <v>40467.899326012528</v>
      </c>
      <c r="CM20" s="7">
        <v>42012</v>
      </c>
      <c r="CN20" s="7">
        <v>43270.801354401803</v>
      </c>
      <c r="CO20" s="7">
        <v>45025.623898073769</v>
      </c>
      <c r="CP20" s="7">
        <v>46377.225383161152</v>
      </c>
      <c r="CQ20" s="29">
        <v>47979.074893101046</v>
      </c>
      <c r="CR20" s="29">
        <v>47379.100939583332</v>
      </c>
      <c r="CS20" s="29">
        <v>48250.542913469391</v>
      </c>
      <c r="CT20" s="29">
        <v>47657.242533856202</v>
      </c>
      <c r="CU20" s="38">
        <v>49503.630416242035</v>
      </c>
      <c r="CV20" s="38" t="s">
        <v>28</v>
      </c>
      <c r="CW20" s="29" t="s">
        <v>28</v>
      </c>
      <c r="CX20" s="38" t="s">
        <v>28</v>
      </c>
      <c r="CY20" s="29" t="s">
        <v>28</v>
      </c>
      <c r="CZ20" s="29" t="s">
        <v>28</v>
      </c>
      <c r="DA20" s="38" t="s">
        <v>28</v>
      </c>
      <c r="DB20" s="38">
        <v>61726.864786600519</v>
      </c>
      <c r="DC20" s="38">
        <v>62765.564480949601</v>
      </c>
      <c r="DD20" s="30">
        <v>64297.895522388062</v>
      </c>
      <c r="DE20" s="38">
        <v>63227.504926108377</v>
      </c>
      <c r="DF20" s="38"/>
      <c r="DG20" s="38">
        <v>61636.651068158695</v>
      </c>
      <c r="DH20" s="38">
        <v>62241.18541033435</v>
      </c>
      <c r="DI20" s="38">
        <v>64855.853658536587</v>
      </c>
      <c r="DJ20" s="16">
        <v>35033.592845750703</v>
      </c>
      <c r="DK20" s="7">
        <v>37335.315822816498</v>
      </c>
      <c r="DL20" s="7">
        <v>37043.626819374898</v>
      </c>
      <c r="DM20" s="7">
        <v>36997</v>
      </c>
      <c r="DN20" s="7">
        <v>39234.67286245487</v>
      </c>
      <c r="DO20" s="7">
        <v>40408</v>
      </c>
      <c r="DP20" s="7">
        <v>41201.123595505618</v>
      </c>
      <c r="DQ20" s="7">
        <v>41788.340141928558</v>
      </c>
      <c r="DR20" s="7">
        <v>43165.576083178566</v>
      </c>
      <c r="DS20" s="29">
        <v>44258.193257792373</v>
      </c>
      <c r="DT20" s="29">
        <v>44455.714164152865</v>
      </c>
      <c r="DU20" s="29">
        <v>44423.250154346097</v>
      </c>
      <c r="DV20" s="29">
        <v>47937.345998531382</v>
      </c>
      <c r="DW20" s="38">
        <v>50358.785279776283</v>
      </c>
      <c r="DX20" s="38">
        <v>51488.452067827049</v>
      </c>
      <c r="DY20" s="38">
        <v>52243.520088254671</v>
      </c>
      <c r="DZ20" s="38">
        <v>54049.901786951625</v>
      </c>
      <c r="EA20" s="38">
        <v>53402.211972984755</v>
      </c>
      <c r="EB20" s="38">
        <v>53598.031679351356</v>
      </c>
      <c r="EC20" s="38">
        <v>54493.498773274914</v>
      </c>
      <c r="ED20" s="38">
        <v>54581.887588950973</v>
      </c>
      <c r="EE20" s="38">
        <v>55896.426070411108</v>
      </c>
      <c r="EF20" s="30">
        <v>53978.508783429468</v>
      </c>
      <c r="EG20" s="38">
        <v>52864.35818908122</v>
      </c>
      <c r="EH20" s="38"/>
      <c r="EI20" s="38">
        <v>52709.341935483877</v>
      </c>
      <c r="EJ20" s="38">
        <v>54156.456953642381</v>
      </c>
      <c r="EK20" s="38">
        <v>55562.752083333333</v>
      </c>
      <c r="EL20" s="16">
        <v>34078.7597951344</v>
      </c>
      <c r="EM20" s="7">
        <v>34318.267718507399</v>
      </c>
      <c r="EN20" s="7">
        <v>35930.699421965299</v>
      </c>
      <c r="EO20" s="7">
        <v>34476</v>
      </c>
      <c r="EP20" s="7">
        <v>35814.507171737088</v>
      </c>
      <c r="EQ20" s="7">
        <v>36840</v>
      </c>
      <c r="ER20" s="7">
        <v>38019.101123595508</v>
      </c>
      <c r="ES20" s="7">
        <v>40180.499868898303</v>
      </c>
      <c r="ET20" s="7">
        <v>41907.223589669418</v>
      </c>
      <c r="EU20" s="29">
        <v>42076</v>
      </c>
      <c r="EV20" s="29">
        <v>42305.105029913044</v>
      </c>
      <c r="EW20" s="29">
        <v>42971.072098744778</v>
      </c>
      <c r="EX20" s="29">
        <v>42934.138069444445</v>
      </c>
      <c r="EY20" s="38">
        <v>39860.593680582526</v>
      </c>
      <c r="EZ20" s="38">
        <v>42038.123523928567</v>
      </c>
      <c r="FA20" s="38">
        <v>43574.965441304354</v>
      </c>
      <c r="FB20" s="38">
        <v>48610.111161025641</v>
      </c>
      <c r="FC20" s="38">
        <v>48691.569074757281</v>
      </c>
      <c r="FD20" s="38">
        <v>47440.789301869154</v>
      </c>
      <c r="FE20" s="38">
        <v>49731.536565217393</v>
      </c>
      <c r="FF20" s="38">
        <v>48434.632573595256</v>
      </c>
      <c r="FG20" s="38">
        <v>50442.419976634206</v>
      </c>
      <c r="FH20" s="30">
        <v>48516.838235294119</v>
      </c>
      <c r="FI20" s="38">
        <v>47075.952119700749</v>
      </c>
      <c r="FJ20" s="38"/>
      <c r="FK20" s="38">
        <v>46160.148279352223</v>
      </c>
      <c r="FL20" s="38">
        <v>46885.5936</v>
      </c>
      <c r="FM20" s="38">
        <v>49295.64736842105</v>
      </c>
    </row>
    <row r="21" spans="1:169">
      <c r="A21" s="2" t="s">
        <v>19</v>
      </c>
      <c r="B21" s="16">
        <v>46690.186453772898</v>
      </c>
      <c r="C21" s="7">
        <v>47487.036574643898</v>
      </c>
      <c r="D21" s="7">
        <v>51438.4105658353</v>
      </c>
      <c r="E21" s="7">
        <v>53366</v>
      </c>
      <c r="F21" s="7">
        <v>54748.442642996109</v>
      </c>
      <c r="G21" s="7">
        <v>56288</v>
      </c>
      <c r="H21" s="7">
        <v>59181.54751210937</v>
      </c>
      <c r="I21" s="7">
        <v>62511.224818880306</v>
      </c>
      <c r="J21" s="7">
        <v>64344.275679823455</v>
      </c>
      <c r="K21" s="29">
        <v>66776.518032089079</v>
      </c>
      <c r="L21" s="29">
        <v>68353.004951826268</v>
      </c>
      <c r="M21" s="29">
        <v>69659.815526166378</v>
      </c>
      <c r="N21" s="65">
        <v>71419.285846881612</v>
      </c>
      <c r="O21" s="38">
        <v>72742.503148282194</v>
      </c>
      <c r="P21" s="38">
        <v>74559.200825638472</v>
      </c>
      <c r="Q21" s="38">
        <v>77078.538397481534</v>
      </c>
      <c r="R21" s="38">
        <v>77928.518286013088</v>
      </c>
      <c r="S21" s="38">
        <v>78863.153531941934</v>
      </c>
      <c r="T21" s="38">
        <v>79769.244417559661</v>
      </c>
      <c r="U21" s="38">
        <v>81865.746603031657</v>
      </c>
      <c r="V21" s="38">
        <v>86600.192050118145</v>
      </c>
      <c r="W21" s="38">
        <v>87263.00912457268</v>
      </c>
      <c r="X21" s="38">
        <v>89344.489590843557</v>
      </c>
      <c r="Y21" s="38">
        <v>90710.439946884027</v>
      </c>
      <c r="Z21" s="38"/>
      <c r="AA21" s="38">
        <v>94462.467228686772</v>
      </c>
      <c r="AB21" s="38">
        <v>94479.141581184915</v>
      </c>
      <c r="AC21" s="38">
        <v>96132.52029191883</v>
      </c>
      <c r="AD21" s="16">
        <v>46307.985708145301</v>
      </c>
      <c r="AE21" s="29">
        <v>46594.572239246401</v>
      </c>
      <c r="AF21" s="7">
        <v>49313.553931957598</v>
      </c>
      <c r="AG21" s="7">
        <v>51283</v>
      </c>
      <c r="AH21" s="7">
        <v>53064.015843737026</v>
      </c>
      <c r="AI21" s="7">
        <v>54596</v>
      </c>
      <c r="AJ21" s="7">
        <v>56189.927873456123</v>
      </c>
      <c r="AK21" s="7">
        <v>60474.810850673792</v>
      </c>
      <c r="AL21" s="7" t="s">
        <v>28</v>
      </c>
      <c r="AM21" s="29" t="s">
        <v>28</v>
      </c>
      <c r="AN21" s="29" t="s">
        <v>28</v>
      </c>
      <c r="AO21" s="29" t="s">
        <v>28</v>
      </c>
      <c r="AP21" s="29" t="s">
        <v>28</v>
      </c>
      <c r="AQ21" s="29" t="s">
        <v>28</v>
      </c>
      <c r="AR21" s="29" t="s">
        <v>28</v>
      </c>
      <c r="AS21" s="29" t="s">
        <v>28</v>
      </c>
      <c r="AT21" s="38" t="s">
        <v>28</v>
      </c>
      <c r="AU21" s="29" t="s">
        <v>28</v>
      </c>
      <c r="AV21" s="29" t="s">
        <v>28</v>
      </c>
      <c r="AW21" s="38" t="s">
        <v>28</v>
      </c>
      <c r="AX21" s="38" t="s">
        <v>28</v>
      </c>
      <c r="AY21" s="38" t="s">
        <v>28</v>
      </c>
      <c r="AZ21" s="30" t="s">
        <v>28</v>
      </c>
      <c r="BA21" s="38" t="s">
        <v>28</v>
      </c>
      <c r="BB21" s="38"/>
      <c r="BC21" s="38" t="s">
        <v>28</v>
      </c>
      <c r="BD21" s="38" t="s">
        <v>28</v>
      </c>
      <c r="BE21" s="38" t="s">
        <v>28</v>
      </c>
      <c r="BF21" s="16">
        <v>37632.261044176703</v>
      </c>
      <c r="BG21" s="7">
        <v>37765.396694214898</v>
      </c>
      <c r="BH21" s="7">
        <v>39634.935118823101</v>
      </c>
      <c r="BI21" s="7">
        <v>41512</v>
      </c>
      <c r="BJ21" s="7">
        <v>42655.132747355368</v>
      </c>
      <c r="BK21" s="7">
        <v>43090</v>
      </c>
      <c r="BL21" s="7">
        <v>44250.152436033059</v>
      </c>
      <c r="BM21" s="7">
        <v>45440.674711370964</v>
      </c>
      <c r="BN21" s="7">
        <v>46908.60768276923</v>
      </c>
      <c r="BO21" s="29">
        <v>47632.447604156863</v>
      </c>
      <c r="BP21" s="29">
        <v>50564.534455419845</v>
      </c>
      <c r="BQ21" s="29">
        <v>51394.993307925928</v>
      </c>
      <c r="BR21" s="29">
        <v>54242.71192651341</v>
      </c>
      <c r="BS21" s="38">
        <v>57862.957958718951</v>
      </c>
      <c r="BT21" s="29">
        <v>59894.036243199997</v>
      </c>
      <c r="BU21" s="29">
        <v>61810.297400256088</v>
      </c>
      <c r="BV21" s="38">
        <v>63308.715685356699</v>
      </c>
      <c r="BW21" s="38">
        <v>64181.644217113666</v>
      </c>
      <c r="BX21" s="38">
        <v>63806.403644221107</v>
      </c>
      <c r="BY21" s="38">
        <v>64811.943115241644</v>
      </c>
      <c r="BZ21" s="38">
        <v>68302.726350003883</v>
      </c>
      <c r="CA21" s="38">
        <v>68971.21723654955</v>
      </c>
      <c r="CB21" s="30">
        <v>71934.976053118531</v>
      </c>
      <c r="CC21" s="38">
        <v>72760.859122901995</v>
      </c>
      <c r="CD21" s="38"/>
      <c r="CE21" s="38">
        <v>75170.668863261948</v>
      </c>
      <c r="CF21" s="38">
        <v>74515.031119218795</v>
      </c>
      <c r="CG21" s="38">
        <v>76460.737721021607</v>
      </c>
      <c r="CH21" s="16" t="s">
        <v>28</v>
      </c>
      <c r="CI21" s="7" t="s">
        <v>28</v>
      </c>
      <c r="CJ21" s="7" t="s">
        <v>28</v>
      </c>
      <c r="CK21" s="7">
        <v>40905</v>
      </c>
      <c r="CL21" s="7">
        <v>43676.031180154139</v>
      </c>
      <c r="CM21" s="7">
        <v>43803</v>
      </c>
      <c r="CN21" s="7">
        <v>45661.543056715862</v>
      </c>
      <c r="CO21" s="7">
        <v>48167.810166583185</v>
      </c>
      <c r="CP21" s="7">
        <v>50893.3376982548</v>
      </c>
      <c r="CQ21" s="29">
        <v>52199.895984827584</v>
      </c>
      <c r="CR21" s="29">
        <v>52968.91962768972</v>
      </c>
      <c r="CS21" s="29">
        <v>53810.571895080902</v>
      </c>
      <c r="CT21" s="29">
        <v>57026.387500977915</v>
      </c>
      <c r="CU21" s="38">
        <v>66151.881295541403</v>
      </c>
      <c r="CV21" s="29">
        <v>65605.069891533756</v>
      </c>
      <c r="CW21" s="29">
        <v>67332.144011976037</v>
      </c>
      <c r="CX21" s="38">
        <v>66964.1959699422</v>
      </c>
      <c r="CY21" s="38">
        <v>68583.118604651172</v>
      </c>
      <c r="CZ21" s="38">
        <v>68333.49647058823</v>
      </c>
      <c r="DA21" s="38">
        <v>70387.913449438201</v>
      </c>
      <c r="DB21" s="38" t="s">
        <v>28</v>
      </c>
      <c r="DC21" s="38" t="s">
        <v>28</v>
      </c>
      <c r="DD21" s="30">
        <v>62339.347583643117</v>
      </c>
      <c r="DE21" s="38">
        <v>62539.426108374384</v>
      </c>
      <c r="DF21" s="38"/>
      <c r="DG21" s="38" t="s">
        <v>28</v>
      </c>
      <c r="DH21" s="38">
        <v>67787.848620766992</v>
      </c>
      <c r="DI21" s="38">
        <v>69478.554303278695</v>
      </c>
      <c r="DJ21" s="16">
        <v>37752.775839200098</v>
      </c>
      <c r="DK21" s="7">
        <v>37804.909806728698</v>
      </c>
      <c r="DL21" s="7">
        <v>39605.791384366501</v>
      </c>
      <c r="DM21" s="7">
        <v>41054</v>
      </c>
      <c r="DN21" s="7">
        <v>41870.455111116622</v>
      </c>
      <c r="DO21" s="7">
        <v>44124</v>
      </c>
      <c r="DP21" s="7">
        <v>44558.295388253966</v>
      </c>
      <c r="DQ21" s="7">
        <v>45724.920526914895</v>
      </c>
      <c r="DR21" s="7">
        <v>47916.861315671347</v>
      </c>
      <c r="DS21" s="29">
        <v>48664.671710368857</v>
      </c>
      <c r="DT21" s="29">
        <v>49227.263448693877</v>
      </c>
      <c r="DU21" s="29">
        <v>48529.042893987476</v>
      </c>
      <c r="DV21" s="29">
        <v>51629.288169539075</v>
      </c>
      <c r="DW21" s="38">
        <v>53199.163126599997</v>
      </c>
      <c r="DX21" s="29">
        <v>54979.53847055979</v>
      </c>
      <c r="DY21" s="29">
        <v>58180.172558139522</v>
      </c>
      <c r="DZ21" s="38">
        <v>58264.744280373823</v>
      </c>
      <c r="EA21" s="38">
        <v>60555.275367429334</v>
      </c>
      <c r="EB21" s="38">
        <v>60257.635737696342</v>
      </c>
      <c r="EC21" s="38">
        <v>61250.42840599738</v>
      </c>
      <c r="ED21" s="38">
        <v>62603.945264510396</v>
      </c>
      <c r="EE21" s="38">
        <v>63269.261165977383</v>
      </c>
      <c r="EF21" s="30">
        <v>66822.361223413609</v>
      </c>
      <c r="EG21" s="38">
        <v>63289.384376616661</v>
      </c>
      <c r="EH21" s="38"/>
      <c r="EI21" s="38">
        <v>68245.946675900283</v>
      </c>
      <c r="EJ21" s="38">
        <v>65596.724356938706</v>
      </c>
      <c r="EK21" s="38">
        <v>65992.137535816626</v>
      </c>
      <c r="EL21" s="16">
        <v>36187.653352611604</v>
      </c>
      <c r="EM21" s="7">
        <v>36321.144331763899</v>
      </c>
      <c r="EN21" s="7">
        <v>38602.727786338</v>
      </c>
      <c r="EO21" s="7">
        <v>40841</v>
      </c>
      <c r="EP21" s="7">
        <v>42215.454977719623</v>
      </c>
      <c r="EQ21" s="7">
        <v>43231</v>
      </c>
      <c r="ER21" s="7">
        <v>44410.83750799283</v>
      </c>
      <c r="ES21" s="7">
        <v>45883.810836714292</v>
      </c>
      <c r="ET21" s="7">
        <v>47578.388535296705</v>
      </c>
      <c r="EU21" s="29">
        <v>42936</v>
      </c>
      <c r="EV21" s="29">
        <v>48808.718895823295</v>
      </c>
      <c r="EW21" s="29">
        <v>48778.500722797733</v>
      </c>
      <c r="EX21" s="29">
        <v>51522.939516801467</v>
      </c>
      <c r="EY21" s="38">
        <v>54216.477400534764</v>
      </c>
      <c r="EZ21" s="29">
        <v>53743.543970523249</v>
      </c>
      <c r="FA21" s="29">
        <v>54925.318618539335</v>
      </c>
      <c r="FB21" s="38">
        <v>55216.08050027398</v>
      </c>
      <c r="FC21" s="38">
        <v>54236.405330785557</v>
      </c>
      <c r="FD21" s="38">
        <v>54216.326866173753</v>
      </c>
      <c r="FE21" s="38">
        <v>54081.923882162162</v>
      </c>
      <c r="FF21" s="38">
        <v>54720.885198312099</v>
      </c>
      <c r="FG21" s="38">
        <v>54538.43086865505</v>
      </c>
      <c r="FH21" s="30">
        <v>56276.169398907099</v>
      </c>
      <c r="FI21" s="38">
        <v>57239.32490437739</v>
      </c>
      <c r="FJ21" s="38"/>
      <c r="FK21" s="38">
        <v>61100.881599719345</v>
      </c>
      <c r="FL21" s="38">
        <v>61370.766130457843</v>
      </c>
      <c r="FM21" s="38">
        <v>63247.679022082018</v>
      </c>
    </row>
    <row r="22" spans="1:169">
      <c r="A22" s="2" t="s">
        <v>20</v>
      </c>
      <c r="B22" s="16">
        <v>47430.873892353098</v>
      </c>
      <c r="C22" s="7">
        <v>50489.855934232597</v>
      </c>
      <c r="D22" s="7">
        <v>55722.926634768701</v>
      </c>
      <c r="E22" s="7">
        <v>54512</v>
      </c>
      <c r="F22" s="7">
        <v>56866.382962506716</v>
      </c>
      <c r="G22" s="7">
        <v>57210</v>
      </c>
      <c r="H22" s="7">
        <v>59286.103741963772</v>
      </c>
      <c r="I22" s="7">
        <v>60771.784344260472</v>
      </c>
      <c r="J22" s="7">
        <v>63840.551048040295</v>
      </c>
      <c r="K22" s="29">
        <v>65572.693720818599</v>
      </c>
      <c r="L22" s="29">
        <v>66026.991457024298</v>
      </c>
      <c r="M22" s="29">
        <v>68437.700835593903</v>
      </c>
      <c r="N22" s="65">
        <v>69788.23512160161</v>
      </c>
      <c r="O22" s="38">
        <v>71339.813307514531</v>
      </c>
      <c r="P22" s="38">
        <v>72531.080691812429</v>
      </c>
      <c r="Q22" s="38">
        <v>76985.24646091371</v>
      </c>
      <c r="R22" s="38">
        <v>75941.606998987336</v>
      </c>
      <c r="S22" s="38">
        <v>77017.774593491864</v>
      </c>
      <c r="T22" s="38">
        <v>77389.687229785515</v>
      </c>
      <c r="U22" s="38">
        <v>80524.576131899652</v>
      </c>
      <c r="V22" s="38">
        <v>82375.093674370757</v>
      </c>
      <c r="W22" s="38">
        <v>84366.17459352802</v>
      </c>
      <c r="X22" s="38">
        <v>85636.600281988023</v>
      </c>
      <c r="Y22" s="38">
        <v>87800.986134953127</v>
      </c>
      <c r="Z22" s="38"/>
      <c r="AA22" s="38">
        <v>91323.600155279491</v>
      </c>
      <c r="AB22" s="38">
        <v>92836.042849898586</v>
      </c>
      <c r="AC22" s="38">
        <v>93759.504378980899</v>
      </c>
      <c r="AD22" s="16">
        <v>43207.611514331402</v>
      </c>
      <c r="AE22" s="29">
        <v>46575.283555779402</v>
      </c>
      <c r="AF22" s="7">
        <v>49482.665828242898</v>
      </c>
      <c r="AG22" s="7">
        <v>49077</v>
      </c>
      <c r="AH22" s="7">
        <v>49980.823992408164</v>
      </c>
      <c r="AI22" s="7">
        <v>50469</v>
      </c>
      <c r="AJ22" s="7">
        <v>44937.0364917232</v>
      </c>
      <c r="AK22" s="7">
        <v>52726.467925221805</v>
      </c>
      <c r="AL22" s="7">
        <v>52134.559801604279</v>
      </c>
      <c r="AM22" s="29">
        <v>55182.686963890214</v>
      </c>
      <c r="AN22" s="29">
        <v>58295.975531477838</v>
      </c>
      <c r="AO22" s="29">
        <v>58015.875523976472</v>
      </c>
      <c r="AP22" s="38">
        <v>59772.147653341242</v>
      </c>
      <c r="AQ22" s="38">
        <v>63849.587434295776</v>
      </c>
      <c r="AR22" s="38">
        <v>68039.483853844315</v>
      </c>
      <c r="AS22" s="38">
        <v>69100.228967741947</v>
      </c>
      <c r="AT22" s="38">
        <v>70481.488426848693</v>
      </c>
      <c r="AU22" s="29" t="s">
        <v>28</v>
      </c>
      <c r="AV22" s="29">
        <v>57832.35075971223</v>
      </c>
      <c r="AW22" s="38">
        <v>57626.099739088735</v>
      </c>
      <c r="AX22" s="38">
        <v>60895.829187407959</v>
      </c>
      <c r="AY22" s="38">
        <v>64050.803773367385</v>
      </c>
      <c r="AZ22" s="30">
        <v>62988.138728323698</v>
      </c>
      <c r="BA22" s="38">
        <v>64113.864724245577</v>
      </c>
      <c r="BB22" s="38"/>
      <c r="BC22" s="38">
        <v>65660.880078960356</v>
      </c>
      <c r="BD22" s="38">
        <v>70590.176137339047</v>
      </c>
      <c r="BE22" s="38">
        <v>72226.00395152792</v>
      </c>
      <c r="BF22" s="16">
        <v>39839.696120817302</v>
      </c>
      <c r="BG22" s="7">
        <v>41788.602028601999</v>
      </c>
      <c r="BH22" s="7">
        <v>43562.907184155498</v>
      </c>
      <c r="BI22" s="7">
        <v>43373</v>
      </c>
      <c r="BJ22" s="7">
        <v>45007.895261279227</v>
      </c>
      <c r="BK22" s="7">
        <v>46275</v>
      </c>
      <c r="BL22" s="7">
        <v>47284.317127825139</v>
      </c>
      <c r="BM22" s="7">
        <v>47846.528106145553</v>
      </c>
      <c r="BN22" s="7">
        <v>49616.151348750653</v>
      </c>
      <c r="BO22" s="29">
        <v>51701.878314376707</v>
      </c>
      <c r="BP22" s="29">
        <v>51871.23319460651</v>
      </c>
      <c r="BQ22" s="29">
        <v>53571.044390133473</v>
      </c>
      <c r="BR22" s="38">
        <v>55447.281063123126</v>
      </c>
      <c r="BS22" s="38">
        <v>55986.576970241542</v>
      </c>
      <c r="BT22" s="38">
        <v>57667.652331946694</v>
      </c>
      <c r="BU22" s="38">
        <v>60217.558091342187</v>
      </c>
      <c r="BV22" s="38">
        <v>60944.418794505487</v>
      </c>
      <c r="BW22" s="38">
        <v>60051.000085348998</v>
      </c>
      <c r="BX22" s="38">
        <v>59822.223622908517</v>
      </c>
      <c r="BY22" s="38">
        <v>64255.395690685684</v>
      </c>
      <c r="BZ22" s="38">
        <v>62153.619262800952</v>
      </c>
      <c r="CA22" s="38">
        <v>63674.828203122925</v>
      </c>
      <c r="CB22" s="30">
        <v>63889.760665972943</v>
      </c>
      <c r="CC22" s="38">
        <v>65047.445100629418</v>
      </c>
      <c r="CD22" s="38"/>
      <c r="CE22" s="38">
        <v>71894.541460878609</v>
      </c>
      <c r="CF22" s="38">
        <v>74464.097504502177</v>
      </c>
      <c r="CG22" s="38">
        <v>74599.580485952916</v>
      </c>
      <c r="CH22" s="16">
        <v>40206.613769583302</v>
      </c>
      <c r="CI22" s="7">
        <v>42507.795148797399</v>
      </c>
      <c r="CJ22" s="7">
        <v>45109.2102087249</v>
      </c>
      <c r="CK22" s="7">
        <v>45372</v>
      </c>
      <c r="CL22" s="7">
        <v>46590.007539956801</v>
      </c>
      <c r="CM22" s="7">
        <v>45990</v>
      </c>
      <c r="CN22" s="7">
        <v>47284.317127825139</v>
      </c>
      <c r="CO22" s="7">
        <v>48153.736046553553</v>
      </c>
      <c r="CP22" s="7">
        <v>48330.752240919173</v>
      </c>
      <c r="CQ22" s="29">
        <v>50937.323127507785</v>
      </c>
      <c r="CR22" s="29">
        <v>53510.994047874992</v>
      </c>
      <c r="CS22" s="29">
        <v>54481.974594478321</v>
      </c>
      <c r="CT22" s="29">
        <v>55836.484345741337</v>
      </c>
      <c r="CU22" s="38">
        <v>56448.578829537044</v>
      </c>
      <c r="CV22" s="38">
        <v>57056.666592312315</v>
      </c>
      <c r="CW22" s="38">
        <v>59536.759969650986</v>
      </c>
      <c r="CX22" s="38">
        <v>59452.506424477622</v>
      </c>
      <c r="CY22" s="29" t="s">
        <v>28</v>
      </c>
      <c r="CZ22" s="29" t="s">
        <v>28</v>
      </c>
      <c r="DA22" s="38" t="s">
        <v>28</v>
      </c>
      <c r="DB22" s="38" t="s">
        <v>28</v>
      </c>
      <c r="DC22" s="38" t="s">
        <v>28</v>
      </c>
      <c r="DD22" s="30" t="s">
        <v>28</v>
      </c>
      <c r="DE22" s="38" t="s">
        <v>28</v>
      </c>
      <c r="DF22" s="38"/>
      <c r="DG22" s="38" t="s">
        <v>28</v>
      </c>
      <c r="DH22" s="38" t="s">
        <v>28</v>
      </c>
      <c r="DI22" s="38" t="s">
        <v>28</v>
      </c>
      <c r="DJ22" s="16">
        <v>38323.885844748896</v>
      </c>
      <c r="DK22" s="7">
        <v>42087.543434343403</v>
      </c>
      <c r="DL22" s="7">
        <v>44887.934141414102</v>
      </c>
      <c r="DM22" s="7">
        <v>44600</v>
      </c>
      <c r="DN22" s="7">
        <v>46718.961328195117</v>
      </c>
      <c r="DO22" s="7">
        <v>44964</v>
      </c>
      <c r="DP22" s="7">
        <v>45146.595247543861</v>
      </c>
      <c r="DQ22" s="7">
        <v>47180.457026371681</v>
      </c>
      <c r="DR22" s="7">
        <v>49155.387196714968</v>
      </c>
      <c r="DS22" s="29">
        <v>49831.324530857142</v>
      </c>
      <c r="DT22" s="29">
        <v>48452.743196460899</v>
      </c>
      <c r="DU22" s="29">
        <v>50368.209804166661</v>
      </c>
      <c r="DV22" s="29">
        <v>51592.94361744856</v>
      </c>
      <c r="DW22" s="38">
        <v>53741.422164176707</v>
      </c>
      <c r="DX22" s="38">
        <v>55269.773411221366</v>
      </c>
      <c r="DY22" s="38">
        <v>57635.735367547168</v>
      </c>
      <c r="DZ22" s="38">
        <v>55503.5428119403</v>
      </c>
      <c r="EA22" s="38">
        <v>57167.812954014604</v>
      </c>
      <c r="EB22" s="38">
        <v>57751.886990647479</v>
      </c>
      <c r="EC22" s="38">
        <v>60109.593361029416</v>
      </c>
      <c r="ED22" s="38">
        <v>55988.558139109344</v>
      </c>
      <c r="EE22" s="38">
        <v>61726.849045990522</v>
      </c>
      <c r="EF22" s="30">
        <v>60514.588036117384</v>
      </c>
      <c r="EG22" s="38">
        <v>61852.434636871512</v>
      </c>
      <c r="EH22" s="38"/>
      <c r="EI22" s="38">
        <v>64269.280182232345</v>
      </c>
      <c r="EJ22" s="38">
        <v>65787.327645051191</v>
      </c>
      <c r="EK22" s="38">
        <v>66547.847368421048</v>
      </c>
      <c r="EL22" s="16" t="s">
        <v>28</v>
      </c>
      <c r="EM22" s="7" t="s">
        <v>28</v>
      </c>
      <c r="EN22" s="7" t="s">
        <v>28</v>
      </c>
      <c r="EO22" s="7" t="s">
        <v>28</v>
      </c>
      <c r="EP22" s="7" t="s">
        <v>28</v>
      </c>
      <c r="EQ22" s="7" t="s">
        <v>28</v>
      </c>
      <c r="ER22" s="7" t="s">
        <v>28</v>
      </c>
      <c r="ES22" s="7" t="s">
        <v>28</v>
      </c>
      <c r="ET22" s="7" t="s">
        <v>28</v>
      </c>
      <c r="EU22" s="29" t="s">
        <v>28</v>
      </c>
      <c r="EV22" s="29" t="s">
        <v>28</v>
      </c>
      <c r="EW22" s="29" t="s">
        <v>28</v>
      </c>
      <c r="EX22" s="29" t="s">
        <v>28</v>
      </c>
      <c r="EY22" s="29" t="s">
        <v>28</v>
      </c>
      <c r="EZ22" s="29" t="s">
        <v>28</v>
      </c>
      <c r="FA22" s="29" t="s">
        <v>28</v>
      </c>
      <c r="FB22" s="38" t="s">
        <v>28</v>
      </c>
      <c r="FC22" s="29" t="s">
        <v>28</v>
      </c>
      <c r="FD22" s="29" t="s">
        <v>28</v>
      </c>
      <c r="FE22" s="38" t="s">
        <v>28</v>
      </c>
      <c r="FF22" s="38" t="s">
        <v>28</v>
      </c>
      <c r="FG22" s="38" t="s">
        <v>28</v>
      </c>
      <c r="FH22" s="30" t="s">
        <v>28</v>
      </c>
      <c r="FI22" s="38" t="s">
        <v>28</v>
      </c>
      <c r="FJ22" s="38"/>
      <c r="FK22" s="38" t="s">
        <v>28</v>
      </c>
      <c r="FL22" s="38" t="s">
        <v>28</v>
      </c>
      <c r="FM22" s="38" t="s">
        <v>28</v>
      </c>
    </row>
    <row r="23" spans="1:169">
      <c r="A23" s="2" t="s">
        <v>21</v>
      </c>
      <c r="B23" s="16">
        <v>49419.0219711237</v>
      </c>
      <c r="C23" s="7">
        <v>51368.087112918402</v>
      </c>
      <c r="D23" s="7">
        <v>52282.728715048703</v>
      </c>
      <c r="E23" s="7">
        <v>54115</v>
      </c>
      <c r="F23" s="7">
        <v>57218.115599121178</v>
      </c>
      <c r="G23" s="7">
        <v>58807</v>
      </c>
      <c r="H23" s="7">
        <v>61348.091166157108</v>
      </c>
      <c r="I23" s="7">
        <v>64577.860292363403</v>
      </c>
      <c r="J23" s="7">
        <v>65153.44113029827</v>
      </c>
      <c r="K23" s="29">
        <v>69060.273326579278</v>
      </c>
      <c r="L23" s="29">
        <v>71021.110787679834</v>
      </c>
      <c r="M23" s="29">
        <v>72288.218323571418</v>
      </c>
      <c r="N23" s="65">
        <v>74234.967344264296</v>
      </c>
      <c r="O23" s="38">
        <v>77452.613866705084</v>
      </c>
      <c r="P23" s="38">
        <v>78331.580449235436</v>
      </c>
      <c r="Q23" s="38">
        <v>83661.667140739824</v>
      </c>
      <c r="R23" s="38">
        <v>84940.809924009183</v>
      </c>
      <c r="S23" s="38">
        <v>87134.146502431191</v>
      </c>
      <c r="T23" s="38">
        <v>96648.160213169424</v>
      </c>
      <c r="U23" s="38">
        <v>90197.027768754284</v>
      </c>
      <c r="V23" s="38">
        <v>91638.825877971263</v>
      </c>
      <c r="W23" s="38">
        <v>92028.082798998541</v>
      </c>
      <c r="X23" s="38">
        <v>92535.91144397961</v>
      </c>
      <c r="Y23" s="38">
        <v>95816.223043183883</v>
      </c>
      <c r="Z23" s="38"/>
      <c r="AA23" s="38">
        <v>98842.081655970222</v>
      </c>
      <c r="AB23" s="38">
        <v>101180.90699194826</v>
      </c>
      <c r="AC23" s="38">
        <v>104679.14564612326</v>
      </c>
      <c r="AD23" s="16">
        <v>46518.575794621</v>
      </c>
      <c r="AE23" s="29">
        <v>48081.7595092025</v>
      </c>
      <c r="AF23" s="7">
        <v>48523.265569917698</v>
      </c>
      <c r="AG23" s="7">
        <v>49188</v>
      </c>
      <c r="AH23" s="7">
        <v>49604.454700854702</v>
      </c>
      <c r="AI23" s="7">
        <v>51796</v>
      </c>
      <c r="AJ23" s="7">
        <v>51977.840122982321</v>
      </c>
      <c r="AK23" s="7">
        <v>55432.223520249223</v>
      </c>
      <c r="AL23" s="7">
        <v>57789.057838660578</v>
      </c>
      <c r="AM23" s="29">
        <v>60326.980945121948</v>
      </c>
      <c r="AN23" s="29">
        <v>62988.463057790781</v>
      </c>
      <c r="AO23" s="29">
        <v>61033.582487309643</v>
      </c>
      <c r="AP23" s="38">
        <v>66517.441022280473</v>
      </c>
      <c r="AQ23" s="38">
        <v>67794.820968730841</v>
      </c>
      <c r="AR23" s="38">
        <v>71006.171650170305</v>
      </c>
      <c r="AS23" s="38">
        <v>66878.212171052626</v>
      </c>
      <c r="AT23" s="38">
        <v>64361.888066604995</v>
      </c>
      <c r="AU23" s="38">
        <v>71913.133333333331</v>
      </c>
      <c r="AV23" s="38">
        <v>85052.27643115008</v>
      </c>
      <c r="AW23" s="38">
        <v>69184.923785166247</v>
      </c>
      <c r="AX23" s="38">
        <v>74822.090858104333</v>
      </c>
      <c r="AY23" s="38">
        <v>76187.220652173914</v>
      </c>
      <c r="AZ23" s="30">
        <v>71640.303767286605</v>
      </c>
      <c r="BA23" s="38">
        <v>79539.422440537746</v>
      </c>
      <c r="BB23" s="38"/>
      <c r="BC23" s="38">
        <v>74802.241401942767</v>
      </c>
      <c r="BD23" s="38">
        <v>75683.156694426652</v>
      </c>
      <c r="BE23" s="38">
        <v>78405.030655801325</v>
      </c>
      <c r="BF23" s="16">
        <v>37630.662819455902</v>
      </c>
      <c r="BG23" s="7">
        <v>39538.342322643301</v>
      </c>
      <c r="BH23" s="7">
        <v>40195.462601826701</v>
      </c>
      <c r="BI23" s="7">
        <v>41641</v>
      </c>
      <c r="BJ23" s="7">
        <v>42836.773692551506</v>
      </c>
      <c r="BK23" s="7">
        <v>43957</v>
      </c>
      <c r="BL23" s="7">
        <v>45507.092674642408</v>
      </c>
      <c r="BM23" s="7">
        <v>47348.816585381399</v>
      </c>
      <c r="BN23" s="7">
        <v>49107.979797979795</v>
      </c>
      <c r="BO23" s="29">
        <v>51842.082685707108</v>
      </c>
      <c r="BP23" s="29">
        <v>53219.809163472346</v>
      </c>
      <c r="BQ23" s="29">
        <v>53839.96468377491</v>
      </c>
      <c r="BR23" s="38">
        <v>56667.408703483445</v>
      </c>
      <c r="BS23" s="38">
        <v>58884.76327936256</v>
      </c>
      <c r="BT23" s="38">
        <v>60132.927266875973</v>
      </c>
      <c r="BU23" s="38">
        <v>61879.685283836247</v>
      </c>
      <c r="BV23" s="38">
        <v>63989.878731025194</v>
      </c>
      <c r="BW23" s="38">
        <v>63656.897633920511</v>
      </c>
      <c r="BX23" s="38">
        <v>70889.620746171247</v>
      </c>
      <c r="BY23" s="38">
        <v>64130.952037511772</v>
      </c>
      <c r="BZ23" s="38">
        <v>63748.167762035577</v>
      </c>
      <c r="CA23" s="38">
        <v>66417.565100356936</v>
      </c>
      <c r="CB23" s="30">
        <v>65731.29902912621</v>
      </c>
      <c r="CC23" s="38">
        <v>69081.550553193738</v>
      </c>
      <c r="CD23" s="38"/>
      <c r="CE23" s="38">
        <v>70195.224926055394</v>
      </c>
      <c r="CF23" s="38">
        <v>68465.674640178389</v>
      </c>
      <c r="CG23" s="38">
        <v>69755.745187777633</v>
      </c>
      <c r="CH23" s="16">
        <v>36324.777385159003</v>
      </c>
      <c r="CI23" s="7">
        <v>38077.640677966097</v>
      </c>
      <c r="CJ23" s="7">
        <v>38928.554767533496</v>
      </c>
      <c r="CK23" s="7">
        <v>39763</v>
      </c>
      <c r="CL23" s="7">
        <v>40864.521853146856</v>
      </c>
      <c r="CM23" s="7">
        <v>41979</v>
      </c>
      <c r="CN23" s="7">
        <v>42984.973973898304</v>
      </c>
      <c r="CO23" s="7">
        <v>44404.631388982576</v>
      </c>
      <c r="CP23" s="7">
        <v>46135.95</v>
      </c>
      <c r="CQ23" s="29">
        <v>47968.187360768243</v>
      </c>
      <c r="CR23" s="29">
        <v>50877.871679601449</v>
      </c>
      <c r="CS23" s="29">
        <v>51150.974681993124</v>
      </c>
      <c r="CT23" s="29">
        <v>53482.803619162783</v>
      </c>
      <c r="CU23" s="38">
        <v>54872.525541796764</v>
      </c>
      <c r="CV23" s="38">
        <v>55878.686001058501</v>
      </c>
      <c r="CW23" s="38">
        <v>58128.677733607685</v>
      </c>
      <c r="CX23" s="38">
        <v>60193.291450464807</v>
      </c>
      <c r="CY23" s="38">
        <v>67800.679385416661</v>
      </c>
      <c r="CZ23" s="38">
        <v>76864.177408988762</v>
      </c>
      <c r="DA23" s="38">
        <v>72600.916032124354</v>
      </c>
      <c r="DB23" s="38">
        <v>72012.182706927473</v>
      </c>
      <c r="DC23" s="38">
        <v>72505.789244513464</v>
      </c>
      <c r="DD23" s="30">
        <v>69603.1296</v>
      </c>
      <c r="DE23" s="38">
        <v>72951.819727891154</v>
      </c>
      <c r="DF23" s="38"/>
      <c r="DG23" s="38">
        <v>72383.043294614574</v>
      </c>
      <c r="DH23" s="38">
        <v>73582.276387377584</v>
      </c>
      <c r="DI23" s="38">
        <v>74892.1875</v>
      </c>
      <c r="DJ23" s="16">
        <v>40127.619047619002</v>
      </c>
      <c r="DK23" s="7">
        <v>36850.4418604651</v>
      </c>
      <c r="DL23" s="7">
        <v>37535.984848484797</v>
      </c>
      <c r="DM23" s="7">
        <v>40213</v>
      </c>
      <c r="DN23" s="7">
        <v>38778.543778801846</v>
      </c>
      <c r="DO23" s="7">
        <v>43139</v>
      </c>
      <c r="DP23" s="7">
        <v>43511.170384324316</v>
      </c>
      <c r="DQ23" s="7">
        <v>52346.169902352944</v>
      </c>
      <c r="DR23" s="7">
        <v>53242.931818181816</v>
      </c>
      <c r="DS23" s="29">
        <v>57859.370605106385</v>
      </c>
      <c r="DT23" s="29">
        <v>57710.610369253736</v>
      </c>
      <c r="DU23" s="29">
        <v>59957.434716764707</v>
      </c>
      <c r="DV23" s="29">
        <v>61871.295758055552</v>
      </c>
      <c r="DW23" s="38">
        <v>67042.433844594605</v>
      </c>
      <c r="DX23" s="38">
        <v>57257.70173464089</v>
      </c>
      <c r="DY23" s="38">
        <v>61867.427886740334</v>
      </c>
      <c r="DZ23" s="38">
        <v>64920.39341897019</v>
      </c>
      <c r="EA23" s="38">
        <v>62441.159568965515</v>
      </c>
      <c r="EB23" s="38">
        <v>74606.685854639174</v>
      </c>
      <c r="EC23" s="38">
        <v>64633.042238187707</v>
      </c>
      <c r="ED23" s="38">
        <v>62544.753924080367</v>
      </c>
      <c r="EE23" s="38">
        <v>65554.016059547226</v>
      </c>
      <c r="EF23" s="30">
        <v>67122.606707317071</v>
      </c>
      <c r="EG23" s="38">
        <v>68530.269818181812</v>
      </c>
      <c r="EH23" s="38"/>
      <c r="EI23" s="38">
        <v>71179.288824383169</v>
      </c>
      <c r="EJ23" s="38">
        <v>71770.513358400945</v>
      </c>
      <c r="EK23" s="38">
        <v>72974.189560439554</v>
      </c>
      <c r="EL23" s="16">
        <v>34906.111111111102</v>
      </c>
      <c r="EM23" s="7">
        <v>37341.662037037</v>
      </c>
      <c r="EN23" s="7">
        <v>36691.579617834403</v>
      </c>
      <c r="EO23" s="7">
        <v>38166</v>
      </c>
      <c r="EP23" s="7">
        <v>39376.479452054795</v>
      </c>
      <c r="EQ23" s="7">
        <v>41425</v>
      </c>
      <c r="ER23" s="7">
        <v>42076.814582761501</v>
      </c>
      <c r="ES23" s="7">
        <v>44882.015995772359</v>
      </c>
      <c r="ET23" s="7">
        <v>45176.517587939699</v>
      </c>
      <c r="EU23" s="29">
        <v>44929</v>
      </c>
      <c r="EV23" s="29">
        <v>51317.520407055214</v>
      </c>
      <c r="EW23" s="29">
        <v>51455.783567129336</v>
      </c>
      <c r="EX23" s="29">
        <v>54477.222022553186</v>
      </c>
      <c r="EY23" s="38">
        <v>55869.136131008643</v>
      </c>
      <c r="EZ23" s="38">
        <v>60602.740787228919</v>
      </c>
      <c r="FA23" s="38">
        <v>62539.624874157307</v>
      </c>
      <c r="FB23" s="38">
        <v>61819.545918279575</v>
      </c>
      <c r="FC23" s="38">
        <v>67833.889730526309</v>
      </c>
      <c r="FD23" s="38">
        <v>75975.039992500009</v>
      </c>
      <c r="FE23" s="38">
        <v>62223.550136993705</v>
      </c>
      <c r="FF23" s="38">
        <v>71465.193196694265</v>
      </c>
      <c r="FG23" s="38" t="s">
        <v>28</v>
      </c>
      <c r="FH23" s="30">
        <v>79613.237288135599</v>
      </c>
      <c r="FI23" s="38" t="s">
        <v>28</v>
      </c>
      <c r="FJ23" s="38"/>
      <c r="FK23" s="38" t="s">
        <v>28</v>
      </c>
      <c r="FL23" s="38" t="s">
        <v>28</v>
      </c>
      <c r="FM23" s="38" t="s">
        <v>28</v>
      </c>
    </row>
    <row r="24" spans="1:169">
      <c r="A24" s="2" t="s">
        <v>22</v>
      </c>
      <c r="B24" s="16">
        <v>53727.348491683297</v>
      </c>
      <c r="C24" s="7">
        <v>54456.469721586298</v>
      </c>
      <c r="D24" s="7">
        <v>56314.843456991402</v>
      </c>
      <c r="E24" s="7">
        <v>58320</v>
      </c>
      <c r="F24" s="7">
        <v>59470.159476444263</v>
      </c>
      <c r="G24" s="7">
        <v>62660</v>
      </c>
      <c r="H24" s="7">
        <v>65584.369239108506</v>
      </c>
      <c r="I24" s="7">
        <v>68890.933279490782</v>
      </c>
      <c r="J24" s="7">
        <v>75218.878179398162</v>
      </c>
      <c r="K24" s="29">
        <v>76549.797933796333</v>
      </c>
      <c r="L24" s="29">
        <v>77026.677241979691</v>
      </c>
      <c r="M24" s="29">
        <v>78849.851045208881</v>
      </c>
      <c r="N24" s="65">
        <v>81928.478732696662</v>
      </c>
      <c r="O24" s="38">
        <v>87690.634055513408</v>
      </c>
      <c r="P24" s="38">
        <v>90957.394374827039</v>
      </c>
      <c r="Q24" s="38">
        <v>94529.32817955171</v>
      </c>
      <c r="R24" s="38">
        <v>92777.492960151387</v>
      </c>
      <c r="S24" s="38">
        <v>90193.862815430271</v>
      </c>
      <c r="T24" s="38">
        <v>90662.896214982669</v>
      </c>
      <c r="U24" s="38">
        <v>93547.305062545143</v>
      </c>
      <c r="V24" s="38">
        <v>90208.645828011038</v>
      </c>
      <c r="W24" s="38">
        <v>94863.963748501032</v>
      </c>
      <c r="X24" s="38">
        <v>96110.269264139133</v>
      </c>
      <c r="Y24" s="38">
        <v>100314.30941486132</v>
      </c>
      <c r="Z24" s="38"/>
      <c r="AA24" s="38">
        <v>99186.823755732708</v>
      </c>
      <c r="AB24" s="38">
        <v>100977.30137944376</v>
      </c>
      <c r="AC24" s="38">
        <v>104188.12125263899</v>
      </c>
      <c r="AD24" s="16">
        <v>48909.849947752897</v>
      </c>
      <c r="AE24" s="29">
        <v>50035.175767067703</v>
      </c>
      <c r="AF24" s="7">
        <v>51492.699189007297</v>
      </c>
      <c r="AG24" s="7">
        <v>53492</v>
      </c>
      <c r="AH24" s="7">
        <v>55102.166099517512</v>
      </c>
      <c r="AI24" s="7">
        <v>57105</v>
      </c>
      <c r="AJ24" s="7">
        <v>60517.851652006022</v>
      </c>
      <c r="AK24" s="7">
        <v>63994.898454812348</v>
      </c>
      <c r="AL24" s="7">
        <v>68420.864900810411</v>
      </c>
      <c r="AM24" s="29">
        <v>68030.071541087411</v>
      </c>
      <c r="AN24" s="29">
        <v>68470.76254002827</v>
      </c>
      <c r="AO24" s="29">
        <v>69860.300968050142</v>
      </c>
      <c r="AP24" s="38">
        <v>72166.152869207857</v>
      </c>
      <c r="AQ24" s="38">
        <v>74960.475524772148</v>
      </c>
      <c r="AR24" s="38">
        <v>78412.348036312018</v>
      </c>
      <c r="AS24" s="38">
        <v>80236.886283060114</v>
      </c>
      <c r="AT24" s="38">
        <v>77855.810004985469</v>
      </c>
      <c r="AU24" s="38">
        <v>78891.825942071388</v>
      </c>
      <c r="AV24" s="38">
        <v>77444.275890813951</v>
      </c>
      <c r="AW24" s="38">
        <v>79901.827954519293</v>
      </c>
      <c r="AX24" s="38">
        <v>74552.878896825481</v>
      </c>
      <c r="AY24" s="38">
        <v>80308.227297901554</v>
      </c>
      <c r="AZ24" s="30">
        <v>81709.628323242956</v>
      </c>
      <c r="BA24" s="38">
        <v>86158.131748500338</v>
      </c>
      <c r="BB24" s="38"/>
      <c r="BC24" s="38">
        <v>100699.77480387634</v>
      </c>
      <c r="BD24" s="38">
        <v>100269.5261453031</v>
      </c>
      <c r="BE24" s="38">
        <v>102763.26536312849</v>
      </c>
      <c r="BF24" s="16">
        <v>43301.114910887103</v>
      </c>
      <c r="BG24" s="7">
        <v>44086.914280601297</v>
      </c>
      <c r="BH24" s="7">
        <v>45746.532342657301</v>
      </c>
      <c r="BI24" s="7">
        <v>47533</v>
      </c>
      <c r="BJ24" s="7">
        <v>46348.945376391304</v>
      </c>
      <c r="BK24" s="7">
        <v>48251</v>
      </c>
      <c r="BL24" s="7">
        <v>50308.011161692462</v>
      </c>
      <c r="BM24" s="7">
        <v>53568.012804618469</v>
      </c>
      <c r="BN24" s="7">
        <v>56015.771698521407</v>
      </c>
      <c r="BO24" s="29">
        <v>55154.725903614461</v>
      </c>
      <c r="BP24" s="29">
        <v>55807.736107157703</v>
      </c>
      <c r="BQ24" s="29">
        <v>55435.252979131255</v>
      </c>
      <c r="BR24" s="38">
        <v>57623.294269176469</v>
      </c>
      <c r="BS24" s="38">
        <v>59082.659743824341</v>
      </c>
      <c r="BT24" s="38">
        <v>62487.351125123561</v>
      </c>
      <c r="BU24" s="38">
        <v>66060.213931734615</v>
      </c>
      <c r="BV24" s="38">
        <v>66551.626137085579</v>
      </c>
      <c r="BW24" s="38">
        <v>67412.517019897947</v>
      </c>
      <c r="BX24" s="38">
        <v>67240.761729702121</v>
      </c>
      <c r="BY24" s="38">
        <v>68374.257849915681</v>
      </c>
      <c r="BZ24" s="38">
        <v>63416.053619656348</v>
      </c>
      <c r="CA24" s="38">
        <v>71095.577853590949</v>
      </c>
      <c r="CB24" s="30">
        <v>69331.078827277423</v>
      </c>
      <c r="CC24" s="38">
        <v>71424.3855981417</v>
      </c>
      <c r="CD24" s="38"/>
      <c r="CE24" s="38">
        <v>74738.218389837639</v>
      </c>
      <c r="CF24" s="38">
        <v>74589.600579661448</v>
      </c>
      <c r="CG24" s="38">
        <v>77463.297307546454</v>
      </c>
      <c r="CH24" s="16">
        <v>40303.988750767297</v>
      </c>
      <c r="CI24" s="7">
        <v>40276.472892187201</v>
      </c>
      <c r="CJ24" s="7">
        <v>42213.284634499898</v>
      </c>
      <c r="CK24" s="7">
        <v>43661</v>
      </c>
      <c r="CL24" s="7">
        <v>43875.168287800829</v>
      </c>
      <c r="CM24" s="7">
        <v>45801</v>
      </c>
      <c r="CN24" s="7">
        <v>47489.51158686389</v>
      </c>
      <c r="CO24" s="7">
        <v>47699.650619920314</v>
      </c>
      <c r="CP24" s="7">
        <v>52460.791119404246</v>
      </c>
      <c r="CQ24" s="29">
        <v>52324.855327717836</v>
      </c>
      <c r="CR24" s="29">
        <v>51883.378738733205</v>
      </c>
      <c r="CS24" s="29">
        <v>53948.43451573122</v>
      </c>
      <c r="CT24" s="29">
        <v>57462.21847806916</v>
      </c>
      <c r="CU24" s="38">
        <v>60023.341850124823</v>
      </c>
      <c r="CV24" s="38">
        <v>61706.174941079618</v>
      </c>
      <c r="CW24" s="38">
        <v>64342.204872536138</v>
      </c>
      <c r="CX24" s="38">
        <v>65912.488511633986</v>
      </c>
      <c r="CY24" s="38">
        <v>64426.633514511035</v>
      </c>
      <c r="CZ24" s="38">
        <v>64445.783102499998</v>
      </c>
      <c r="DA24" s="38">
        <v>65730.871658805976</v>
      </c>
      <c r="DB24" s="38" t="s">
        <v>28</v>
      </c>
      <c r="DC24" s="38" t="s">
        <v>28</v>
      </c>
      <c r="DD24" s="30" t="s">
        <v>28</v>
      </c>
      <c r="DE24" s="38" t="s">
        <v>28</v>
      </c>
      <c r="DF24" s="38"/>
      <c r="DG24" s="38" t="s">
        <v>28</v>
      </c>
      <c r="DH24" s="38" t="s">
        <v>28</v>
      </c>
      <c r="DI24" s="38" t="s">
        <v>28</v>
      </c>
      <c r="DJ24" s="16">
        <v>39189.9836466216</v>
      </c>
      <c r="DK24" s="7">
        <v>39304.833333333299</v>
      </c>
      <c r="DL24" s="7">
        <v>41404.124183006497</v>
      </c>
      <c r="DM24" s="7">
        <v>42578</v>
      </c>
      <c r="DN24" s="7">
        <v>45885.892405063292</v>
      </c>
      <c r="DO24" s="7">
        <v>46923</v>
      </c>
      <c r="DP24" s="7">
        <v>47423.8164556962</v>
      </c>
      <c r="DQ24" s="7">
        <v>48283.253086419754</v>
      </c>
      <c r="DR24" s="7">
        <v>49683.439024390245</v>
      </c>
      <c r="DS24" s="29">
        <v>49769.128654970758</v>
      </c>
      <c r="DT24" s="29">
        <v>49444.964912280702</v>
      </c>
      <c r="DU24" s="29">
        <v>52665.893982808026</v>
      </c>
      <c r="DV24" s="29">
        <v>52695.453608247422</v>
      </c>
      <c r="DW24" s="38">
        <v>54914.865537361111</v>
      </c>
      <c r="DX24" s="38">
        <v>58494.78125716855</v>
      </c>
      <c r="DY24" s="38">
        <v>61166.119705726873</v>
      </c>
      <c r="DZ24" s="38">
        <v>62623.630043326033</v>
      </c>
      <c r="EA24" s="38">
        <v>64979.238374014603</v>
      </c>
      <c r="EB24" s="38">
        <v>64633.128875574715</v>
      </c>
      <c r="EC24" s="38">
        <v>65493.360294444436</v>
      </c>
      <c r="ED24" s="38">
        <v>66008.937984496122</v>
      </c>
      <c r="EE24" s="38">
        <v>69346.406716417914</v>
      </c>
      <c r="EF24" s="30">
        <v>71863.536496350367</v>
      </c>
      <c r="EG24" s="38">
        <v>74362.95636363636</v>
      </c>
      <c r="EH24" s="38"/>
      <c r="EI24" s="38">
        <v>76738.469534050178</v>
      </c>
      <c r="EJ24" s="38">
        <v>78351.48936170213</v>
      </c>
      <c r="EK24" s="38">
        <v>81138.795847750866</v>
      </c>
      <c r="EL24" s="16">
        <v>39704.739072920202</v>
      </c>
      <c r="EM24" s="7">
        <v>39798.277976616599</v>
      </c>
      <c r="EN24" s="7">
        <v>41557.989974937402</v>
      </c>
      <c r="EO24" s="7">
        <v>42959</v>
      </c>
      <c r="EP24" s="7">
        <v>44963.945620102044</v>
      </c>
      <c r="EQ24" s="7">
        <v>46805</v>
      </c>
      <c r="ER24" s="7">
        <v>49447.90493806763</v>
      </c>
      <c r="ES24" s="7">
        <v>52307.77924136987</v>
      </c>
      <c r="ET24" s="7">
        <v>54845.184694684089</v>
      </c>
      <c r="EU24" s="29">
        <v>45061</v>
      </c>
      <c r="EV24" s="29">
        <v>54540.885677286649</v>
      </c>
      <c r="EW24" s="29">
        <v>52297.829607438594</v>
      </c>
      <c r="EX24" s="29">
        <v>55322.558701805552</v>
      </c>
      <c r="EY24" s="38">
        <v>52251.078651685391</v>
      </c>
      <c r="EZ24" s="38">
        <v>54226.527472527472</v>
      </c>
      <c r="FA24" s="38">
        <v>56638.663157894734</v>
      </c>
      <c r="FB24" s="38">
        <v>57640.148936170212</v>
      </c>
      <c r="FC24" s="38">
        <v>56791.451612903227</v>
      </c>
      <c r="FD24" s="38">
        <v>57971.185274725278</v>
      </c>
      <c r="FE24" s="38">
        <v>58182.802988505748</v>
      </c>
      <c r="FF24" s="38">
        <v>58259.432744795988</v>
      </c>
      <c r="FG24" s="38">
        <v>62390.823201479157</v>
      </c>
      <c r="FH24" s="30">
        <v>61595.831125827819</v>
      </c>
      <c r="FI24" s="38">
        <v>48569.904411764706</v>
      </c>
      <c r="FJ24" s="38"/>
      <c r="FK24" s="38">
        <v>67502.470588235286</v>
      </c>
      <c r="FL24" s="38">
        <v>70190.934579439258</v>
      </c>
      <c r="FM24" s="38">
        <v>71226.699029126219</v>
      </c>
    </row>
    <row r="25" spans="1:169" s="20" customFormat="1">
      <c r="A25" s="19" t="s">
        <v>23</v>
      </c>
      <c r="B25" s="37">
        <v>42347.224756793003</v>
      </c>
      <c r="C25" s="10">
        <v>43966.268848737098</v>
      </c>
      <c r="D25" s="10">
        <v>45366.041574863499</v>
      </c>
      <c r="E25" s="10">
        <v>48396</v>
      </c>
      <c r="F25" s="10">
        <v>49666.412143942413</v>
      </c>
      <c r="G25" s="10">
        <v>52013</v>
      </c>
      <c r="H25" s="10">
        <v>53560.998964009494</v>
      </c>
      <c r="I25" s="10">
        <v>54603.80322401796</v>
      </c>
      <c r="J25" s="10">
        <v>59099.912799160105</v>
      </c>
      <c r="K25" s="19">
        <v>60315.083275195953</v>
      </c>
      <c r="L25" s="19">
        <v>61076.996959005104</v>
      </c>
      <c r="M25" s="19">
        <v>62126.908321287781</v>
      </c>
      <c r="N25" s="66">
        <v>61739.448054061344</v>
      </c>
      <c r="O25" s="39">
        <v>63795.19338629405</v>
      </c>
      <c r="P25" s="39">
        <v>67630.805170130494</v>
      </c>
      <c r="Q25" s="39">
        <v>72369.466400965015</v>
      </c>
      <c r="R25" s="39">
        <v>76121.643017449664</v>
      </c>
      <c r="S25" s="39">
        <v>75774.047674551213</v>
      </c>
      <c r="T25" s="39">
        <v>75753.584786514519</v>
      </c>
      <c r="U25" s="39">
        <v>79649.292918787862</v>
      </c>
      <c r="V25" s="39">
        <v>80649.686683704873</v>
      </c>
      <c r="W25" s="39">
        <v>80798.397551871676</v>
      </c>
      <c r="X25" s="39">
        <v>85134.997229916902</v>
      </c>
      <c r="Y25" s="39">
        <v>84500.02816128738</v>
      </c>
      <c r="Z25" s="39"/>
      <c r="AA25" s="39">
        <v>87848.743419254941</v>
      </c>
      <c r="AB25" s="39">
        <v>91103.294165535961</v>
      </c>
      <c r="AC25" s="39">
        <v>94360.764679715299</v>
      </c>
      <c r="AD25" s="37" t="s">
        <v>28</v>
      </c>
      <c r="AE25" s="10" t="s">
        <v>28</v>
      </c>
      <c r="AF25" s="10" t="s">
        <v>28</v>
      </c>
      <c r="AG25" s="10" t="s">
        <v>28</v>
      </c>
      <c r="AH25" s="10" t="s">
        <v>28</v>
      </c>
      <c r="AI25" s="10" t="s">
        <v>28</v>
      </c>
      <c r="AJ25" s="10" t="s">
        <v>28</v>
      </c>
      <c r="AK25" s="10" t="s">
        <v>28</v>
      </c>
      <c r="AL25" s="10" t="s">
        <v>28</v>
      </c>
      <c r="AM25" s="10" t="s">
        <v>28</v>
      </c>
      <c r="AN25" s="10" t="s">
        <v>28</v>
      </c>
      <c r="AO25" s="10" t="s">
        <v>28</v>
      </c>
      <c r="AP25" s="10" t="s">
        <v>28</v>
      </c>
      <c r="AQ25" s="10" t="s">
        <v>28</v>
      </c>
      <c r="AR25" s="10" t="s">
        <v>28</v>
      </c>
      <c r="AS25" s="10" t="s">
        <v>28</v>
      </c>
      <c r="AT25" s="39" t="s">
        <v>28</v>
      </c>
      <c r="AU25" s="39" t="s">
        <v>28</v>
      </c>
      <c r="AV25" s="39" t="s">
        <v>28</v>
      </c>
      <c r="AW25" s="39" t="s">
        <v>28</v>
      </c>
      <c r="AX25" s="38" t="s">
        <v>28</v>
      </c>
      <c r="AY25" s="38" t="s">
        <v>28</v>
      </c>
      <c r="AZ25" s="158" t="s">
        <v>28</v>
      </c>
      <c r="BA25" s="78" t="s">
        <v>28</v>
      </c>
      <c r="BB25" s="39"/>
      <c r="BC25" s="39" t="s">
        <v>28</v>
      </c>
      <c r="BD25" s="39" t="s">
        <v>28</v>
      </c>
      <c r="BE25" s="39" t="s">
        <v>28</v>
      </c>
      <c r="BF25" s="37">
        <v>36789.726067036398</v>
      </c>
      <c r="BG25" s="10">
        <v>39212.2111363636</v>
      </c>
      <c r="BH25" s="10">
        <v>40432.787045454497</v>
      </c>
      <c r="BI25" s="10">
        <v>42180</v>
      </c>
      <c r="BJ25" s="10">
        <v>43214.600351121953</v>
      </c>
      <c r="BK25" s="10">
        <v>43826</v>
      </c>
      <c r="BL25" s="10">
        <v>45742.731818884116</v>
      </c>
      <c r="BM25" s="10">
        <v>47315.674746709679</v>
      </c>
      <c r="BN25" s="10">
        <v>49457.001091576763</v>
      </c>
      <c r="BO25" s="19">
        <v>50774.12354977036</v>
      </c>
      <c r="BP25" s="19">
        <v>52246.814083198376</v>
      </c>
      <c r="BQ25" s="19">
        <v>52535.228951466088</v>
      </c>
      <c r="BR25" s="10">
        <v>53742.802890953433</v>
      </c>
      <c r="BS25" s="39">
        <v>53925.925305653109</v>
      </c>
      <c r="BT25" s="10">
        <v>56981.129730191897</v>
      </c>
      <c r="BU25" s="10">
        <v>59657.761864628825</v>
      </c>
      <c r="BV25" s="39">
        <v>60802.600737662331</v>
      </c>
      <c r="BW25" s="39">
        <v>61068.888895095952</v>
      </c>
      <c r="BX25" s="39">
        <v>61513.993002928873</v>
      </c>
      <c r="BY25" s="39">
        <v>61753.507676000008</v>
      </c>
      <c r="BZ25" s="39">
        <v>61430.797242216577</v>
      </c>
      <c r="CA25" s="39">
        <v>62353.695602270644</v>
      </c>
      <c r="CB25" s="158">
        <v>64050.441846873175</v>
      </c>
      <c r="CC25" s="39">
        <v>63104.129569377983</v>
      </c>
      <c r="CD25" s="39"/>
      <c r="CE25" s="39">
        <v>64625.489115777309</v>
      </c>
      <c r="CF25" s="39">
        <v>68861.380378657486</v>
      </c>
      <c r="CG25" s="39">
        <v>71166.103571428568</v>
      </c>
      <c r="CH25" s="37" t="s">
        <v>28</v>
      </c>
      <c r="CI25" s="10" t="s">
        <v>28</v>
      </c>
      <c r="CJ25" s="10" t="s">
        <v>28</v>
      </c>
      <c r="CK25" s="10" t="s">
        <v>28</v>
      </c>
      <c r="CL25" s="10" t="s">
        <v>28</v>
      </c>
      <c r="CM25" s="10" t="s">
        <v>28</v>
      </c>
      <c r="CN25" s="10" t="s">
        <v>28</v>
      </c>
      <c r="CO25" s="10" t="s">
        <v>28</v>
      </c>
      <c r="CP25" s="10" t="s">
        <v>28</v>
      </c>
      <c r="CQ25" s="10" t="s">
        <v>28</v>
      </c>
      <c r="CR25" s="10" t="s">
        <v>28</v>
      </c>
      <c r="CS25" s="10" t="s">
        <v>28</v>
      </c>
      <c r="CT25" s="10" t="s">
        <v>28</v>
      </c>
      <c r="CU25" s="10" t="s">
        <v>28</v>
      </c>
      <c r="CV25" s="10" t="s">
        <v>28</v>
      </c>
      <c r="CW25" s="10" t="s">
        <v>28</v>
      </c>
      <c r="CX25" s="39" t="s">
        <v>28</v>
      </c>
      <c r="CY25" s="10" t="s">
        <v>28</v>
      </c>
      <c r="CZ25" s="10" t="s">
        <v>28</v>
      </c>
      <c r="DA25" s="39" t="s">
        <v>28</v>
      </c>
      <c r="DB25" s="38" t="s">
        <v>28</v>
      </c>
      <c r="DC25" s="38" t="s">
        <v>28</v>
      </c>
      <c r="DD25" s="158" t="s">
        <v>28</v>
      </c>
      <c r="DE25" s="78" t="s">
        <v>28</v>
      </c>
      <c r="DF25" s="39"/>
      <c r="DG25" s="39" t="s">
        <v>28</v>
      </c>
      <c r="DH25" s="39" t="s">
        <v>28</v>
      </c>
      <c r="DI25" s="39" t="s">
        <v>28</v>
      </c>
      <c r="DJ25" s="37" t="s">
        <v>28</v>
      </c>
      <c r="DK25" s="10" t="s">
        <v>28</v>
      </c>
      <c r="DL25" s="10" t="s">
        <v>28</v>
      </c>
      <c r="DM25" s="10" t="s">
        <v>28</v>
      </c>
      <c r="DN25" s="10" t="s">
        <v>28</v>
      </c>
      <c r="DO25" s="10" t="s">
        <v>28</v>
      </c>
      <c r="DP25" s="10" t="s">
        <v>28</v>
      </c>
      <c r="DQ25" s="10" t="s">
        <v>28</v>
      </c>
      <c r="DR25" s="10" t="s">
        <v>28</v>
      </c>
      <c r="DS25" s="10" t="s">
        <v>28</v>
      </c>
      <c r="DT25" s="10" t="s">
        <v>28</v>
      </c>
      <c r="DU25" s="10" t="s">
        <v>28</v>
      </c>
      <c r="DV25" s="10" t="s">
        <v>28</v>
      </c>
      <c r="DW25" s="10" t="s">
        <v>28</v>
      </c>
      <c r="DX25" s="10" t="s">
        <v>28</v>
      </c>
      <c r="DY25" s="10" t="s">
        <v>28</v>
      </c>
      <c r="DZ25" s="39" t="s">
        <v>28</v>
      </c>
      <c r="EA25" s="39">
        <v>58741.739527397265</v>
      </c>
      <c r="EB25" s="39">
        <v>59307.394686111104</v>
      </c>
      <c r="EC25" s="39">
        <v>61654.660547194726</v>
      </c>
      <c r="ED25" s="39">
        <v>60667.717389983809</v>
      </c>
      <c r="EE25" s="39">
        <v>61329.069697398925</v>
      </c>
      <c r="EF25" s="158">
        <v>59109.052125693161</v>
      </c>
      <c r="EG25" s="39">
        <v>58322.338007380073</v>
      </c>
      <c r="EH25" s="39"/>
      <c r="EI25" s="39">
        <v>54563.088949843259</v>
      </c>
      <c r="EJ25" s="39">
        <v>59904.929444225461</v>
      </c>
      <c r="EK25" s="39">
        <v>61206.422445255477</v>
      </c>
      <c r="EL25" s="23">
        <v>31410.634757134801</v>
      </c>
      <c r="EM25" s="10">
        <v>33565.027234769397</v>
      </c>
      <c r="EN25" s="10">
        <v>34661.536934743897</v>
      </c>
      <c r="EO25" s="10">
        <v>36887</v>
      </c>
      <c r="EP25" s="10">
        <v>38415.903323685343</v>
      </c>
      <c r="EQ25" s="10">
        <v>39079</v>
      </c>
      <c r="ER25" s="10">
        <v>41332.32124787027</v>
      </c>
      <c r="ES25" s="10">
        <v>43092.656282338532</v>
      </c>
      <c r="ET25" s="10">
        <v>45471.635402788153</v>
      </c>
      <c r="EU25" s="10">
        <v>40711</v>
      </c>
      <c r="EV25" s="10">
        <v>47129.497702668086</v>
      </c>
      <c r="EW25" s="10">
        <v>47179.521242168958</v>
      </c>
      <c r="EX25" s="19">
        <v>47913.200969449412</v>
      </c>
      <c r="EY25" s="39">
        <v>49282.776237414451</v>
      </c>
      <c r="EZ25" s="10">
        <v>50912.019555888073</v>
      </c>
      <c r="FA25" s="10">
        <v>52961.789412500002</v>
      </c>
      <c r="FB25" s="39">
        <v>55314.576395928147</v>
      </c>
      <c r="FC25" s="39">
        <v>53238.316577192985</v>
      </c>
      <c r="FD25" s="39">
        <v>54021.619901543745</v>
      </c>
      <c r="FE25" s="39">
        <v>55980.646715488212</v>
      </c>
      <c r="FF25" s="39">
        <v>56110.368435273871</v>
      </c>
      <c r="FG25" s="39">
        <v>56997.411977529177</v>
      </c>
      <c r="FH25" s="158">
        <v>57086.802234023075</v>
      </c>
      <c r="FI25" s="39">
        <v>56935.064679415067</v>
      </c>
      <c r="FJ25" s="39"/>
      <c r="FK25" s="39">
        <v>58178.396046128495</v>
      </c>
      <c r="FL25" s="39">
        <v>57920.561831550804</v>
      </c>
      <c r="FM25" s="39">
        <v>59045.416167664669</v>
      </c>
    </row>
    <row r="26" spans="1:169" s="11" customFormat="1">
      <c r="A26" s="47" t="s">
        <v>53</v>
      </c>
      <c r="B26" s="75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68">
        <v>79657.834271002197</v>
      </c>
      <c r="O26" s="47"/>
      <c r="P26" s="47">
        <v>87152</v>
      </c>
      <c r="Q26" s="47"/>
      <c r="R26" s="60">
        <v>91866.752017764869</v>
      </c>
      <c r="S26" s="60">
        <v>93615.236354339766</v>
      </c>
      <c r="T26" s="61">
        <v>93866.667213508321</v>
      </c>
      <c r="U26" s="61">
        <v>96275</v>
      </c>
      <c r="V26" s="61">
        <v>94567.714715076727</v>
      </c>
      <c r="W26" s="61">
        <v>95570.834921374757</v>
      </c>
      <c r="X26" s="61">
        <v>99979.325341326607</v>
      </c>
      <c r="Y26" s="61">
        <v>103735.70484447401</v>
      </c>
      <c r="Z26" s="61"/>
      <c r="AA26" s="61">
        <v>107644.99438815386</v>
      </c>
      <c r="AB26" s="61">
        <v>114502.4912565461</v>
      </c>
      <c r="AC26" s="61">
        <v>117324.64859163668</v>
      </c>
      <c r="AD26" s="52"/>
      <c r="AE26" s="49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>
        <v>62249.150816303234</v>
      </c>
      <c r="AQ26" s="47"/>
      <c r="AR26" s="47">
        <v>66290</v>
      </c>
      <c r="AS26" s="47"/>
      <c r="AT26" s="60">
        <v>72369.904826154641</v>
      </c>
      <c r="AU26" s="60">
        <v>73572.941243999172</v>
      </c>
      <c r="AV26" s="61">
        <v>71459.352238132822</v>
      </c>
      <c r="AW26" s="61">
        <v>72928</v>
      </c>
      <c r="AX26" s="76">
        <v>73401.738657047361</v>
      </c>
      <c r="AY26" s="77">
        <v>76166.954476544022</v>
      </c>
      <c r="AZ26" s="61">
        <v>75921.584563804325</v>
      </c>
      <c r="BA26" s="61">
        <v>77676.688720173523</v>
      </c>
      <c r="BB26" s="61"/>
      <c r="BC26" s="61">
        <v>81719.030268118979</v>
      </c>
      <c r="BD26" s="61">
        <v>85206.618226373219</v>
      </c>
      <c r="BE26" s="61">
        <v>85032.928683879087</v>
      </c>
      <c r="BF26" s="52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72">
        <v>66176.643568430576</v>
      </c>
      <c r="BS26" s="47"/>
      <c r="BT26" s="47">
        <v>67928</v>
      </c>
      <c r="BU26" s="47"/>
      <c r="BV26" s="60">
        <v>74275.565118174403</v>
      </c>
      <c r="BW26" s="60">
        <v>75464.025903714806</v>
      </c>
      <c r="BX26" s="60">
        <v>75977.767469976621</v>
      </c>
      <c r="BY26" s="61">
        <v>75414</v>
      </c>
      <c r="BZ26" s="61">
        <v>74804.523892033743</v>
      </c>
      <c r="CA26" s="61">
        <v>74613.067109528187</v>
      </c>
      <c r="CB26" s="61">
        <v>75181.460335056938</v>
      </c>
      <c r="CC26" s="61">
        <v>77632.724871866274</v>
      </c>
      <c r="CD26" s="61"/>
      <c r="CE26" s="61">
        <v>84695.837987626728</v>
      </c>
      <c r="CF26" s="61">
        <v>87326.815561267722</v>
      </c>
      <c r="CG26" s="61">
        <v>89724.130717185384</v>
      </c>
      <c r="CH26" s="52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>
        <v>59143.540286975716</v>
      </c>
      <c r="CU26" s="47"/>
      <c r="CV26" s="47">
        <v>63309</v>
      </c>
      <c r="CW26" s="47"/>
      <c r="CX26" s="60">
        <v>64256.334899615547</v>
      </c>
      <c r="CY26" s="60">
        <v>65161.846553966192</v>
      </c>
      <c r="CZ26" s="60">
        <v>64121.401791639015</v>
      </c>
      <c r="DA26" s="61">
        <v>65870</v>
      </c>
      <c r="DB26" s="76">
        <v>65988.885318365195</v>
      </c>
      <c r="DC26" s="77">
        <v>66816.624757974932</v>
      </c>
      <c r="DD26" s="61">
        <v>69571.471575225631</v>
      </c>
      <c r="DE26" s="61">
        <v>70107.034380155557</v>
      </c>
      <c r="DF26" s="61"/>
      <c r="DG26" s="61">
        <v>74430.606598849598</v>
      </c>
      <c r="DH26" s="61">
        <v>77295.543797781153</v>
      </c>
      <c r="DI26" s="61">
        <v>80321.299588566486</v>
      </c>
      <c r="DJ26" s="52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>
        <v>51079.095264937991</v>
      </c>
      <c r="DW26" s="47"/>
      <c r="DX26" s="47">
        <v>55284</v>
      </c>
      <c r="DY26" s="47"/>
      <c r="DZ26" s="60">
        <v>57975.569105691058</v>
      </c>
      <c r="EA26" s="60">
        <v>59076.935148118493</v>
      </c>
      <c r="EB26" s="60">
        <v>61529.695135135138</v>
      </c>
      <c r="EC26" s="61">
        <v>57421</v>
      </c>
      <c r="ED26" s="61">
        <v>58469.492612137205</v>
      </c>
      <c r="EE26" s="61">
        <v>59973.774736369756</v>
      </c>
      <c r="EF26" s="61">
        <v>65395.881058783089</v>
      </c>
      <c r="EG26" s="61">
        <v>63867.429405468516</v>
      </c>
      <c r="EH26" s="61"/>
      <c r="EI26" s="61">
        <v>66626.689589262198</v>
      </c>
      <c r="EJ26" s="61">
        <v>67301.874915768189</v>
      </c>
      <c r="EK26" s="61">
        <v>69762.73837683523</v>
      </c>
      <c r="EL26" s="52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>
        <v>50480.239408866997</v>
      </c>
      <c r="EY26" s="47"/>
      <c r="EZ26" s="47">
        <v>53596</v>
      </c>
      <c r="FA26" s="47"/>
      <c r="FB26" s="60">
        <v>59165.040103492887</v>
      </c>
      <c r="FC26" s="60">
        <v>59908.429184549357</v>
      </c>
      <c r="FD26" s="60">
        <v>58872.368681863234</v>
      </c>
      <c r="FE26" s="61">
        <v>58746</v>
      </c>
      <c r="FF26" s="61">
        <v>56679.585761977803</v>
      </c>
      <c r="FG26" s="61">
        <v>58202.518353016283</v>
      </c>
      <c r="FH26" s="61">
        <v>61311.962174189452</v>
      </c>
      <c r="FI26" s="61">
        <v>61740.945082520993</v>
      </c>
      <c r="FJ26" s="61"/>
      <c r="FK26" s="61">
        <v>65565.606186595716</v>
      </c>
      <c r="FL26" s="61">
        <v>66526.715035839297</v>
      </c>
      <c r="FM26" s="61">
        <v>68653.46577498033</v>
      </c>
    </row>
    <row r="27" spans="1:169" s="11" customFormat="1">
      <c r="A27" s="47"/>
      <c r="B27" s="52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68"/>
      <c r="O27" s="47"/>
      <c r="P27" s="47"/>
      <c r="Q27" s="47"/>
      <c r="R27" s="60"/>
      <c r="S27" s="60"/>
      <c r="T27" s="61"/>
      <c r="U27" s="61"/>
      <c r="V27" s="61"/>
      <c r="W27" s="61"/>
      <c r="Y27" s="61"/>
      <c r="Z27" s="61"/>
      <c r="AA27" s="61"/>
      <c r="AD27" s="52"/>
      <c r="AE27" s="49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60"/>
      <c r="AU27" s="60"/>
      <c r="AV27" s="61"/>
      <c r="AW27" s="61"/>
      <c r="AX27" s="61"/>
      <c r="AY27" s="61"/>
      <c r="BA27" s="61"/>
      <c r="BB27" s="61"/>
      <c r="BC27" s="61"/>
      <c r="BF27" s="52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60"/>
      <c r="BW27" s="60"/>
      <c r="BX27" s="60"/>
      <c r="BY27" s="61"/>
      <c r="BZ27" s="61"/>
      <c r="CA27" s="61"/>
      <c r="CC27" s="61"/>
      <c r="CD27" s="61"/>
      <c r="CE27" s="61"/>
      <c r="CH27" s="52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60"/>
      <c r="CY27" s="60"/>
      <c r="CZ27" s="60"/>
      <c r="DA27" s="61"/>
      <c r="DB27" s="61"/>
      <c r="DC27" s="61"/>
      <c r="DE27" s="61"/>
      <c r="DF27" s="61"/>
      <c r="DG27" s="61"/>
      <c r="DJ27" s="52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60"/>
      <c r="EA27" s="60"/>
      <c r="EB27" s="60"/>
      <c r="EC27" s="61"/>
      <c r="ED27" s="61"/>
      <c r="EE27" s="61"/>
      <c r="EG27" s="61"/>
      <c r="EH27" s="61"/>
      <c r="EI27" s="61"/>
      <c r="EL27" s="52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60"/>
      <c r="FC27" s="60"/>
      <c r="FD27" s="60"/>
      <c r="FE27" s="61"/>
      <c r="FF27" s="61"/>
      <c r="FG27" s="61"/>
      <c r="FI27" s="61"/>
      <c r="FJ27" s="61"/>
      <c r="FK27" s="61"/>
    </row>
    <row r="28" spans="1:169" s="11" customFormat="1">
      <c r="A28" s="48" t="s">
        <v>54</v>
      </c>
      <c r="B28" s="53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24" t="s">
        <v>28</v>
      </c>
      <c r="O28" s="48"/>
      <c r="P28" s="60" t="s">
        <v>28</v>
      </c>
      <c r="Q28" s="48"/>
      <c r="R28" s="29" t="s">
        <v>28</v>
      </c>
      <c r="S28" s="29" t="s">
        <v>28</v>
      </c>
      <c r="T28" s="29" t="s">
        <v>28</v>
      </c>
      <c r="U28" s="29" t="s">
        <v>101</v>
      </c>
      <c r="V28" s="29" t="s">
        <v>28</v>
      </c>
      <c r="W28" s="29" t="s">
        <v>28</v>
      </c>
      <c r="X28" s="11" t="s">
        <v>28</v>
      </c>
      <c r="Y28" s="29" t="s">
        <v>28</v>
      </c>
      <c r="Z28" s="29"/>
      <c r="AA28" s="29" t="s">
        <v>28</v>
      </c>
      <c r="AC28" s="11" t="s">
        <v>28</v>
      </c>
      <c r="AD28" s="53"/>
      <c r="AE28" s="55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24" t="s">
        <v>28</v>
      </c>
      <c r="AQ28" s="48"/>
      <c r="AR28" s="60" t="s">
        <v>28</v>
      </c>
      <c r="AS28" s="48"/>
      <c r="AT28" s="29" t="s">
        <v>28</v>
      </c>
      <c r="AU28" s="29" t="s">
        <v>28</v>
      </c>
      <c r="AV28" s="29">
        <v>74958.451536643028</v>
      </c>
      <c r="AW28" s="29">
        <v>76920</v>
      </c>
      <c r="AX28" s="29">
        <v>81118.628834355841</v>
      </c>
      <c r="AY28" s="29">
        <v>79578.925006744001</v>
      </c>
      <c r="AZ28" s="11">
        <v>82570.942481511913</v>
      </c>
      <c r="BA28" s="29">
        <v>83387.829371816639</v>
      </c>
      <c r="BB28" s="29"/>
      <c r="BC28" s="29">
        <v>86552.76805696846</v>
      </c>
      <c r="BD28" s="61">
        <v>86255.107675906183</v>
      </c>
      <c r="BE28" s="11">
        <v>86827.096774193546</v>
      </c>
      <c r="BF28" s="53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>
        <v>58945.674185463657</v>
      </c>
      <c r="BS28" s="48"/>
      <c r="BT28" s="60">
        <v>63458</v>
      </c>
      <c r="BU28" s="48"/>
      <c r="BV28" s="29">
        <v>69472.158550396372</v>
      </c>
      <c r="BW28" s="29">
        <v>72240.681175190432</v>
      </c>
      <c r="BX28" s="29">
        <v>73642.053742802309</v>
      </c>
      <c r="BY28" s="29">
        <v>74542</v>
      </c>
      <c r="BZ28" s="29">
        <v>75933.223590814203</v>
      </c>
      <c r="CA28" s="29">
        <v>76243.186639676118</v>
      </c>
      <c r="CB28" s="11">
        <v>77763.612817904374</v>
      </c>
      <c r="CC28" s="29">
        <v>79433.668141592905</v>
      </c>
      <c r="CD28" s="29"/>
      <c r="CE28" s="29">
        <v>83232.653561517101</v>
      </c>
      <c r="CF28" s="61">
        <v>82156.211445644687</v>
      </c>
      <c r="CG28" s="11">
        <v>82009.18965517242</v>
      </c>
      <c r="CH28" s="53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29" t="s">
        <v>28</v>
      </c>
      <c r="CU28" s="48"/>
      <c r="CV28" s="60" t="s">
        <v>101</v>
      </c>
      <c r="CW28" s="48"/>
      <c r="CX28" s="29" t="s">
        <v>28</v>
      </c>
      <c r="CY28" s="29" t="s">
        <v>28</v>
      </c>
      <c r="CZ28" s="29" t="s">
        <v>28</v>
      </c>
      <c r="DA28" s="29" t="s">
        <v>28</v>
      </c>
      <c r="DB28" s="29" t="s">
        <v>28</v>
      </c>
      <c r="DC28" s="29" t="s">
        <v>28</v>
      </c>
      <c r="DD28" s="11" t="s">
        <v>28</v>
      </c>
      <c r="DE28" s="29" t="s">
        <v>28</v>
      </c>
      <c r="DF28" s="29"/>
      <c r="DG28" s="29" t="s">
        <v>28</v>
      </c>
      <c r="DH28" s="61" t="s">
        <v>28</v>
      </c>
      <c r="DI28" s="11" t="s">
        <v>28</v>
      </c>
      <c r="DJ28" s="53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60">
        <v>51304.648351648349</v>
      </c>
      <c r="DW28" s="48"/>
      <c r="DX28" s="60">
        <v>56172</v>
      </c>
      <c r="DY28" s="48"/>
      <c r="DZ28" s="29">
        <v>63301.458333333336</v>
      </c>
      <c r="EA28" s="29">
        <v>65399.039215686273</v>
      </c>
      <c r="EB28" s="29">
        <v>64998.48039215686</v>
      </c>
      <c r="EC28" s="29">
        <v>68083</v>
      </c>
      <c r="ED28" s="29">
        <v>70895.010309278354</v>
      </c>
      <c r="EE28" s="29">
        <v>72242.107266435982</v>
      </c>
      <c r="EF28" s="11">
        <v>70768.039285714287</v>
      </c>
      <c r="EG28" s="29">
        <v>71646.085714285713</v>
      </c>
      <c r="EH28" s="29"/>
      <c r="EI28" s="29">
        <v>75555.690721649487</v>
      </c>
      <c r="EJ28" s="61">
        <v>73730.856164383571</v>
      </c>
      <c r="EK28" s="11">
        <v>75358.483146067418</v>
      </c>
      <c r="EL28" s="53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29" t="s">
        <v>28</v>
      </c>
      <c r="EY28" s="48"/>
      <c r="EZ28" s="60" t="s">
        <v>101</v>
      </c>
      <c r="FA28" s="48"/>
      <c r="FB28" s="29" t="s">
        <v>28</v>
      </c>
      <c r="FC28" s="29" t="s">
        <v>28</v>
      </c>
      <c r="FD28" s="29" t="s">
        <v>28</v>
      </c>
      <c r="FE28" s="29" t="s">
        <v>28</v>
      </c>
      <c r="FF28" s="29" t="s">
        <v>28</v>
      </c>
      <c r="FG28" s="29" t="s">
        <v>28</v>
      </c>
      <c r="FH28" s="11" t="s">
        <v>28</v>
      </c>
      <c r="FI28" s="29" t="s">
        <v>28</v>
      </c>
      <c r="FJ28" s="29"/>
      <c r="FK28" s="29" t="s">
        <v>28</v>
      </c>
      <c r="FL28" s="61" t="s">
        <v>28</v>
      </c>
      <c r="FM28" s="11" t="s">
        <v>28</v>
      </c>
    </row>
    <row r="29" spans="1:169" s="11" customFormat="1">
      <c r="A29" s="47" t="s">
        <v>55</v>
      </c>
      <c r="B29" s="52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68">
        <v>77672.959013662112</v>
      </c>
      <c r="O29" s="47"/>
      <c r="P29" s="60">
        <v>83590</v>
      </c>
      <c r="Q29" s="47"/>
      <c r="R29" s="60">
        <v>84738.294604767885</v>
      </c>
      <c r="S29" s="60">
        <v>86259.672708705635</v>
      </c>
      <c r="T29" s="61">
        <v>86927.885620086236</v>
      </c>
      <c r="U29" s="61">
        <v>87635</v>
      </c>
      <c r="V29" s="61">
        <v>88355.377675337513</v>
      </c>
      <c r="W29" s="61">
        <v>93285.336141778025</v>
      </c>
      <c r="X29" s="11">
        <v>94412.149590925997</v>
      </c>
      <c r="Y29" s="61">
        <v>96666.070480928698</v>
      </c>
      <c r="Z29" s="61"/>
      <c r="AA29" s="61">
        <v>100395.97342911546</v>
      </c>
      <c r="AB29" s="61" t="s">
        <v>28</v>
      </c>
      <c r="AC29" s="61">
        <v>103649.43683559951</v>
      </c>
      <c r="AD29" s="52"/>
      <c r="AE29" s="49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>
        <v>57534.061971830983</v>
      </c>
      <c r="AQ29" s="47"/>
      <c r="AR29" s="60">
        <v>62647</v>
      </c>
      <c r="AS29" s="47"/>
      <c r="AT29" s="60">
        <v>65828.367830423944</v>
      </c>
      <c r="AU29" s="60">
        <v>66702.630597014926</v>
      </c>
      <c r="AV29" s="61">
        <v>67776.713939393943</v>
      </c>
      <c r="AW29" s="61">
        <v>69530</v>
      </c>
      <c r="AX29" s="61">
        <v>69252.292727717926</v>
      </c>
      <c r="AY29" s="61">
        <v>72896.874586092716</v>
      </c>
      <c r="AZ29" s="11">
        <v>73477.883189787754</v>
      </c>
      <c r="BA29" s="61">
        <v>73474.808484138033</v>
      </c>
      <c r="BB29" s="61"/>
      <c r="BC29" s="61">
        <v>76140.315038133107</v>
      </c>
      <c r="BD29" s="29">
        <v>76661.959526222447</v>
      </c>
      <c r="BE29" s="61">
        <v>79194.80961866818</v>
      </c>
      <c r="BF29" s="52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60" t="s">
        <v>28</v>
      </c>
      <c r="BS29" s="47"/>
      <c r="BT29" s="60" t="s">
        <v>101</v>
      </c>
      <c r="BU29" s="47"/>
      <c r="BV29" s="60" t="s">
        <v>28</v>
      </c>
      <c r="BW29" s="60" t="s">
        <v>28</v>
      </c>
      <c r="BX29" s="60" t="s">
        <v>28</v>
      </c>
      <c r="BY29" s="61" t="s">
        <v>28</v>
      </c>
      <c r="BZ29" s="61" t="s">
        <v>28</v>
      </c>
      <c r="CA29" s="61" t="s">
        <v>28</v>
      </c>
      <c r="CB29" s="11" t="s">
        <v>28</v>
      </c>
      <c r="CC29" s="61" t="s">
        <v>28</v>
      </c>
      <c r="CD29" s="61"/>
      <c r="CE29" s="61">
        <v>77191.574616457452</v>
      </c>
      <c r="CF29" s="29">
        <v>80453.231532962673</v>
      </c>
      <c r="CG29" s="61">
        <v>82761.394977168951</v>
      </c>
      <c r="CH29" s="52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>
        <v>63714.146417445481</v>
      </c>
      <c r="CU29" s="47"/>
      <c r="CV29" s="60">
        <v>65887</v>
      </c>
      <c r="CW29" s="47"/>
      <c r="CX29" s="60" t="s">
        <v>28</v>
      </c>
      <c r="CY29" s="60" t="s">
        <v>28</v>
      </c>
      <c r="CZ29" s="60" t="s">
        <v>28</v>
      </c>
      <c r="DA29" s="61" t="s">
        <v>28</v>
      </c>
      <c r="DB29" s="61" t="s">
        <v>28</v>
      </c>
      <c r="DC29" s="61">
        <v>73584.625</v>
      </c>
      <c r="DD29" s="11">
        <v>75657.185365853657</v>
      </c>
      <c r="DE29" s="61">
        <v>75222.995381062356</v>
      </c>
      <c r="DF29" s="61"/>
      <c r="DG29" s="61">
        <v>77295.741477272735</v>
      </c>
      <c r="DH29" s="29">
        <v>85832.886866059809</v>
      </c>
      <c r="DI29" s="61">
        <v>83749.882415254237</v>
      </c>
      <c r="DJ29" s="52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60" t="s">
        <v>28</v>
      </c>
      <c r="DW29" s="47"/>
      <c r="DX29" s="60" t="s">
        <v>101</v>
      </c>
      <c r="DY29" s="47"/>
      <c r="DZ29" s="60" t="s">
        <v>28</v>
      </c>
      <c r="EA29" s="60" t="s">
        <v>28</v>
      </c>
      <c r="EB29" s="60" t="s">
        <v>28</v>
      </c>
      <c r="EC29" s="61" t="s">
        <v>28</v>
      </c>
      <c r="ED29" s="61" t="s">
        <v>28</v>
      </c>
      <c r="EE29" s="61">
        <v>64208.722466960353</v>
      </c>
      <c r="EF29" s="11">
        <v>65629.554794520547</v>
      </c>
      <c r="EG29" s="61">
        <v>70577.731474688189</v>
      </c>
      <c r="EH29" s="61"/>
      <c r="EI29" s="61">
        <v>67557.534246575335</v>
      </c>
      <c r="EJ29" s="29">
        <v>72376.274999999994</v>
      </c>
      <c r="EK29" s="61">
        <v>73209.210526315786</v>
      </c>
      <c r="EL29" s="52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60" t="s">
        <v>28</v>
      </c>
      <c r="EY29" s="47"/>
      <c r="EZ29" s="60" t="s">
        <v>101</v>
      </c>
      <c r="FA29" s="47"/>
      <c r="FB29" s="60" t="s">
        <v>28</v>
      </c>
      <c r="FC29" s="60" t="s">
        <v>28</v>
      </c>
      <c r="FD29" s="60" t="s">
        <v>28</v>
      </c>
      <c r="FE29" s="61" t="s">
        <v>28</v>
      </c>
      <c r="FF29" s="61" t="s">
        <v>28</v>
      </c>
      <c r="FG29" s="61" t="s">
        <v>28</v>
      </c>
      <c r="FH29" s="11" t="s">
        <v>28</v>
      </c>
      <c r="FI29" s="61">
        <v>63668.957746478874</v>
      </c>
      <c r="FJ29" s="61"/>
      <c r="FK29" s="61" t="s">
        <v>28</v>
      </c>
      <c r="FL29" s="29" t="s">
        <v>28</v>
      </c>
      <c r="FM29" s="61" t="s">
        <v>28</v>
      </c>
    </row>
    <row r="30" spans="1:169" s="11" customFormat="1">
      <c r="A30" s="47" t="s">
        <v>56</v>
      </c>
      <c r="B30" s="52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68">
        <v>90779.289356203008</v>
      </c>
      <c r="O30" s="47"/>
      <c r="P30" s="60">
        <v>97032</v>
      </c>
      <c r="Q30" s="47"/>
      <c r="R30" s="60">
        <v>105049.42432704121</v>
      </c>
      <c r="S30" s="60">
        <v>108135.46707570943</v>
      </c>
      <c r="T30" s="61">
        <v>109945.93327451196</v>
      </c>
      <c r="U30" s="61">
        <v>113284</v>
      </c>
      <c r="V30" s="61">
        <v>116882.46635814743</v>
      </c>
      <c r="W30" s="61">
        <v>120069.60469017705</v>
      </c>
      <c r="X30" s="61">
        <v>125020.78310214376</v>
      </c>
      <c r="Y30" s="61">
        <v>129750.68157751832</v>
      </c>
      <c r="Z30" s="61"/>
      <c r="AA30" s="61">
        <v>138218.32307692309</v>
      </c>
      <c r="AB30" s="29">
        <v>101794.87890044576</v>
      </c>
      <c r="AC30" s="29">
        <v>150386.63532293987</v>
      </c>
      <c r="AD30" s="52"/>
      <c r="AE30" s="49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>
        <v>70846.704545454544</v>
      </c>
      <c r="AQ30" s="47"/>
      <c r="AR30" s="60">
        <v>71964</v>
      </c>
      <c r="AS30" s="47"/>
      <c r="AT30" s="60">
        <v>82091.848861283637</v>
      </c>
      <c r="AU30" s="60">
        <v>84222.738888888882</v>
      </c>
      <c r="AV30" s="61">
        <v>85280.63682432432</v>
      </c>
      <c r="AW30" s="61">
        <v>85626</v>
      </c>
      <c r="AX30" s="61">
        <v>88212.009364358688</v>
      </c>
      <c r="AY30" s="61">
        <v>83204.345323741014</v>
      </c>
      <c r="AZ30" s="11">
        <v>83494.542359767889</v>
      </c>
      <c r="BA30" s="61">
        <v>85785.427599243863</v>
      </c>
      <c r="BB30" s="61"/>
      <c r="BC30" s="61">
        <v>97588.368014631167</v>
      </c>
      <c r="BD30" s="61">
        <v>107223.13527696794</v>
      </c>
      <c r="BE30" s="29">
        <v>108770.08626865671</v>
      </c>
      <c r="BF30" s="52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>
        <v>69856.768886462887</v>
      </c>
      <c r="BS30" s="47"/>
      <c r="BT30" s="60">
        <v>70920</v>
      </c>
      <c r="BU30" s="47"/>
      <c r="BV30" s="60">
        <v>78282.348644409591</v>
      </c>
      <c r="BW30" s="60">
        <v>79332.691301354149</v>
      </c>
      <c r="BX30" s="60">
        <v>79401.772397857363</v>
      </c>
      <c r="BY30" s="61">
        <v>78624</v>
      </c>
      <c r="BZ30" s="61">
        <v>77708.104695410468</v>
      </c>
      <c r="CA30" s="61">
        <v>77243.84615139442</v>
      </c>
      <c r="CB30" s="11">
        <v>77445.113000989615</v>
      </c>
      <c r="CC30" s="61">
        <v>79827.742450040314</v>
      </c>
      <c r="CD30" s="61"/>
      <c r="CE30" s="61">
        <v>87766.243888177312</v>
      </c>
      <c r="CF30" s="61">
        <v>90604.817670416945</v>
      </c>
      <c r="CG30" s="29">
        <v>92229.849245393139</v>
      </c>
      <c r="CH30" s="52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>
        <v>66377.303149606305</v>
      </c>
      <c r="CU30" s="47"/>
      <c r="CV30" s="60">
        <v>67664</v>
      </c>
      <c r="CW30" s="47"/>
      <c r="CX30" s="60">
        <v>75787.580684596571</v>
      </c>
      <c r="CY30" s="60">
        <v>76749.636477987427</v>
      </c>
      <c r="CZ30" s="60">
        <v>75196.062578222773</v>
      </c>
      <c r="DA30" s="61">
        <v>73327</v>
      </c>
      <c r="DB30" s="61">
        <v>73132.593246354561</v>
      </c>
      <c r="DC30" s="61">
        <v>74366.427631578932</v>
      </c>
      <c r="DD30" s="11">
        <v>77553.25662831415</v>
      </c>
      <c r="DE30" s="61">
        <v>80115.42424242424</v>
      </c>
      <c r="DF30" s="61"/>
      <c r="DG30" s="61">
        <v>85509.433386837874</v>
      </c>
      <c r="DH30" s="61">
        <v>86425.231441048032</v>
      </c>
      <c r="DI30" s="29">
        <v>89007.965442764573</v>
      </c>
      <c r="DJ30" s="52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>
        <v>62882.887999999999</v>
      </c>
      <c r="DW30" s="47"/>
      <c r="DX30" s="60">
        <v>64444</v>
      </c>
      <c r="DY30" s="47"/>
      <c r="DZ30" s="60" t="s">
        <v>28</v>
      </c>
      <c r="EA30" s="60" t="s">
        <v>28</v>
      </c>
      <c r="EB30" s="60" t="s">
        <v>28</v>
      </c>
      <c r="EC30" s="61" t="s">
        <v>28</v>
      </c>
      <c r="ED30" s="61" t="s">
        <v>28</v>
      </c>
      <c r="EE30" s="61" t="s">
        <v>28</v>
      </c>
      <c r="EF30" s="11" t="s">
        <v>28</v>
      </c>
      <c r="EG30" s="61" t="s">
        <v>28</v>
      </c>
      <c r="EH30" s="61"/>
      <c r="EI30" s="61" t="s">
        <v>28</v>
      </c>
      <c r="EJ30" s="61">
        <v>89669.117647058825</v>
      </c>
      <c r="EK30" s="29">
        <v>98315</v>
      </c>
      <c r="EL30" s="52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>
        <v>70528.66216216216</v>
      </c>
      <c r="EY30" s="47"/>
      <c r="EZ30" s="60">
        <v>71761</v>
      </c>
      <c r="FA30" s="47"/>
      <c r="FB30" s="60">
        <v>70064.937142857147</v>
      </c>
      <c r="FC30" s="60">
        <v>72877.097297297296</v>
      </c>
      <c r="FD30" s="60">
        <v>71048.79710144928</v>
      </c>
      <c r="FE30" s="61" t="s">
        <v>28</v>
      </c>
      <c r="FF30" s="61" t="s">
        <v>28</v>
      </c>
      <c r="FG30" s="61">
        <v>74326.726256983238</v>
      </c>
      <c r="FH30" s="11">
        <v>74853.784615384619</v>
      </c>
      <c r="FI30" s="61">
        <v>76690.98</v>
      </c>
      <c r="FJ30" s="61"/>
      <c r="FK30" s="61">
        <v>84927.196261682242</v>
      </c>
      <c r="FL30" s="61">
        <v>88414.595121951221</v>
      </c>
      <c r="FM30" s="29">
        <v>91322.873239436623</v>
      </c>
    </row>
    <row r="31" spans="1:169" s="11" customFormat="1">
      <c r="A31" s="47" t="s">
        <v>57</v>
      </c>
      <c r="B31" s="52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68">
        <v>73456.913004077927</v>
      </c>
      <c r="O31" s="47"/>
      <c r="P31" s="60">
        <v>77762</v>
      </c>
      <c r="Q31" s="47"/>
      <c r="R31" s="60">
        <v>83839.036050156734</v>
      </c>
      <c r="S31" s="60">
        <v>84189.884824902721</v>
      </c>
      <c r="T31" s="61">
        <v>83043.481249999997</v>
      </c>
      <c r="U31" s="61">
        <v>85872</v>
      </c>
      <c r="V31" s="61">
        <v>85214.122097114712</v>
      </c>
      <c r="W31" s="61">
        <v>85885.549476264758</v>
      </c>
      <c r="X31" s="29">
        <v>88165.069782971608</v>
      </c>
      <c r="Y31" s="61">
        <v>90209.515382106751</v>
      </c>
      <c r="Z31" s="61"/>
      <c r="AA31" s="61">
        <v>83758.200095305088</v>
      </c>
      <c r="AB31" s="61">
        <v>144538.8499756454</v>
      </c>
      <c r="AC31" s="61">
        <v>99863.108174770969</v>
      </c>
      <c r="AD31" s="52"/>
      <c r="AE31" s="49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>
        <v>57860.749419953594</v>
      </c>
      <c r="AQ31" s="47"/>
      <c r="AR31" s="60">
        <v>62532</v>
      </c>
      <c r="AS31" s="47"/>
      <c r="AT31" s="60">
        <v>69175.434221840071</v>
      </c>
      <c r="AU31" s="60">
        <v>70083.399839098958</v>
      </c>
      <c r="AV31" s="61">
        <v>71785.800608828009</v>
      </c>
      <c r="AW31" s="61">
        <v>72536</v>
      </c>
      <c r="AX31" s="61">
        <v>76906.419803404468</v>
      </c>
      <c r="AY31" s="61">
        <v>78315.712374581941</v>
      </c>
      <c r="AZ31" s="61">
        <v>80093.395077819514</v>
      </c>
      <c r="BA31" s="61">
        <v>82349.011648351647</v>
      </c>
      <c r="BB31" s="61"/>
      <c r="BC31" s="61">
        <v>81872.021233156396</v>
      </c>
      <c r="BD31" s="61">
        <v>84509.008413461546</v>
      </c>
      <c r="BE31" s="61">
        <v>85433.664400494439</v>
      </c>
      <c r="BF31" s="52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>
        <v>57103.597744360901</v>
      </c>
      <c r="BS31" s="47"/>
      <c r="BT31" s="60">
        <v>56612</v>
      </c>
      <c r="BU31" s="47"/>
      <c r="BV31" s="60">
        <v>63904.262295081964</v>
      </c>
      <c r="BW31" s="60">
        <v>64794.362776025235</v>
      </c>
      <c r="BX31" s="60">
        <v>64242.586750788643</v>
      </c>
      <c r="BY31" s="61">
        <v>65154</v>
      </c>
      <c r="BZ31" s="61">
        <v>62378.360902255641</v>
      </c>
      <c r="CA31" s="61">
        <v>65564.561038961037</v>
      </c>
      <c r="CB31" s="61">
        <v>61558.890625</v>
      </c>
      <c r="CC31" s="61">
        <v>70482.605911330043</v>
      </c>
      <c r="CD31" s="61"/>
      <c r="CE31" s="61">
        <v>72541.417854463609</v>
      </c>
      <c r="CF31" s="61">
        <v>74902.120426829264</v>
      </c>
      <c r="CG31" s="61">
        <v>76795.270270270266</v>
      </c>
      <c r="CH31" s="52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29" t="s">
        <v>28</v>
      </c>
      <c r="CU31" s="47"/>
      <c r="CV31" s="60" t="s">
        <v>28</v>
      </c>
      <c r="CW31" s="47"/>
      <c r="CX31" s="60" t="s">
        <v>28</v>
      </c>
      <c r="CY31" s="60" t="s">
        <v>28</v>
      </c>
      <c r="CZ31" s="60">
        <v>56982.527777777781</v>
      </c>
      <c r="DA31" s="61">
        <v>57744</v>
      </c>
      <c r="DB31" s="61">
        <v>58888.297872340423</v>
      </c>
      <c r="DC31" s="61">
        <v>57477.423841059608</v>
      </c>
      <c r="DD31" s="61">
        <v>56430.787234042553</v>
      </c>
      <c r="DE31" s="61">
        <v>56986.395104895106</v>
      </c>
      <c r="DF31" s="61"/>
      <c r="DG31" s="61">
        <v>57973.70847457627</v>
      </c>
      <c r="DH31" s="61">
        <v>59805.725274725271</v>
      </c>
      <c r="DI31" s="61">
        <v>60783.003745318354</v>
      </c>
      <c r="DJ31" s="52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>
        <v>48673.789473684214</v>
      </c>
      <c r="DW31" s="47"/>
      <c r="DX31" s="60">
        <v>49958</v>
      </c>
      <c r="DY31" s="47"/>
      <c r="DZ31" s="60">
        <v>54017.58121330724</v>
      </c>
      <c r="EA31" s="60">
        <v>54607.270428015567</v>
      </c>
      <c r="EB31" s="60">
        <v>54357.456790123455</v>
      </c>
      <c r="EC31" s="61">
        <v>53520</v>
      </c>
      <c r="ED31" s="61">
        <v>55662.063218390802</v>
      </c>
      <c r="EE31" s="61">
        <v>53373.604962095109</v>
      </c>
      <c r="EF31" s="61">
        <v>64781.352364383994</v>
      </c>
      <c r="EG31" s="61">
        <v>56494.07714663144</v>
      </c>
      <c r="EH31" s="61"/>
      <c r="EI31" s="61">
        <v>59802.111738148982</v>
      </c>
      <c r="EJ31" s="61">
        <v>59336.237288135599</v>
      </c>
      <c r="EK31" s="61">
        <v>61604.096590909088</v>
      </c>
      <c r="EL31" s="52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>
        <v>48978.558790593503</v>
      </c>
      <c r="EY31" s="47"/>
      <c r="EZ31" s="60">
        <v>51555</v>
      </c>
      <c r="FA31" s="47"/>
      <c r="FB31" s="60">
        <v>55723.156133828998</v>
      </c>
      <c r="FC31" s="60">
        <v>56828.342039800998</v>
      </c>
      <c r="FD31" s="60">
        <v>58396.304785894208</v>
      </c>
      <c r="FE31" s="61">
        <v>59949</v>
      </c>
      <c r="FF31" s="61">
        <v>54119.049536330553</v>
      </c>
      <c r="FG31" s="61">
        <v>59969.912408759126</v>
      </c>
      <c r="FH31" s="61">
        <v>61988.398001665279</v>
      </c>
      <c r="FI31" s="61">
        <v>61143.453172205438</v>
      </c>
      <c r="FJ31" s="61"/>
      <c r="FK31" s="61">
        <v>68954.330065359478</v>
      </c>
      <c r="FL31" s="61">
        <v>68937.393835616429</v>
      </c>
      <c r="FM31" s="61">
        <v>70907.639455782308</v>
      </c>
    </row>
    <row r="32" spans="1:169" s="11" customFormat="1">
      <c r="A32" s="47" t="s">
        <v>58</v>
      </c>
      <c r="B32" s="52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68">
        <v>71863.912801484228</v>
      </c>
      <c r="O32" s="47"/>
      <c r="P32" s="60">
        <v>76555</v>
      </c>
      <c r="Q32" s="47"/>
      <c r="R32" s="60">
        <v>92637.887360275156</v>
      </c>
      <c r="S32" s="60">
        <v>92693.235500878742</v>
      </c>
      <c r="T32" s="61">
        <v>86402.290590405901</v>
      </c>
      <c r="U32" s="61">
        <v>90944</v>
      </c>
      <c r="V32" s="61">
        <v>90632.997472620045</v>
      </c>
      <c r="W32" s="61">
        <v>93243.922430691673</v>
      </c>
      <c r="X32" s="61">
        <v>96595.590278442251</v>
      </c>
      <c r="Y32" s="61">
        <v>100704.37241172353</v>
      </c>
      <c r="Z32" s="61"/>
      <c r="AA32" s="61">
        <v>106075.11532004198</v>
      </c>
      <c r="AB32" s="61">
        <v>97032.582706672372</v>
      </c>
      <c r="AC32" s="61">
        <v>111057.95625</v>
      </c>
      <c r="AD32" s="52"/>
      <c r="AE32" s="49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24" t="s">
        <v>28</v>
      </c>
      <c r="AQ32" s="47"/>
      <c r="AR32" s="60" t="s">
        <v>28</v>
      </c>
      <c r="AS32" s="47"/>
      <c r="AT32" s="60" t="s">
        <v>28</v>
      </c>
      <c r="AU32" s="60" t="s">
        <v>28</v>
      </c>
      <c r="AV32" s="61" t="s">
        <v>28</v>
      </c>
      <c r="AW32" s="61" t="s">
        <v>101</v>
      </c>
      <c r="AX32" s="61" t="s">
        <v>28</v>
      </c>
      <c r="AY32" s="61" t="s">
        <v>28</v>
      </c>
      <c r="AZ32" s="29" t="s">
        <v>28</v>
      </c>
      <c r="BA32" s="61" t="s">
        <v>28</v>
      </c>
      <c r="BB32" s="61"/>
      <c r="BC32" s="61" t="s">
        <v>28</v>
      </c>
      <c r="BD32" s="61" t="s">
        <v>28</v>
      </c>
      <c r="BE32" s="61" t="s">
        <v>28</v>
      </c>
      <c r="BF32" s="52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60" t="s">
        <v>28</v>
      </c>
      <c r="BS32" s="47"/>
      <c r="BT32" s="60" t="s">
        <v>28</v>
      </c>
      <c r="BU32" s="47"/>
      <c r="BV32" s="60" t="s">
        <v>28</v>
      </c>
      <c r="BW32" s="60" t="s">
        <v>28</v>
      </c>
      <c r="BX32" s="60" t="s">
        <v>28</v>
      </c>
      <c r="BY32" s="61" t="s">
        <v>28</v>
      </c>
      <c r="BZ32" s="61" t="s">
        <v>28</v>
      </c>
      <c r="CA32" s="61" t="s">
        <v>28</v>
      </c>
      <c r="CB32" s="29" t="s">
        <v>28</v>
      </c>
      <c r="CC32" s="61" t="s">
        <v>28</v>
      </c>
      <c r="CD32" s="61"/>
      <c r="CE32" s="61" t="s">
        <v>28</v>
      </c>
      <c r="CF32" s="61" t="s">
        <v>28</v>
      </c>
      <c r="CG32" s="61" t="s">
        <v>28</v>
      </c>
      <c r="CH32" s="52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29" t="s">
        <v>28</v>
      </c>
      <c r="CU32" s="47"/>
      <c r="CV32" s="60" t="s">
        <v>28</v>
      </c>
      <c r="CW32" s="47"/>
      <c r="CX32" s="60" t="s">
        <v>28</v>
      </c>
      <c r="CY32" s="60" t="s">
        <v>28</v>
      </c>
      <c r="CZ32" s="60">
        <v>70744.933628318584</v>
      </c>
      <c r="DA32" s="61">
        <v>75439</v>
      </c>
      <c r="DB32" s="61">
        <v>76176.676300578023</v>
      </c>
      <c r="DC32" s="61">
        <v>78700.930099857345</v>
      </c>
      <c r="DD32" s="29">
        <v>81078.157217722721</v>
      </c>
      <c r="DE32" s="61">
        <v>83488.835820895532</v>
      </c>
      <c r="DF32" s="61"/>
      <c r="DG32" s="61" t="s">
        <v>28</v>
      </c>
      <c r="DH32" s="61" t="s">
        <v>28</v>
      </c>
      <c r="DI32" s="61" t="s">
        <v>28</v>
      </c>
      <c r="DJ32" s="52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60" t="s">
        <v>28</v>
      </c>
      <c r="DW32" s="47"/>
      <c r="DX32" s="60" t="s">
        <v>101</v>
      </c>
      <c r="DY32" s="47"/>
      <c r="DZ32" s="60" t="s">
        <v>28</v>
      </c>
      <c r="EA32" s="60" t="s">
        <v>28</v>
      </c>
      <c r="EB32" s="60" t="s">
        <v>28</v>
      </c>
      <c r="EC32" s="61" t="s">
        <v>28</v>
      </c>
      <c r="ED32" s="61" t="s">
        <v>28</v>
      </c>
      <c r="EE32" s="61" t="s">
        <v>28</v>
      </c>
      <c r="EF32" s="29" t="s">
        <v>28</v>
      </c>
      <c r="EG32" s="61" t="s">
        <v>28</v>
      </c>
      <c r="EH32" s="61"/>
      <c r="EI32" s="61">
        <v>86744.402304368705</v>
      </c>
      <c r="EJ32" s="61">
        <v>89946.634969325154</v>
      </c>
      <c r="EK32" s="61">
        <v>91167.812807881768</v>
      </c>
      <c r="EL32" s="52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>
        <v>56416.437185929652</v>
      </c>
      <c r="EY32" s="47"/>
      <c r="EZ32" s="60">
        <v>59294</v>
      </c>
      <c r="FA32" s="47"/>
      <c r="FB32" s="60">
        <v>74574</v>
      </c>
      <c r="FC32" s="60">
        <v>74751.889733840304</v>
      </c>
      <c r="FD32" s="60">
        <v>67697.023255813954</v>
      </c>
      <c r="FE32" s="61">
        <v>73026</v>
      </c>
      <c r="FF32" s="61">
        <v>73711.153846153844</v>
      </c>
      <c r="FG32" s="61">
        <v>76394.444444444453</v>
      </c>
      <c r="FH32" s="29">
        <v>74954.857142857145</v>
      </c>
      <c r="FI32" s="61">
        <v>78900.935064935067</v>
      </c>
      <c r="FJ32" s="61"/>
      <c r="FK32" s="61">
        <v>83361.599999999991</v>
      </c>
      <c r="FL32" s="61">
        <v>86572.50374064839</v>
      </c>
      <c r="FM32" s="61">
        <v>87407.435294117648</v>
      </c>
    </row>
    <row r="33" spans="1:169" s="11" customFormat="1">
      <c r="A33" s="47" t="s">
        <v>59</v>
      </c>
      <c r="B33" s="52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24" t="s">
        <v>28</v>
      </c>
      <c r="O33" s="47"/>
      <c r="P33" s="60" t="s">
        <v>28</v>
      </c>
      <c r="Q33" s="47"/>
      <c r="R33" s="29" t="s">
        <v>28</v>
      </c>
      <c r="S33" s="29" t="s">
        <v>28</v>
      </c>
      <c r="T33" s="29" t="s">
        <v>28</v>
      </c>
      <c r="U33" s="29" t="s">
        <v>101</v>
      </c>
      <c r="V33" s="29" t="s">
        <v>28</v>
      </c>
      <c r="W33" s="29" t="s">
        <v>28</v>
      </c>
      <c r="X33" s="61" t="s">
        <v>28</v>
      </c>
      <c r="Y33" s="29" t="s">
        <v>28</v>
      </c>
      <c r="Z33" s="29"/>
      <c r="AA33" s="29" t="s">
        <v>28</v>
      </c>
      <c r="AB33" s="61">
        <v>109465.48342022942</v>
      </c>
      <c r="AC33" s="61" t="s">
        <v>28</v>
      </c>
      <c r="AD33" s="52"/>
      <c r="AE33" s="49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>
        <v>52780.025112107622</v>
      </c>
      <c r="AQ33" s="47"/>
      <c r="AR33" s="60">
        <v>57733</v>
      </c>
      <c r="AS33" s="47"/>
      <c r="AT33" s="29">
        <v>62079.06947890819</v>
      </c>
      <c r="AU33" s="29">
        <v>63318.70164787511</v>
      </c>
      <c r="AV33" s="29">
        <v>62843.564102564102</v>
      </c>
      <c r="AW33" s="29">
        <v>62908</v>
      </c>
      <c r="AX33" s="29">
        <v>64422.837386877829</v>
      </c>
      <c r="AY33" s="29">
        <v>64902.345194353125</v>
      </c>
      <c r="AZ33" s="61">
        <v>66112.225097889401</v>
      </c>
      <c r="BA33" s="29">
        <v>67780.423690420008</v>
      </c>
      <c r="BB33" s="29"/>
      <c r="BC33" s="29">
        <v>72434.422509561104</v>
      </c>
      <c r="BD33" s="61">
        <v>75145.16016463851</v>
      </c>
      <c r="BE33" s="61">
        <v>76665.451231774758</v>
      </c>
      <c r="BF33" s="52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>
        <v>52663.152212389381</v>
      </c>
      <c r="BS33" s="47"/>
      <c r="BT33" s="60">
        <v>55886</v>
      </c>
      <c r="BU33" s="47"/>
      <c r="BV33" s="29">
        <v>60156.993517017829</v>
      </c>
      <c r="BW33" s="29">
        <v>61979.309222423144</v>
      </c>
      <c r="BX33" s="29">
        <v>62565.874113475176</v>
      </c>
      <c r="BY33" s="29">
        <v>63563</v>
      </c>
      <c r="BZ33" s="29">
        <v>66941.536714610149</v>
      </c>
      <c r="CA33" s="29">
        <v>62148.508777740972</v>
      </c>
      <c r="CB33" s="61">
        <v>63527.195979104006</v>
      </c>
      <c r="CC33" s="29">
        <v>65443.671558245085</v>
      </c>
      <c r="CD33" s="29"/>
      <c r="CE33" s="29">
        <v>69869.116598273671</v>
      </c>
      <c r="CF33" s="61">
        <v>72819.322010302101</v>
      </c>
      <c r="CG33" s="61" t="s">
        <v>28</v>
      </c>
      <c r="CH33" s="52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29" t="s">
        <v>28</v>
      </c>
      <c r="CU33" s="47"/>
      <c r="CV33" s="60" t="s">
        <v>28</v>
      </c>
      <c r="CW33" s="47"/>
      <c r="CX33" s="29" t="s">
        <v>28</v>
      </c>
      <c r="CY33" s="29" t="s">
        <v>28</v>
      </c>
      <c r="CZ33" s="29" t="s">
        <v>28</v>
      </c>
      <c r="DA33" s="29" t="s">
        <v>28</v>
      </c>
      <c r="DB33" s="29" t="s">
        <v>28</v>
      </c>
      <c r="DC33" s="29" t="s">
        <v>28</v>
      </c>
      <c r="DD33" s="61" t="s">
        <v>28</v>
      </c>
      <c r="DE33" s="29" t="s">
        <v>28</v>
      </c>
      <c r="DF33" s="29"/>
      <c r="DG33" s="29" t="s">
        <v>28</v>
      </c>
      <c r="DH33" s="61" t="s">
        <v>28</v>
      </c>
      <c r="DI33" s="61" t="s">
        <v>28</v>
      </c>
      <c r="DJ33" s="52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60" t="s">
        <v>28</v>
      </c>
      <c r="DW33" s="47"/>
      <c r="DX33" s="60" t="s">
        <v>101</v>
      </c>
      <c r="DY33" s="47"/>
      <c r="DZ33" s="29" t="s">
        <v>28</v>
      </c>
      <c r="EA33" s="29" t="s">
        <v>28</v>
      </c>
      <c r="EB33" s="29" t="s">
        <v>28</v>
      </c>
      <c r="EC33" s="29" t="s">
        <v>28</v>
      </c>
      <c r="ED33" s="29" t="s">
        <v>28</v>
      </c>
      <c r="EE33" s="29" t="s">
        <v>28</v>
      </c>
      <c r="EF33" s="61" t="s">
        <v>28</v>
      </c>
      <c r="EG33" s="29" t="s">
        <v>28</v>
      </c>
      <c r="EH33" s="29"/>
      <c r="EI33" s="29" t="s">
        <v>28</v>
      </c>
      <c r="EJ33" s="61" t="s">
        <v>28</v>
      </c>
      <c r="EK33" s="61" t="s">
        <v>28</v>
      </c>
      <c r="EL33" s="52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>
        <v>44197.451851851853</v>
      </c>
      <c r="EY33" s="47"/>
      <c r="EZ33" s="60">
        <v>42487</v>
      </c>
      <c r="FA33" s="47"/>
      <c r="FB33" s="29">
        <v>48825.486301369863</v>
      </c>
      <c r="FC33" s="29">
        <v>47784.867924528298</v>
      </c>
      <c r="FD33" s="29">
        <v>47860.303797468354</v>
      </c>
      <c r="FE33" s="29">
        <v>48124</v>
      </c>
      <c r="FF33" s="29">
        <v>49084.387886597935</v>
      </c>
      <c r="FG33" s="29">
        <v>49604.669147496621</v>
      </c>
      <c r="FH33" s="61">
        <v>49892.316062176164</v>
      </c>
      <c r="FI33" s="29">
        <v>51676.887703889588</v>
      </c>
      <c r="FJ33" s="29"/>
      <c r="FK33" s="29">
        <v>54537.418727915196</v>
      </c>
      <c r="FL33" s="61">
        <v>55920.915990730013</v>
      </c>
      <c r="FM33" s="61">
        <v>58286.925414364639</v>
      </c>
    </row>
    <row r="34" spans="1:169" s="11" customFormat="1">
      <c r="A34" s="47" t="s">
        <v>60</v>
      </c>
      <c r="B34" s="52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24" t="s">
        <v>28</v>
      </c>
      <c r="O34" s="47"/>
      <c r="P34" s="60" t="s">
        <v>28</v>
      </c>
      <c r="Q34" s="47"/>
      <c r="R34" s="29" t="s">
        <v>28</v>
      </c>
      <c r="S34" s="29" t="s">
        <v>28</v>
      </c>
      <c r="T34" s="29" t="s">
        <v>28</v>
      </c>
      <c r="U34" s="29" t="s">
        <v>101</v>
      </c>
      <c r="V34" s="29" t="s">
        <v>28</v>
      </c>
      <c r="W34" s="29" t="s">
        <v>28</v>
      </c>
      <c r="X34" s="61" t="s">
        <v>28</v>
      </c>
      <c r="Y34" s="29" t="s">
        <v>28</v>
      </c>
      <c r="Z34" s="29"/>
      <c r="AA34" s="29" t="s">
        <v>28</v>
      </c>
      <c r="AB34" s="61" t="s">
        <v>28</v>
      </c>
      <c r="AC34" s="61" t="s">
        <v>28</v>
      </c>
      <c r="AD34" s="52"/>
      <c r="AE34" s="49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>
        <v>55132.884577114426</v>
      </c>
      <c r="AQ34" s="47"/>
      <c r="AR34" s="60">
        <v>60554</v>
      </c>
      <c r="AS34" s="47"/>
      <c r="AT34" s="29">
        <v>64671.400913242011</v>
      </c>
      <c r="AU34" s="29">
        <v>64634.951175406874</v>
      </c>
      <c r="AV34" s="29">
        <v>64711.91140350877</v>
      </c>
      <c r="AW34" s="29">
        <v>65088</v>
      </c>
      <c r="AX34" s="29">
        <v>60329.553533190578</v>
      </c>
      <c r="AY34" s="29">
        <v>81183.206146709184</v>
      </c>
      <c r="AZ34" s="61">
        <v>73675.618432385876</v>
      </c>
      <c r="BA34" s="29">
        <v>72562.952461799665</v>
      </c>
      <c r="BB34" s="29"/>
      <c r="BC34" s="29">
        <v>73539.099805932914</v>
      </c>
      <c r="BD34" s="29">
        <v>75317.985873534504</v>
      </c>
      <c r="BE34" s="61">
        <v>70422.30271828665</v>
      </c>
      <c r="BF34" s="52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60" t="s">
        <v>28</v>
      </c>
      <c r="BS34" s="47"/>
      <c r="BT34" s="60" t="s">
        <v>28</v>
      </c>
      <c r="BU34" s="47"/>
      <c r="BV34" s="29" t="s">
        <v>28</v>
      </c>
      <c r="BW34" s="29" t="s">
        <v>28</v>
      </c>
      <c r="BX34" s="29" t="s">
        <v>28</v>
      </c>
      <c r="BY34" s="29" t="s">
        <v>28</v>
      </c>
      <c r="BZ34" s="29" t="s">
        <v>28</v>
      </c>
      <c r="CA34" s="29" t="s">
        <v>28</v>
      </c>
      <c r="CB34" s="61" t="s">
        <v>28</v>
      </c>
      <c r="CC34" s="29" t="s">
        <v>28</v>
      </c>
      <c r="CD34" s="29"/>
      <c r="CE34" s="29" t="s">
        <v>28</v>
      </c>
      <c r="CF34" s="29" t="s">
        <v>28</v>
      </c>
      <c r="CG34" s="61" t="s">
        <v>28</v>
      </c>
      <c r="CH34" s="52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>
        <v>47089.640243902439</v>
      </c>
      <c r="CU34" s="47"/>
      <c r="CV34" s="60">
        <v>50951</v>
      </c>
      <c r="CW34" s="47"/>
      <c r="CX34" s="29">
        <v>53007.928571428572</v>
      </c>
      <c r="CY34" s="29">
        <v>53120.876623376622</v>
      </c>
      <c r="CZ34" s="29">
        <v>54545.724242424243</v>
      </c>
      <c r="DA34" s="29">
        <v>53149</v>
      </c>
      <c r="DB34" s="29">
        <v>53594.864197530864</v>
      </c>
      <c r="DC34" s="29">
        <v>56509.507886435335</v>
      </c>
      <c r="DD34" s="61">
        <v>59741.13592567102</v>
      </c>
      <c r="DE34" s="29">
        <v>61968.946788990826</v>
      </c>
      <c r="DF34" s="29"/>
      <c r="DG34" s="29">
        <v>63818.101321585898</v>
      </c>
      <c r="DH34" s="29">
        <v>63317.732684387869</v>
      </c>
      <c r="DI34" s="61">
        <v>64407.304794520547</v>
      </c>
      <c r="DJ34" s="52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>
        <v>46057.904347826086</v>
      </c>
      <c r="DW34" s="47"/>
      <c r="DX34" s="60">
        <v>47983</v>
      </c>
      <c r="DY34" s="47"/>
      <c r="DZ34" s="29">
        <v>54776.390532544377</v>
      </c>
      <c r="EA34" s="29">
        <v>55888.319526627216</v>
      </c>
      <c r="EB34" s="29" t="s">
        <v>28</v>
      </c>
      <c r="EC34" s="29" t="s">
        <v>28</v>
      </c>
      <c r="ED34" s="29" t="s">
        <v>28</v>
      </c>
      <c r="EE34" s="29" t="s">
        <v>28</v>
      </c>
      <c r="EF34" s="61" t="s">
        <v>28</v>
      </c>
      <c r="EG34" s="29" t="s">
        <v>28</v>
      </c>
      <c r="EH34" s="29"/>
      <c r="EI34" s="29" t="s">
        <v>28</v>
      </c>
      <c r="EJ34" s="29" t="s">
        <v>28</v>
      </c>
      <c r="EK34" s="61" t="s">
        <v>28</v>
      </c>
      <c r="EL34" s="52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>
        <v>41776.6</v>
      </c>
      <c r="EY34" s="47"/>
      <c r="EZ34" s="60">
        <v>43907</v>
      </c>
      <c r="FA34" s="47"/>
      <c r="FB34" s="29">
        <v>48435.495934959348</v>
      </c>
      <c r="FC34" s="29">
        <v>48517.016393442624</v>
      </c>
      <c r="FD34" s="29">
        <v>47449.451612903227</v>
      </c>
      <c r="FE34" s="29">
        <v>53566</v>
      </c>
      <c r="FF34" s="29">
        <v>49225.858936484488</v>
      </c>
      <c r="FG34" s="29">
        <v>44601.195652173912</v>
      </c>
      <c r="FH34" s="61">
        <v>51768.183374083135</v>
      </c>
      <c r="FI34" s="29">
        <v>52370.816170212769</v>
      </c>
      <c r="FJ34" s="29"/>
      <c r="FK34" s="29">
        <v>55406.575888985259</v>
      </c>
      <c r="FL34" s="29">
        <v>54088.48395721925</v>
      </c>
      <c r="FM34" s="61">
        <v>55688.491452991453</v>
      </c>
    </row>
    <row r="35" spans="1:169" s="11" customFormat="1">
      <c r="A35" s="47" t="s">
        <v>61</v>
      </c>
      <c r="B35" s="52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24" t="s">
        <v>28</v>
      </c>
      <c r="O35" s="47"/>
      <c r="P35" s="60" t="s">
        <v>28</v>
      </c>
      <c r="Q35" s="47"/>
      <c r="R35" s="29" t="s">
        <v>28</v>
      </c>
      <c r="S35" s="29" t="s">
        <v>28</v>
      </c>
      <c r="T35" s="29">
        <v>89902.982348947728</v>
      </c>
      <c r="U35" s="29">
        <v>91325</v>
      </c>
      <c r="V35" s="29">
        <v>90109.87556561087</v>
      </c>
      <c r="W35" s="29">
        <v>87013.464652065435</v>
      </c>
      <c r="X35" s="61">
        <v>90354.963406940064</v>
      </c>
      <c r="Y35" s="29">
        <v>90196.900818199952</v>
      </c>
      <c r="Z35" s="29"/>
      <c r="AA35" s="29">
        <v>92703.187953117449</v>
      </c>
      <c r="AB35" s="29" t="s">
        <v>28</v>
      </c>
      <c r="AC35" s="29">
        <v>95958.626270733017</v>
      </c>
      <c r="AD35" s="52"/>
      <c r="AE35" s="49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>
        <v>75010.717736369916</v>
      </c>
      <c r="AQ35" s="47"/>
      <c r="AR35" s="60">
        <v>80382</v>
      </c>
      <c r="AS35" s="47"/>
      <c r="AT35" s="29">
        <v>89395.736572890019</v>
      </c>
      <c r="AU35" s="29">
        <v>89953.055771725034</v>
      </c>
      <c r="AV35" s="29" t="s">
        <v>28</v>
      </c>
      <c r="AW35" s="29">
        <v>87859</v>
      </c>
      <c r="AX35" s="29">
        <v>86603.165231431645</v>
      </c>
      <c r="AY35" s="29" t="s">
        <v>28</v>
      </c>
      <c r="AZ35" s="61" t="s">
        <v>28</v>
      </c>
      <c r="BA35" s="29" t="s">
        <v>28</v>
      </c>
      <c r="BB35" s="29"/>
      <c r="BC35" s="29" t="s">
        <v>28</v>
      </c>
      <c r="BD35" s="29" t="s">
        <v>28</v>
      </c>
      <c r="BE35" s="29" t="s">
        <v>28</v>
      </c>
      <c r="BF35" s="52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60" t="s">
        <v>28</v>
      </c>
      <c r="BS35" s="47"/>
      <c r="BT35" s="60" t="s">
        <v>28</v>
      </c>
      <c r="BU35" s="47"/>
      <c r="BV35" s="29" t="s">
        <v>28</v>
      </c>
      <c r="BW35" s="29" t="s">
        <v>28</v>
      </c>
      <c r="BX35" s="29" t="s">
        <v>28</v>
      </c>
      <c r="BY35" s="29" t="s">
        <v>28</v>
      </c>
      <c r="BZ35" s="29" t="s">
        <v>28</v>
      </c>
      <c r="CA35" s="29" t="s">
        <v>28</v>
      </c>
      <c r="CB35" s="61" t="s">
        <v>28</v>
      </c>
      <c r="CC35" s="29" t="s">
        <v>28</v>
      </c>
      <c r="CD35" s="29"/>
      <c r="CE35" s="29" t="s">
        <v>28</v>
      </c>
      <c r="CF35" s="29" t="s">
        <v>28</v>
      </c>
      <c r="CG35" s="29" t="s">
        <v>28</v>
      </c>
      <c r="CH35" s="52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29" t="s">
        <v>28</v>
      </c>
      <c r="CU35" s="47"/>
      <c r="CV35" s="60" t="s">
        <v>28</v>
      </c>
      <c r="CW35" s="47"/>
      <c r="CX35" s="29" t="s">
        <v>28</v>
      </c>
      <c r="CY35" s="29" t="s">
        <v>28</v>
      </c>
      <c r="CZ35" s="29" t="s">
        <v>28</v>
      </c>
      <c r="DA35" s="29" t="s">
        <v>28</v>
      </c>
      <c r="DB35" s="29" t="s">
        <v>28</v>
      </c>
      <c r="DC35" s="29" t="s">
        <v>28</v>
      </c>
      <c r="DD35" s="61" t="s">
        <v>28</v>
      </c>
      <c r="DE35" s="29" t="s">
        <v>28</v>
      </c>
      <c r="DF35" s="29"/>
      <c r="DG35" s="29" t="s">
        <v>28</v>
      </c>
      <c r="DH35" s="29" t="s">
        <v>28</v>
      </c>
      <c r="DI35" s="29" t="s">
        <v>28</v>
      </c>
      <c r="DJ35" s="52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60" t="s">
        <v>28</v>
      </c>
      <c r="DW35" s="47"/>
      <c r="DX35" s="60" t="s">
        <v>101</v>
      </c>
      <c r="DY35" s="47"/>
      <c r="DZ35" s="29" t="s">
        <v>28</v>
      </c>
      <c r="EA35" s="29" t="s">
        <v>28</v>
      </c>
      <c r="EB35" s="29" t="s">
        <v>28</v>
      </c>
      <c r="EC35" s="29" t="s">
        <v>28</v>
      </c>
      <c r="ED35" s="29" t="s">
        <v>28</v>
      </c>
      <c r="EE35" s="29" t="s">
        <v>28</v>
      </c>
      <c r="EF35" s="61" t="s">
        <v>28</v>
      </c>
      <c r="EG35" s="29" t="s">
        <v>28</v>
      </c>
      <c r="EH35" s="29"/>
      <c r="EI35" s="29" t="s">
        <v>28</v>
      </c>
      <c r="EJ35" s="29" t="s">
        <v>28</v>
      </c>
      <c r="EK35" s="29" t="s">
        <v>28</v>
      </c>
      <c r="EL35" s="52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>
        <v>55952.879518072288</v>
      </c>
      <c r="EY35" s="47"/>
      <c r="EZ35" s="60">
        <v>58251</v>
      </c>
      <c r="FA35" s="47"/>
      <c r="FB35" s="29">
        <v>68246.68965517242</v>
      </c>
      <c r="FC35" s="29">
        <v>67502.727272727279</v>
      </c>
      <c r="FD35" s="29">
        <v>67156.642857142855</v>
      </c>
      <c r="FE35" s="29">
        <v>62497</v>
      </c>
      <c r="FF35" s="29">
        <v>67703.936936936938</v>
      </c>
      <c r="FG35" s="29">
        <v>68127.859649122809</v>
      </c>
      <c r="FH35" s="61">
        <v>72710.172413793101</v>
      </c>
      <c r="FI35" s="29">
        <v>72743.409090909088</v>
      </c>
      <c r="FJ35" s="29"/>
      <c r="FK35" s="29">
        <v>67108.114285714284</v>
      </c>
      <c r="FL35" s="29">
        <v>69020.744186046504</v>
      </c>
      <c r="FM35" s="29">
        <v>71147.25961538461</v>
      </c>
    </row>
    <row r="36" spans="1:169" s="11" customFormat="1">
      <c r="A36" s="49" t="s">
        <v>62</v>
      </c>
      <c r="B36" s="52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69">
        <v>68691.990846681918</v>
      </c>
      <c r="O36" s="49"/>
      <c r="P36" s="61">
        <v>72429</v>
      </c>
      <c r="Q36" s="49"/>
      <c r="R36" s="61">
        <v>79133.690246516606</v>
      </c>
      <c r="S36" s="61">
        <v>79104.425887265141</v>
      </c>
      <c r="T36" s="61">
        <v>79482.078556263266</v>
      </c>
      <c r="U36" s="61">
        <v>78644</v>
      </c>
      <c r="V36" s="61">
        <v>79221.958553127362</v>
      </c>
      <c r="W36" s="61">
        <v>76947.791307408072</v>
      </c>
      <c r="X36" s="29">
        <v>77517.998332406889</v>
      </c>
      <c r="Y36" s="61">
        <v>78367.474471666355</v>
      </c>
      <c r="Z36" s="61"/>
      <c r="AA36" s="61">
        <v>78988.189376443421</v>
      </c>
      <c r="AB36" s="29">
        <v>94725.913004537855</v>
      </c>
      <c r="AC36" s="29">
        <v>82871.957547169804</v>
      </c>
      <c r="AD36" s="52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>
        <v>61168.782244556111</v>
      </c>
      <c r="AQ36" s="49"/>
      <c r="AR36" s="61">
        <v>59151</v>
      </c>
      <c r="AS36" s="49"/>
      <c r="AT36" s="61">
        <v>67657.937681159427</v>
      </c>
      <c r="AU36" s="61">
        <v>69122.192737430174</v>
      </c>
      <c r="AV36" s="61">
        <v>69186.115879828329</v>
      </c>
      <c r="AW36" s="61">
        <v>69342</v>
      </c>
      <c r="AX36" s="61">
        <v>69128.468232044208</v>
      </c>
      <c r="AY36" s="61" t="s">
        <v>28</v>
      </c>
      <c r="AZ36" s="61" t="s">
        <v>28</v>
      </c>
      <c r="BA36" s="61" t="s">
        <v>28</v>
      </c>
      <c r="BB36" s="61"/>
      <c r="BC36" s="61" t="s">
        <v>28</v>
      </c>
      <c r="BD36" s="29" t="s">
        <v>28</v>
      </c>
      <c r="BE36" s="29" t="s">
        <v>28</v>
      </c>
      <c r="BF36" s="52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>
        <v>47991.735714285714</v>
      </c>
      <c r="BS36" s="49"/>
      <c r="BT36" s="61">
        <v>49789</v>
      </c>
      <c r="BU36" s="49"/>
      <c r="BV36" s="61">
        <v>53894.623376623378</v>
      </c>
      <c r="BW36" s="61">
        <v>53597.986486486487</v>
      </c>
      <c r="BX36" s="61">
        <v>52680.654411764706</v>
      </c>
      <c r="BY36" s="61" t="s">
        <v>28</v>
      </c>
      <c r="BZ36" s="61" t="s">
        <v>28</v>
      </c>
      <c r="CA36" s="61">
        <v>55062.161106590727</v>
      </c>
      <c r="CB36" s="61">
        <v>55910.607407407406</v>
      </c>
      <c r="CC36" s="61">
        <v>55746.588235294112</v>
      </c>
      <c r="CD36" s="61"/>
      <c r="CE36" s="61">
        <v>58884.75886524823</v>
      </c>
      <c r="CF36" s="29">
        <v>58258.248120300748</v>
      </c>
      <c r="CG36" s="29">
        <v>58499.409090909088</v>
      </c>
      <c r="CH36" s="52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>
        <v>45542.41525423729</v>
      </c>
      <c r="CU36" s="49"/>
      <c r="CV36" s="61">
        <v>48765</v>
      </c>
      <c r="CW36" s="49"/>
      <c r="CX36" s="61">
        <v>51280.125925925924</v>
      </c>
      <c r="CY36" s="61">
        <v>52844.929078014182</v>
      </c>
      <c r="CZ36" s="61">
        <v>59209.8</v>
      </c>
      <c r="DA36" s="61">
        <v>56987</v>
      </c>
      <c r="DB36" s="61">
        <v>57787.239235737354</v>
      </c>
      <c r="DC36" s="61">
        <v>53479.274647887323</v>
      </c>
      <c r="DD36" s="61">
        <v>58333.396683673469</v>
      </c>
      <c r="DE36" s="61">
        <v>49864.952830188675</v>
      </c>
      <c r="DF36" s="61"/>
      <c r="DG36" s="61">
        <v>67261.172297297293</v>
      </c>
      <c r="DH36" s="29">
        <v>68508.532584269662</v>
      </c>
      <c r="DI36" s="29">
        <v>70578.023809523816</v>
      </c>
      <c r="DJ36" s="52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>
        <v>44820</v>
      </c>
      <c r="DW36" s="49"/>
      <c r="DX36" s="61">
        <v>49145</v>
      </c>
      <c r="DY36" s="49"/>
      <c r="DZ36" s="61">
        <v>50451.042105263157</v>
      </c>
      <c r="EA36" s="61">
        <v>49372.068627450979</v>
      </c>
      <c r="EB36" s="61">
        <v>50817.074468085106</v>
      </c>
      <c r="EC36" s="61">
        <v>51574</v>
      </c>
      <c r="ED36" s="61">
        <v>50869.568807339449</v>
      </c>
      <c r="EE36" s="61" t="s">
        <v>28</v>
      </c>
      <c r="EF36" s="61" t="s">
        <v>28</v>
      </c>
      <c r="EG36" s="61" t="s">
        <v>28</v>
      </c>
      <c r="EH36" s="61"/>
      <c r="EI36" s="61">
        <v>54649.722371967655</v>
      </c>
      <c r="EJ36" s="29">
        <v>54158.812114989734</v>
      </c>
      <c r="EK36" s="29">
        <v>59157.320652173912</v>
      </c>
      <c r="EL36" s="52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29" t="s">
        <v>28</v>
      </c>
      <c r="EY36" s="49"/>
      <c r="EZ36" s="61" t="s">
        <v>101</v>
      </c>
      <c r="FA36" s="49"/>
      <c r="FB36" s="61" t="s">
        <v>28</v>
      </c>
      <c r="FC36" s="61" t="s">
        <v>28</v>
      </c>
      <c r="FD36" s="61" t="s">
        <v>28</v>
      </c>
      <c r="FE36" s="61" t="s">
        <v>28</v>
      </c>
      <c r="FF36" s="61" t="s">
        <v>28</v>
      </c>
      <c r="FG36" s="61" t="s">
        <v>28</v>
      </c>
      <c r="FH36" s="61" t="s">
        <v>28</v>
      </c>
      <c r="FI36" s="61" t="s">
        <v>28</v>
      </c>
      <c r="FJ36" s="61"/>
      <c r="FK36" s="61">
        <v>55515</v>
      </c>
      <c r="FL36" s="29">
        <v>56835.192307692305</v>
      </c>
      <c r="FM36" s="29">
        <v>60145.346153846156</v>
      </c>
    </row>
    <row r="37" spans="1:169" s="11" customFormat="1">
      <c r="A37" s="49" t="s">
        <v>63</v>
      </c>
      <c r="B37" s="52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69">
        <v>61127.799551234108</v>
      </c>
      <c r="O37" s="49"/>
      <c r="P37" s="61">
        <v>65548</v>
      </c>
      <c r="Q37" s="49"/>
      <c r="R37" s="61">
        <v>71666.603424657529</v>
      </c>
      <c r="S37" s="61">
        <v>74909.064882943145</v>
      </c>
      <c r="T37" s="61">
        <v>74813.56162642948</v>
      </c>
      <c r="U37" s="61">
        <v>75967</v>
      </c>
      <c r="V37" s="61">
        <v>74094.381826866942</v>
      </c>
      <c r="W37" s="61">
        <v>78894.596970752085</v>
      </c>
      <c r="X37" s="29">
        <v>82856.167361765096</v>
      </c>
      <c r="Y37" s="61">
        <v>83454.649373881941</v>
      </c>
      <c r="Z37" s="61"/>
      <c r="AA37" s="61">
        <v>88284.027304490359</v>
      </c>
      <c r="AB37" s="29">
        <v>80281.526759458924</v>
      </c>
      <c r="AC37" s="29">
        <v>92753.439441604409</v>
      </c>
      <c r="AD37" s="52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>
        <v>59537.439201451904</v>
      </c>
      <c r="AQ37" s="49"/>
      <c r="AR37" s="61">
        <v>62857</v>
      </c>
      <c r="AS37" s="49"/>
      <c r="AT37" s="61">
        <v>66620.663755458518</v>
      </c>
      <c r="AU37" s="61">
        <v>70531.498529411765</v>
      </c>
      <c r="AV37" s="61">
        <v>69296.793248945149</v>
      </c>
      <c r="AW37" s="61">
        <v>69653</v>
      </c>
      <c r="AX37" s="61">
        <v>72518.92203876526</v>
      </c>
      <c r="AY37" s="61">
        <v>74577.4643015521</v>
      </c>
      <c r="AZ37" s="29">
        <v>73087.833397312861</v>
      </c>
      <c r="BA37" s="61">
        <v>78915.97949709864</v>
      </c>
      <c r="BB37" s="61"/>
      <c r="BC37" s="61">
        <v>82553.369515011553</v>
      </c>
      <c r="BD37" s="61">
        <v>86853.224904701405</v>
      </c>
      <c r="BE37" s="29">
        <v>90791.333115183239</v>
      </c>
      <c r="BF37" s="52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60" t="s">
        <v>28</v>
      </c>
      <c r="BS37" s="49"/>
      <c r="BT37" s="61" t="s">
        <v>28</v>
      </c>
      <c r="BU37" s="49"/>
      <c r="BV37" s="61" t="s">
        <v>28</v>
      </c>
      <c r="BW37" s="61" t="s">
        <v>28</v>
      </c>
      <c r="BX37" s="61" t="s">
        <v>28</v>
      </c>
      <c r="BY37" s="61">
        <v>52352</v>
      </c>
      <c r="BZ37" s="61">
        <v>54168.342538502387</v>
      </c>
      <c r="CA37" s="61">
        <v>54896.152533868539</v>
      </c>
      <c r="CB37" s="29">
        <v>57998.488417939872</v>
      </c>
      <c r="CC37" s="61">
        <v>56288.03983516484</v>
      </c>
      <c r="CD37" s="61"/>
      <c r="CE37" s="61" t="s">
        <v>28</v>
      </c>
      <c r="CF37" s="61" t="s">
        <v>28</v>
      </c>
      <c r="CG37" s="29" t="s">
        <v>28</v>
      </c>
      <c r="CH37" s="52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>
        <v>47551.481375358169</v>
      </c>
      <c r="CU37" s="49"/>
      <c r="CV37" s="61">
        <v>49026</v>
      </c>
      <c r="CW37" s="49"/>
      <c r="CX37" s="61">
        <v>54982.901069518717</v>
      </c>
      <c r="CY37" s="61">
        <v>55316.501278772375</v>
      </c>
      <c r="CZ37" s="61">
        <v>56176.987046632123</v>
      </c>
      <c r="DA37" s="61">
        <v>59237</v>
      </c>
      <c r="DB37" s="61">
        <v>57876.255346449951</v>
      </c>
      <c r="DC37" s="61">
        <v>63862.135953266064</v>
      </c>
      <c r="DD37" s="29">
        <v>64203.499359795132</v>
      </c>
      <c r="DE37" s="61">
        <v>66748.024844720494</v>
      </c>
      <c r="DF37" s="61"/>
      <c r="DG37" s="61">
        <v>63789.185779816515</v>
      </c>
      <c r="DH37" s="61">
        <v>67884.274981217124</v>
      </c>
      <c r="DI37" s="29">
        <v>81002.251913265311</v>
      </c>
      <c r="DJ37" s="52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>
        <v>42698.943820224718</v>
      </c>
      <c r="DW37" s="49"/>
      <c r="DX37" s="61">
        <v>47648</v>
      </c>
      <c r="DY37" s="49"/>
      <c r="DZ37" s="61">
        <v>52847.57</v>
      </c>
      <c r="EA37" s="61">
        <v>56042.872340425529</v>
      </c>
      <c r="EB37" s="61">
        <v>54996.833333333336</v>
      </c>
      <c r="EC37" s="61">
        <v>55186</v>
      </c>
      <c r="ED37" s="61">
        <v>54522.58811881188</v>
      </c>
      <c r="EE37" s="61">
        <v>54509.336040609138</v>
      </c>
      <c r="EF37" s="29">
        <v>55309.347207009865</v>
      </c>
      <c r="EG37" s="61">
        <v>57080.96875</v>
      </c>
      <c r="EH37" s="61"/>
      <c r="EI37" s="61">
        <v>63320.006249999999</v>
      </c>
      <c r="EJ37" s="61">
        <v>65260.854545454546</v>
      </c>
      <c r="EK37" s="29">
        <v>61111.196078431371</v>
      </c>
      <c r="EL37" s="52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>
        <v>48358.621848739494</v>
      </c>
      <c r="EY37" s="49"/>
      <c r="EZ37" s="61">
        <v>51564</v>
      </c>
      <c r="FA37" s="49"/>
      <c r="FB37" s="61">
        <v>56813.310077519382</v>
      </c>
      <c r="FC37" s="61">
        <v>56329.86567164179</v>
      </c>
      <c r="FD37" s="61">
        <v>58721.32824427481</v>
      </c>
      <c r="FE37" s="61">
        <v>58623</v>
      </c>
      <c r="FF37" s="61">
        <v>60688.740458015265</v>
      </c>
      <c r="FG37" s="61">
        <v>60000.512251148539</v>
      </c>
      <c r="FH37" s="29">
        <v>65123.184172661873</v>
      </c>
      <c r="FI37" s="61">
        <v>62804.907236842104</v>
      </c>
      <c r="FJ37" s="61"/>
      <c r="FK37" s="61">
        <v>67141.63741935484</v>
      </c>
      <c r="FL37" s="61">
        <v>67363.64024767802</v>
      </c>
      <c r="FM37" s="29">
        <v>69150.265243902439</v>
      </c>
    </row>
    <row r="38" spans="1:169" s="11" customFormat="1">
      <c r="A38" s="49" t="s">
        <v>64</v>
      </c>
      <c r="B38" s="52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69">
        <v>68896.846815834768</v>
      </c>
      <c r="O38" s="49"/>
      <c r="P38" s="61">
        <v>74746</v>
      </c>
      <c r="Q38" s="49"/>
      <c r="R38" s="61">
        <v>81715.960000000006</v>
      </c>
      <c r="S38" s="61">
        <v>78992.042891183475</v>
      </c>
      <c r="T38" s="61">
        <v>83600.206682206684</v>
      </c>
      <c r="U38" s="61">
        <v>85878</v>
      </c>
      <c r="V38" s="61">
        <v>70408.711450830509</v>
      </c>
      <c r="W38" s="61">
        <v>71015.824609733696</v>
      </c>
      <c r="X38" s="29">
        <v>76182.192194808769</v>
      </c>
      <c r="Y38" s="61">
        <v>85288.968960507191</v>
      </c>
      <c r="Z38" s="61"/>
      <c r="AA38" s="61">
        <v>88025.476622039132</v>
      </c>
      <c r="AB38" s="61">
        <v>91068.248412464774</v>
      </c>
      <c r="AC38" s="61">
        <v>98862.292131350681</v>
      </c>
      <c r="AD38" s="52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>
        <v>58438.968363136177</v>
      </c>
      <c r="AQ38" s="49"/>
      <c r="AR38" s="61">
        <v>64661</v>
      </c>
      <c r="AS38" s="49"/>
      <c r="AT38" s="61">
        <v>70078.254032258061</v>
      </c>
      <c r="AU38" s="61">
        <v>70836.805084745763</v>
      </c>
      <c r="AV38" s="61">
        <v>71086.166666666672</v>
      </c>
      <c r="AW38" s="61">
        <v>72184</v>
      </c>
      <c r="AX38" s="61">
        <v>70009.159740754869</v>
      </c>
      <c r="AY38" s="61" t="s">
        <v>28</v>
      </c>
      <c r="AZ38" s="29" t="s">
        <v>28</v>
      </c>
      <c r="BA38" s="61" t="s">
        <v>28</v>
      </c>
      <c r="BB38" s="61"/>
      <c r="BC38" s="61">
        <v>81526.17217898833</v>
      </c>
      <c r="BD38" s="61">
        <v>82923.505944931167</v>
      </c>
      <c r="BE38" s="61">
        <v>84635.147029702974</v>
      </c>
      <c r="BF38" s="52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60" t="s">
        <v>28</v>
      </c>
      <c r="BS38" s="49"/>
      <c r="BT38" s="61" t="s">
        <v>28</v>
      </c>
      <c r="BU38" s="49"/>
      <c r="BV38" s="61" t="s">
        <v>28</v>
      </c>
      <c r="BW38" s="61" t="s">
        <v>28</v>
      </c>
      <c r="BX38" s="61" t="s">
        <v>28</v>
      </c>
      <c r="BY38" s="61" t="s">
        <v>28</v>
      </c>
      <c r="BZ38" s="61" t="s">
        <v>28</v>
      </c>
      <c r="CA38" s="61" t="s">
        <v>28</v>
      </c>
      <c r="CB38" s="29" t="s">
        <v>28</v>
      </c>
      <c r="CC38" s="61" t="s">
        <v>28</v>
      </c>
      <c r="CD38" s="61"/>
      <c r="CE38" s="61" t="s">
        <v>28</v>
      </c>
      <c r="CF38" s="61" t="s">
        <v>28</v>
      </c>
      <c r="CG38" s="61" t="s">
        <v>28</v>
      </c>
      <c r="CH38" s="52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29" t="s">
        <v>28</v>
      </c>
      <c r="CU38" s="49"/>
      <c r="CV38" s="61" t="s">
        <v>28</v>
      </c>
      <c r="CW38" s="49"/>
      <c r="CX38" s="61">
        <v>58043.751373626372</v>
      </c>
      <c r="CY38" s="61">
        <v>59387.648493543762</v>
      </c>
      <c r="CZ38" s="61">
        <v>58818.711815561961</v>
      </c>
      <c r="DA38" s="61">
        <v>60587</v>
      </c>
      <c r="DB38" s="61">
        <v>60974.100409525257</v>
      </c>
      <c r="DC38" s="61">
        <v>61181.663599037238</v>
      </c>
      <c r="DD38" s="29">
        <v>62060.98224613315</v>
      </c>
      <c r="DE38" s="61">
        <v>62411.394420767145</v>
      </c>
      <c r="DF38" s="61"/>
      <c r="DG38" s="61">
        <v>66164.534006309143</v>
      </c>
      <c r="DH38" s="61">
        <v>67615.848986889148</v>
      </c>
      <c r="DI38" s="61">
        <v>70595.413793103449</v>
      </c>
      <c r="DJ38" s="52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>
        <v>50916.117293233081</v>
      </c>
      <c r="DW38" s="49"/>
      <c r="DX38" s="61">
        <v>54669</v>
      </c>
      <c r="DY38" s="49"/>
      <c r="DZ38" s="61" t="s">
        <v>28</v>
      </c>
      <c r="EA38" s="61" t="s">
        <v>28</v>
      </c>
      <c r="EB38" s="61" t="s">
        <v>28</v>
      </c>
      <c r="EC38" s="61" t="s">
        <v>28</v>
      </c>
      <c r="ED38" s="61" t="s">
        <v>28</v>
      </c>
      <c r="EE38" s="61">
        <v>63893.756944444445</v>
      </c>
      <c r="EF38" s="29">
        <v>65822.132203389832</v>
      </c>
      <c r="EG38" s="61">
        <v>66834.213395638624</v>
      </c>
      <c r="EH38" s="61"/>
      <c r="EI38" s="61">
        <v>71073.090459476705</v>
      </c>
      <c r="EJ38" s="61">
        <v>72674.254838709676</v>
      </c>
      <c r="EK38" s="61">
        <v>74674.017287234048</v>
      </c>
      <c r="EL38" s="52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>
        <v>49972.306079664573</v>
      </c>
      <c r="EY38" s="49"/>
      <c r="EZ38" s="61">
        <v>54895</v>
      </c>
      <c r="FA38" s="49"/>
      <c r="FB38" s="61">
        <v>58311.151368760067</v>
      </c>
      <c r="FC38" s="61">
        <v>59320.599353796446</v>
      </c>
      <c r="FD38" s="61">
        <v>59462.366088631985</v>
      </c>
      <c r="FE38" s="61">
        <v>60510</v>
      </c>
      <c r="FF38" s="61">
        <v>61141.053404539387</v>
      </c>
      <c r="FG38" s="61" t="s">
        <v>28</v>
      </c>
      <c r="FH38" s="29" t="s">
        <v>28</v>
      </c>
      <c r="FI38" s="61" t="s">
        <v>28</v>
      </c>
      <c r="FJ38" s="61"/>
      <c r="FK38" s="61">
        <v>63904.51203852328</v>
      </c>
      <c r="FL38" s="61">
        <v>65493.042654028439</v>
      </c>
      <c r="FM38" s="61">
        <v>66065.189956331873</v>
      </c>
    </row>
    <row r="39" spans="1:169" s="11" customFormat="1">
      <c r="A39" s="49" t="s">
        <v>65</v>
      </c>
      <c r="B39" s="52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69">
        <v>72608.650017838037</v>
      </c>
      <c r="O39" s="49"/>
      <c r="P39" s="61">
        <v>93093</v>
      </c>
      <c r="Q39" s="49"/>
      <c r="R39" s="61">
        <v>86791.416666666672</v>
      </c>
      <c r="S39" s="61">
        <v>87570.534442595672</v>
      </c>
      <c r="T39" s="61">
        <v>87321.586871325926</v>
      </c>
      <c r="U39" s="61">
        <v>87446</v>
      </c>
      <c r="V39" s="61">
        <v>84216.966774389017</v>
      </c>
      <c r="W39" s="61">
        <v>87426.491331719124</v>
      </c>
      <c r="X39" s="61">
        <v>93365.703637052473</v>
      </c>
      <c r="Y39" s="61">
        <v>97914.350423539901</v>
      </c>
      <c r="Z39" s="61"/>
      <c r="AA39" s="61">
        <v>103480.97647281442</v>
      </c>
      <c r="AB39" s="61">
        <v>96544.464832396829</v>
      </c>
      <c r="AC39" s="61">
        <v>109039.02506002401</v>
      </c>
      <c r="AD39" s="52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24" t="s">
        <v>28</v>
      </c>
      <c r="AQ39" s="49"/>
      <c r="AR39" s="61" t="s">
        <v>28</v>
      </c>
      <c r="AS39" s="49"/>
      <c r="AT39" s="61" t="s">
        <v>28</v>
      </c>
      <c r="AU39" s="61" t="s">
        <v>28</v>
      </c>
      <c r="AV39" s="61" t="s">
        <v>28</v>
      </c>
      <c r="AW39" s="61" t="s">
        <v>101</v>
      </c>
      <c r="AX39" s="61" t="s">
        <v>28</v>
      </c>
      <c r="AY39" s="61" t="s">
        <v>28</v>
      </c>
      <c r="AZ39" s="29" t="s">
        <v>28</v>
      </c>
      <c r="BA39" s="61" t="s">
        <v>28</v>
      </c>
      <c r="BB39" s="61"/>
      <c r="BC39" s="61" t="s">
        <v>28</v>
      </c>
      <c r="BD39" s="61" t="s">
        <v>28</v>
      </c>
      <c r="BE39" s="61" t="s">
        <v>28</v>
      </c>
      <c r="BF39" s="52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>
        <v>53619.201309328972</v>
      </c>
      <c r="BS39" s="49"/>
      <c r="BT39" s="61">
        <v>58377</v>
      </c>
      <c r="BU39" s="49"/>
      <c r="BV39" s="61">
        <v>62354.936462093865</v>
      </c>
      <c r="BW39" s="61">
        <v>63158.645018450181</v>
      </c>
      <c r="BX39" s="61">
        <v>63418.215133531157</v>
      </c>
      <c r="BY39" s="61">
        <v>63319</v>
      </c>
      <c r="BZ39" s="61">
        <v>63475.80383341221</v>
      </c>
      <c r="CA39" s="61">
        <v>68095.627594070698</v>
      </c>
      <c r="CB39" s="29">
        <v>71808.367515025602</v>
      </c>
      <c r="CC39" s="61">
        <v>74145.314978602008</v>
      </c>
      <c r="CD39" s="61"/>
      <c r="CE39" s="61">
        <v>74480.020449897755</v>
      </c>
      <c r="CF39" s="61">
        <v>76356.012565445024</v>
      </c>
      <c r="CG39" s="61">
        <v>77797.853888888887</v>
      </c>
      <c r="CH39" s="52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>
        <v>65756.897959183669</v>
      </c>
      <c r="CU39" s="49"/>
      <c r="CV39" s="61">
        <v>97602</v>
      </c>
      <c r="CW39" s="49"/>
      <c r="CX39" s="61">
        <v>79729.886363636368</v>
      </c>
      <c r="CY39" s="61">
        <v>82625.782945736428</v>
      </c>
      <c r="CZ39" s="61">
        <v>80148.149253731346</v>
      </c>
      <c r="DA39" s="61">
        <v>80171</v>
      </c>
      <c r="DB39" s="61">
        <v>78637.228144989349</v>
      </c>
      <c r="DC39" s="61">
        <v>80052.05046560528</v>
      </c>
      <c r="DD39" s="29">
        <v>85428.361080786024</v>
      </c>
      <c r="DE39" s="61">
        <v>86036.445542168673</v>
      </c>
      <c r="DF39" s="61"/>
      <c r="DG39" s="61">
        <v>89428.696741596199</v>
      </c>
      <c r="DH39" s="61">
        <v>91948.836186065237</v>
      </c>
      <c r="DI39" s="61">
        <v>93658.371839581523</v>
      </c>
      <c r="DJ39" s="52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>
        <v>58652.995614035084</v>
      </c>
      <c r="DW39" s="49"/>
      <c r="DX39" s="61">
        <v>71217</v>
      </c>
      <c r="DY39" s="49"/>
      <c r="DZ39" s="61">
        <v>70637.87644787645</v>
      </c>
      <c r="EA39" s="61">
        <v>72011.738805970148</v>
      </c>
      <c r="EB39" s="61">
        <v>73928.767676767675</v>
      </c>
      <c r="EC39" s="61">
        <v>64354</v>
      </c>
      <c r="ED39" s="61">
        <v>64395.8125</v>
      </c>
      <c r="EE39" s="61">
        <v>69114.921686746995</v>
      </c>
      <c r="EF39" s="29">
        <v>69357.387499999997</v>
      </c>
      <c r="EG39" s="61">
        <v>71344.573248407643</v>
      </c>
      <c r="EH39" s="61"/>
      <c r="EI39" s="61">
        <v>74719.580645161288</v>
      </c>
      <c r="EJ39" s="61">
        <v>77366.53731343284</v>
      </c>
      <c r="EK39" s="61">
        <v>81802.4094488189</v>
      </c>
      <c r="EL39" s="52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29" t="s">
        <v>28</v>
      </c>
      <c r="EY39" s="49"/>
      <c r="EZ39" s="61" t="s">
        <v>101</v>
      </c>
      <c r="FA39" s="49"/>
      <c r="FB39" s="61" t="s">
        <v>28</v>
      </c>
      <c r="FC39" s="61" t="s">
        <v>28</v>
      </c>
      <c r="FD39" s="61" t="s">
        <v>28</v>
      </c>
      <c r="FE39" s="61" t="s">
        <v>28</v>
      </c>
      <c r="FF39" s="61" t="s">
        <v>28</v>
      </c>
      <c r="FG39" s="61" t="s">
        <v>28</v>
      </c>
      <c r="FH39" s="29" t="s">
        <v>28</v>
      </c>
      <c r="FI39" s="61" t="s">
        <v>28</v>
      </c>
      <c r="FJ39" s="61"/>
      <c r="FK39" s="61">
        <v>59365.271268057782</v>
      </c>
      <c r="FL39" s="61">
        <v>61958.994854202399</v>
      </c>
      <c r="FM39" s="61" t="s">
        <v>28</v>
      </c>
    </row>
    <row r="40" spans="1:169" s="20" customFormat="1">
      <c r="A40" s="50" t="s">
        <v>66</v>
      </c>
      <c r="B40" s="54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67" t="s">
        <v>28</v>
      </c>
      <c r="O40" s="50"/>
      <c r="P40" s="62" t="s">
        <v>28</v>
      </c>
      <c r="Q40" s="50"/>
      <c r="R40" s="10" t="s">
        <v>28</v>
      </c>
      <c r="S40" s="10" t="s">
        <v>28</v>
      </c>
      <c r="T40" s="10" t="s">
        <v>28</v>
      </c>
      <c r="U40" s="10" t="s">
        <v>101</v>
      </c>
      <c r="V40" s="10" t="s">
        <v>28</v>
      </c>
      <c r="W40" s="10" t="s">
        <v>28</v>
      </c>
      <c r="X40" s="62" t="s">
        <v>28</v>
      </c>
      <c r="Y40" s="10" t="s">
        <v>28</v>
      </c>
      <c r="Z40" s="10"/>
      <c r="AA40" s="10" t="s">
        <v>28</v>
      </c>
      <c r="AB40" s="62">
        <v>106731.96328649588</v>
      </c>
      <c r="AC40" s="62">
        <v>89099.916782246873</v>
      </c>
      <c r="AD40" s="54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>
        <v>65049.701399688958</v>
      </c>
      <c r="AQ40" s="50"/>
      <c r="AR40" s="62">
        <v>68321</v>
      </c>
      <c r="AS40" s="50"/>
      <c r="AT40" s="10">
        <v>76172.896503496508</v>
      </c>
      <c r="AU40" s="10">
        <v>78941.341095890413</v>
      </c>
      <c r="AV40" s="10">
        <v>79013.122972972968</v>
      </c>
      <c r="AW40" s="10">
        <v>78360</v>
      </c>
      <c r="AX40" s="10">
        <v>78302.443438914022</v>
      </c>
      <c r="AY40" s="10">
        <v>79285.734193548386</v>
      </c>
      <c r="AZ40" s="62">
        <v>82119.86293015827</v>
      </c>
      <c r="BA40" s="10">
        <v>86080.064349324894</v>
      </c>
      <c r="BB40" s="10"/>
      <c r="BC40" s="10">
        <v>84963.889271285356</v>
      </c>
      <c r="BD40" s="62">
        <v>88611.268191268202</v>
      </c>
      <c r="BE40" s="62" t="s">
        <v>28</v>
      </c>
      <c r="BF40" s="54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62" t="s">
        <v>28</v>
      </c>
      <c r="BS40" s="50"/>
      <c r="BT40" s="62" t="s">
        <v>28</v>
      </c>
      <c r="BU40" s="50"/>
      <c r="BV40" s="10" t="s">
        <v>28</v>
      </c>
      <c r="BW40" s="10" t="s">
        <v>28</v>
      </c>
      <c r="BX40" s="46" t="s">
        <v>28</v>
      </c>
      <c r="BY40" s="10" t="s">
        <v>28</v>
      </c>
      <c r="BZ40" s="10" t="s">
        <v>28</v>
      </c>
      <c r="CA40" s="10" t="s">
        <v>28</v>
      </c>
      <c r="CB40" s="62" t="s">
        <v>28</v>
      </c>
      <c r="CC40" s="10" t="s">
        <v>28</v>
      </c>
      <c r="CD40" s="10"/>
      <c r="CE40" s="10" t="s">
        <v>28</v>
      </c>
      <c r="CF40" s="62" t="s">
        <v>28</v>
      </c>
      <c r="CG40" s="62" t="s">
        <v>28</v>
      </c>
      <c r="CH40" s="54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10" t="s">
        <v>28</v>
      </c>
      <c r="CU40" s="50"/>
      <c r="CV40" s="62" t="s">
        <v>28</v>
      </c>
      <c r="CW40" s="50"/>
      <c r="CX40" s="10" t="s">
        <v>28</v>
      </c>
      <c r="CY40" s="10" t="s">
        <v>28</v>
      </c>
      <c r="CZ40" s="46" t="s">
        <v>28</v>
      </c>
      <c r="DA40" s="10" t="s">
        <v>28</v>
      </c>
      <c r="DB40" s="10" t="s">
        <v>28</v>
      </c>
      <c r="DC40" s="10" t="s">
        <v>28</v>
      </c>
      <c r="DD40" s="62" t="s">
        <v>28</v>
      </c>
      <c r="DE40" s="10" t="s">
        <v>28</v>
      </c>
      <c r="DF40" s="10"/>
      <c r="DG40" s="10" t="s">
        <v>28</v>
      </c>
      <c r="DH40" s="62" t="s">
        <v>28</v>
      </c>
      <c r="DI40" s="62" t="s">
        <v>28</v>
      </c>
      <c r="DJ40" s="54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39" t="s">
        <v>28</v>
      </c>
      <c r="DW40" s="50"/>
      <c r="DX40" s="62" t="s">
        <v>101</v>
      </c>
      <c r="DY40" s="50"/>
      <c r="DZ40" s="10" t="s">
        <v>28</v>
      </c>
      <c r="EA40" s="10" t="s">
        <v>28</v>
      </c>
      <c r="EB40" s="46" t="s">
        <v>28</v>
      </c>
      <c r="EC40" s="10" t="s">
        <v>28</v>
      </c>
      <c r="ED40" s="10" t="s">
        <v>28</v>
      </c>
      <c r="EE40" s="10" t="s">
        <v>28</v>
      </c>
      <c r="EF40" s="62" t="s">
        <v>28</v>
      </c>
      <c r="EG40" s="10" t="s">
        <v>28</v>
      </c>
      <c r="EH40" s="10"/>
      <c r="EI40" s="10" t="s">
        <v>28</v>
      </c>
      <c r="EJ40" s="62" t="s">
        <v>28</v>
      </c>
      <c r="EK40" s="62" t="s">
        <v>28</v>
      </c>
      <c r="EL40" s="54"/>
      <c r="EM40" s="50"/>
      <c r="EN40" s="50"/>
      <c r="EO40" s="50"/>
      <c r="EP40" s="50"/>
      <c r="EQ40" s="50"/>
      <c r="ER40" s="50"/>
      <c r="ES40" s="50"/>
      <c r="ET40" s="50"/>
      <c r="EU40" s="50"/>
      <c r="EV40" s="50"/>
      <c r="EW40" s="50"/>
      <c r="EX40" s="10" t="s">
        <v>28</v>
      </c>
      <c r="EY40" s="50"/>
      <c r="EZ40" s="62" t="s">
        <v>101</v>
      </c>
      <c r="FA40" s="50"/>
      <c r="FB40" s="10" t="s">
        <v>28</v>
      </c>
      <c r="FC40" s="10" t="s">
        <v>28</v>
      </c>
      <c r="FD40" s="46" t="s">
        <v>28</v>
      </c>
      <c r="FE40" s="10" t="s">
        <v>28</v>
      </c>
      <c r="FF40" s="10" t="s">
        <v>28</v>
      </c>
      <c r="FG40" s="10" t="s">
        <v>28</v>
      </c>
      <c r="FH40" s="62" t="s">
        <v>28</v>
      </c>
      <c r="FI40" s="10" t="s">
        <v>28</v>
      </c>
      <c r="FJ40" s="10"/>
      <c r="FK40" s="10" t="s">
        <v>28</v>
      </c>
      <c r="FL40" s="62" t="s">
        <v>28</v>
      </c>
      <c r="FM40" s="62" t="s">
        <v>28</v>
      </c>
    </row>
    <row r="41" spans="1:169" s="11" customFormat="1">
      <c r="A41" s="49" t="s">
        <v>67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69">
        <v>75987.283884297518</v>
      </c>
      <c r="O41" s="49"/>
      <c r="P41" s="49">
        <v>80674</v>
      </c>
      <c r="Q41" s="49"/>
      <c r="R41" s="61">
        <v>84775.356054165648</v>
      </c>
      <c r="S41" s="61">
        <v>85712.865634956761</v>
      </c>
      <c r="T41" s="61">
        <v>86974.045328894572</v>
      </c>
      <c r="U41" s="61">
        <v>88707</v>
      </c>
      <c r="V41" s="61">
        <v>88249.677316670233</v>
      </c>
      <c r="W41" s="61">
        <v>89701.882875461684</v>
      </c>
      <c r="X41" s="61">
        <v>92016.482780207429</v>
      </c>
      <c r="Y41" s="61">
        <v>93701.2634198468</v>
      </c>
      <c r="Z41" s="61"/>
      <c r="AA41" s="61">
        <v>97083.35943324618</v>
      </c>
      <c r="AB41" s="61" t="s">
        <v>28</v>
      </c>
      <c r="AC41" s="61">
        <v>101533.89159591646</v>
      </c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>
        <v>61039.994720891584</v>
      </c>
      <c r="AQ41" s="49"/>
      <c r="AR41" s="49">
        <v>64607</v>
      </c>
      <c r="AS41" s="49"/>
      <c r="AT41" s="61">
        <v>67896.9679065659</v>
      </c>
      <c r="AU41" s="61">
        <v>69119.439325177591</v>
      </c>
      <c r="AV41" s="61">
        <v>69766.245032451319</v>
      </c>
      <c r="AW41" s="61">
        <v>71306</v>
      </c>
      <c r="AX41" s="61">
        <v>71367.343946873778</v>
      </c>
      <c r="AY41" s="61">
        <v>72799.232503616498</v>
      </c>
      <c r="AZ41" s="61">
        <v>73932.820928875997</v>
      </c>
      <c r="BA41" s="61">
        <v>74372.381662526401</v>
      </c>
      <c r="BB41" s="61"/>
      <c r="BC41" s="61">
        <v>77817.759927563311</v>
      </c>
      <c r="BD41" s="29">
        <v>79217.683185912843</v>
      </c>
      <c r="BE41" s="61">
        <v>80853.997535771065</v>
      </c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>
        <v>58359.813548788065</v>
      </c>
      <c r="BS41" s="49"/>
      <c r="BT41" s="49">
        <v>61182</v>
      </c>
      <c r="BU41" s="49"/>
      <c r="BV41" s="61">
        <v>65130.233391726186</v>
      </c>
      <c r="BW41" s="61">
        <v>66390.348636728144</v>
      </c>
      <c r="BX41" s="61">
        <v>66532.451441943704</v>
      </c>
      <c r="BY41" s="61">
        <v>68032</v>
      </c>
      <c r="BZ41" s="61">
        <v>69419.380517807294</v>
      </c>
      <c r="CA41" s="61">
        <v>69071.568115304588</v>
      </c>
      <c r="CB41" s="61">
        <v>70023.269769440798</v>
      </c>
      <c r="CC41" s="61">
        <v>71911.70948776805</v>
      </c>
      <c r="CD41" s="61"/>
      <c r="CE41" s="61">
        <v>71379.37882684356</v>
      </c>
      <c r="CF41" s="29">
        <v>74904.330820222473</v>
      </c>
      <c r="CG41" s="61">
        <v>76073.896345941976</v>
      </c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>
        <v>55707.519634955752</v>
      </c>
      <c r="CU41" s="49"/>
      <c r="CV41" s="49">
        <v>57692</v>
      </c>
      <c r="CW41" s="49"/>
      <c r="CX41" s="61">
        <v>61893.009633027526</v>
      </c>
      <c r="CY41" s="61">
        <v>62458.228821223995</v>
      </c>
      <c r="CZ41" s="61">
        <v>62513.154561558898</v>
      </c>
      <c r="DA41" s="61">
        <v>61906</v>
      </c>
      <c r="DB41" s="61">
        <v>61597.746772363207</v>
      </c>
      <c r="DC41" s="61">
        <v>61898.856502396804</v>
      </c>
      <c r="DD41" s="61">
        <v>63274.011877593366</v>
      </c>
      <c r="DE41" s="61">
        <v>64556.967418980479</v>
      </c>
      <c r="DF41" s="61"/>
      <c r="DG41" s="61">
        <v>67126.635092867276</v>
      </c>
      <c r="DH41" s="29">
        <v>67997.677920677466</v>
      </c>
      <c r="DI41" s="61">
        <v>69346.796637426902</v>
      </c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>
        <v>54142.380418899171</v>
      </c>
      <c r="DW41" s="49"/>
      <c r="DX41" s="49">
        <v>56749</v>
      </c>
      <c r="DY41" s="49"/>
      <c r="DZ41" s="61">
        <v>59506.788744588746</v>
      </c>
      <c r="EA41" s="61">
        <v>60042.161726242368</v>
      </c>
      <c r="EB41" s="61">
        <v>61073.794291338585</v>
      </c>
      <c r="EC41" s="61">
        <v>60445</v>
      </c>
      <c r="ED41" s="61">
        <v>58662.127953322102</v>
      </c>
      <c r="EE41" s="61">
        <v>61568.62148232141</v>
      </c>
      <c r="EF41" s="61">
        <v>61735.239746651445</v>
      </c>
      <c r="EG41" s="61">
        <v>63544.673049682599</v>
      </c>
      <c r="EH41" s="61"/>
      <c r="EI41" s="61">
        <v>68327.300728244358</v>
      </c>
      <c r="EJ41" s="29">
        <v>69605.020170796881</v>
      </c>
      <c r="EK41" s="61">
        <v>70476.455467590305</v>
      </c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>
        <v>50301.689320388352</v>
      </c>
      <c r="EY41" s="49"/>
      <c r="EZ41" s="49">
        <v>53260</v>
      </c>
      <c r="FA41" s="49"/>
      <c r="FB41" s="61">
        <v>55671.737716262978</v>
      </c>
      <c r="FC41" s="61">
        <v>56907.901250000003</v>
      </c>
      <c r="FD41" s="61">
        <v>56637.193065941537</v>
      </c>
      <c r="FE41" s="61">
        <v>57323</v>
      </c>
      <c r="FF41" s="61">
        <v>56065.78533357838</v>
      </c>
      <c r="FG41" s="61">
        <v>55981.635449466739</v>
      </c>
      <c r="FH41" s="61">
        <v>56866.542918675004</v>
      </c>
      <c r="FI41" s="61">
        <v>58689.026668029015</v>
      </c>
      <c r="FJ41" s="61"/>
      <c r="FK41" s="61">
        <v>57724.723512336721</v>
      </c>
      <c r="FL41" s="29">
        <v>54046.374164810688</v>
      </c>
      <c r="FM41" s="61">
        <v>57003.324624194705</v>
      </c>
    </row>
    <row r="42" spans="1:169" s="11" customFormat="1">
      <c r="A42" s="47"/>
      <c r="B42" s="52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24"/>
      <c r="O42" s="47"/>
      <c r="P42" s="47"/>
      <c r="Q42" s="47"/>
      <c r="R42" s="60"/>
      <c r="S42" s="60"/>
      <c r="T42" s="61"/>
      <c r="U42" s="61"/>
      <c r="V42" s="61"/>
      <c r="W42" s="61"/>
      <c r="Y42" s="61"/>
      <c r="Z42" s="61"/>
      <c r="AA42" s="61"/>
      <c r="AD42" s="52"/>
      <c r="AE42" s="49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60"/>
      <c r="AU42" s="60"/>
      <c r="AV42" s="61"/>
      <c r="AW42" s="61"/>
      <c r="AX42" s="61"/>
      <c r="AY42" s="61"/>
      <c r="BA42" s="61"/>
      <c r="BB42" s="61"/>
      <c r="BC42" s="61"/>
      <c r="BF42" s="52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60"/>
      <c r="BW42" s="60"/>
      <c r="BX42" s="60"/>
      <c r="BY42" s="61"/>
      <c r="BZ42" s="61"/>
      <c r="CA42" s="61"/>
      <c r="CC42" s="61"/>
      <c r="CD42" s="61"/>
      <c r="CE42" s="61"/>
      <c r="CH42" s="52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60"/>
      <c r="CY42" s="60"/>
      <c r="CZ42" s="60"/>
      <c r="DA42" s="61"/>
      <c r="DB42" s="61"/>
      <c r="DC42" s="61"/>
      <c r="DE42" s="61"/>
      <c r="DF42" s="61"/>
      <c r="DG42" s="61"/>
      <c r="DJ42" s="52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60"/>
      <c r="EA42" s="60"/>
      <c r="EB42" s="60"/>
      <c r="EC42" s="61"/>
      <c r="ED42" s="61"/>
      <c r="EE42" s="61"/>
      <c r="EG42" s="61"/>
      <c r="EH42" s="61"/>
      <c r="EI42" s="61"/>
      <c r="EL42" s="52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60"/>
      <c r="FC42" s="60"/>
      <c r="FD42" s="60"/>
      <c r="FE42" s="61"/>
      <c r="FF42" s="61"/>
      <c r="FG42" s="61"/>
      <c r="FI42" s="61"/>
      <c r="FJ42" s="61"/>
      <c r="FK42" s="61"/>
    </row>
    <row r="43" spans="1:169" s="11" customFormat="1">
      <c r="A43" s="47" t="s">
        <v>68</v>
      </c>
      <c r="B43" s="52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68">
        <v>73538.740371545078</v>
      </c>
      <c r="O43" s="47"/>
      <c r="P43" s="60">
        <v>78823</v>
      </c>
      <c r="Q43" s="47"/>
      <c r="R43" s="60">
        <v>84334.675108373267</v>
      </c>
      <c r="S43" s="60">
        <v>85135.404362801375</v>
      </c>
      <c r="T43" s="61">
        <v>87466.635715981945</v>
      </c>
      <c r="U43" s="61">
        <v>89211</v>
      </c>
      <c r="V43" s="61">
        <v>91292.260920033295</v>
      </c>
      <c r="W43" s="61">
        <v>91274.426297184385</v>
      </c>
      <c r="X43" s="61">
        <v>95142.925783225379</v>
      </c>
      <c r="Y43" s="61">
        <v>96925.435883673272</v>
      </c>
      <c r="Z43" s="61"/>
      <c r="AA43" s="61">
        <v>100311.50126510441</v>
      </c>
      <c r="AB43" s="29">
        <v>98726.169663447072</v>
      </c>
      <c r="AC43" s="29">
        <v>102049.89501192005</v>
      </c>
      <c r="AD43" s="52"/>
      <c r="AE43" s="49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>
        <v>59247.473684210527</v>
      </c>
      <c r="AQ43" s="47"/>
      <c r="AR43" s="60">
        <v>63437</v>
      </c>
      <c r="AS43" s="47"/>
      <c r="AT43" s="60">
        <v>68544.937365010803</v>
      </c>
      <c r="AU43" s="60">
        <v>68795.879478827366</v>
      </c>
      <c r="AV43" s="61">
        <v>68907.71540178571</v>
      </c>
      <c r="AW43" s="61">
        <v>70638</v>
      </c>
      <c r="AX43" s="61">
        <v>71834.738776517028</v>
      </c>
      <c r="AY43" s="61">
        <v>69780.130506205896</v>
      </c>
      <c r="AZ43" s="61">
        <v>71032.943052391798</v>
      </c>
      <c r="BA43" s="61">
        <v>71042.247159090912</v>
      </c>
      <c r="BB43" s="61"/>
      <c r="BC43" s="61">
        <v>72890.455599189256</v>
      </c>
      <c r="BD43" s="61">
        <v>74556.573714285725</v>
      </c>
      <c r="BE43" s="29">
        <v>75951.345331833523</v>
      </c>
      <c r="BF43" s="52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>
        <v>56839.555002763955</v>
      </c>
      <c r="BS43" s="47"/>
      <c r="BT43" s="47">
        <v>59140</v>
      </c>
      <c r="BU43" s="47"/>
      <c r="BV43" s="60">
        <v>63882.914439876673</v>
      </c>
      <c r="BW43" s="60">
        <v>65598.410184237466</v>
      </c>
      <c r="BX43" s="60">
        <v>65369.322946175635</v>
      </c>
      <c r="BY43" s="61">
        <v>66895</v>
      </c>
      <c r="BZ43" s="61">
        <v>67240.311032631726</v>
      </c>
      <c r="CA43" s="61">
        <v>69203.797248868781</v>
      </c>
      <c r="CB43" s="61">
        <v>69302.686357033788</v>
      </c>
      <c r="CC43" s="61">
        <v>71206.533984374997</v>
      </c>
      <c r="CD43" s="61"/>
      <c r="CE43" s="61">
        <v>71754.670688248676</v>
      </c>
      <c r="CF43" s="61">
        <v>73390.911554236853</v>
      </c>
      <c r="CG43" s="29">
        <v>74507.987325728769</v>
      </c>
      <c r="CH43" s="52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60" t="s">
        <v>28</v>
      </c>
      <c r="CU43" s="47"/>
      <c r="CV43" s="60" t="s">
        <v>101</v>
      </c>
      <c r="CW43" s="47"/>
      <c r="CX43" s="60" t="s">
        <v>28</v>
      </c>
      <c r="CY43" s="60" t="s">
        <v>28</v>
      </c>
      <c r="CZ43" s="60" t="s">
        <v>28</v>
      </c>
      <c r="DA43" s="61" t="s">
        <v>28</v>
      </c>
      <c r="DB43" s="61" t="s">
        <v>28</v>
      </c>
      <c r="DC43" s="61" t="s">
        <v>28</v>
      </c>
      <c r="DD43" s="61" t="s">
        <v>28</v>
      </c>
      <c r="DE43" s="61" t="s">
        <v>28</v>
      </c>
      <c r="DF43" s="61"/>
      <c r="DG43" s="61" t="s">
        <v>28</v>
      </c>
      <c r="DH43" s="61" t="s">
        <v>28</v>
      </c>
      <c r="DI43" s="29" t="s">
        <v>28</v>
      </c>
      <c r="DJ43" s="52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60" t="s">
        <v>28</v>
      </c>
      <c r="DW43" s="47"/>
      <c r="DX43" s="60" t="s">
        <v>28</v>
      </c>
      <c r="DY43" s="47"/>
      <c r="DZ43" s="60" t="s">
        <v>28</v>
      </c>
      <c r="EA43" s="60" t="s">
        <v>28</v>
      </c>
      <c r="EB43" s="60" t="s">
        <v>28</v>
      </c>
      <c r="EC43" s="61" t="s">
        <v>28</v>
      </c>
      <c r="ED43" s="61" t="s">
        <v>28</v>
      </c>
      <c r="EE43" s="61" t="s">
        <v>28</v>
      </c>
      <c r="EF43" s="61" t="s">
        <v>28</v>
      </c>
      <c r="EG43" s="61" t="s">
        <v>28</v>
      </c>
      <c r="EH43" s="61"/>
      <c r="EI43" s="61" t="s">
        <v>28</v>
      </c>
      <c r="EJ43" s="61" t="s">
        <v>28</v>
      </c>
      <c r="EK43" s="29" t="s">
        <v>28</v>
      </c>
      <c r="EL43" s="52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29" t="s">
        <v>28</v>
      </c>
      <c r="EY43" s="47"/>
      <c r="EZ43" s="60" t="s">
        <v>28</v>
      </c>
      <c r="FA43" s="47"/>
      <c r="FB43" s="60" t="s">
        <v>28</v>
      </c>
      <c r="FC43" s="60" t="s">
        <v>28</v>
      </c>
      <c r="FD43" s="60" t="s">
        <v>28</v>
      </c>
      <c r="FE43" s="61" t="s">
        <v>28</v>
      </c>
      <c r="FF43" s="61" t="s">
        <v>28</v>
      </c>
      <c r="FG43" s="61" t="s">
        <v>28</v>
      </c>
      <c r="FH43" s="61" t="s">
        <v>28</v>
      </c>
      <c r="FI43" s="61" t="s">
        <v>28</v>
      </c>
      <c r="FJ43" s="61"/>
      <c r="FK43" s="61" t="s">
        <v>28</v>
      </c>
      <c r="FL43" s="61" t="s">
        <v>28</v>
      </c>
      <c r="FM43" s="29" t="s">
        <v>28</v>
      </c>
    </row>
    <row r="44" spans="1:169" s="11" customFormat="1">
      <c r="A44" s="47" t="s">
        <v>69</v>
      </c>
      <c r="B44" s="52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68">
        <v>74175.812618467375</v>
      </c>
      <c r="O44" s="47"/>
      <c r="P44" s="60">
        <v>78122</v>
      </c>
      <c r="Q44" s="47"/>
      <c r="R44" s="60">
        <v>84024.538692712245</v>
      </c>
      <c r="S44" s="60">
        <v>84481.011741682974</v>
      </c>
      <c r="T44" s="61">
        <v>87462.71837824714</v>
      </c>
      <c r="U44" s="61">
        <v>91618</v>
      </c>
      <c r="V44" s="61">
        <v>90656.400674138829</v>
      </c>
      <c r="W44" s="61">
        <v>91256.365047598447</v>
      </c>
      <c r="X44" s="11">
        <v>93766.20102739727</v>
      </c>
      <c r="Y44" s="61">
        <v>96502.276950225787</v>
      </c>
      <c r="Z44" s="61"/>
      <c r="AA44" s="61">
        <v>100881.12263279446</v>
      </c>
      <c r="AC44" s="11">
        <v>104898.60102454133</v>
      </c>
      <c r="AD44" s="52"/>
      <c r="AE44" s="49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>
        <v>54881.832757429162</v>
      </c>
      <c r="AQ44" s="47"/>
      <c r="AR44" s="60">
        <v>56748</v>
      </c>
      <c r="AS44" s="47"/>
      <c r="AT44" s="60">
        <v>63793.072531586338</v>
      </c>
      <c r="AU44" s="60">
        <v>63955.195772058825</v>
      </c>
      <c r="AV44" s="61">
        <v>65894.243712848649</v>
      </c>
      <c r="AW44" s="61">
        <v>67796</v>
      </c>
      <c r="AX44" s="61">
        <v>65286.933686886397</v>
      </c>
      <c r="AY44" s="61">
        <v>66851.342839962206</v>
      </c>
      <c r="AZ44" s="11">
        <v>67638.11916394069</v>
      </c>
      <c r="BA44" s="61">
        <v>68820.698136341336</v>
      </c>
      <c r="BB44" s="61"/>
      <c r="BC44" s="61">
        <v>71027.954433193387</v>
      </c>
      <c r="BD44" s="61">
        <v>71372.817209470013</v>
      </c>
      <c r="BE44" s="11">
        <v>71501.640357698285</v>
      </c>
      <c r="BF44" s="52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>
        <v>60748.306177260522</v>
      </c>
      <c r="BS44" s="47"/>
      <c r="BT44" s="47">
        <v>63358</v>
      </c>
      <c r="BU44" s="47"/>
      <c r="BV44" s="60">
        <v>61699.893481717008</v>
      </c>
      <c r="BW44" s="60">
        <v>62411.15275590551</v>
      </c>
      <c r="BX44" s="60">
        <v>65191.480712166172</v>
      </c>
      <c r="BY44" s="61">
        <v>67018</v>
      </c>
      <c r="BZ44" s="61">
        <v>67403.472563176896</v>
      </c>
      <c r="CA44" s="61">
        <v>68392.216071428571</v>
      </c>
      <c r="CB44" s="11">
        <v>69204.515992757995</v>
      </c>
      <c r="CC44" s="61">
        <v>70216.171052631587</v>
      </c>
      <c r="CD44" s="61"/>
      <c r="CE44" s="61">
        <v>72317.473194748367</v>
      </c>
      <c r="CF44" s="61">
        <v>72862.659822419533</v>
      </c>
      <c r="CG44" s="11">
        <v>71719.611198738174</v>
      </c>
      <c r="CH44" s="52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>
        <v>52285.922248803829</v>
      </c>
      <c r="CU44" s="47"/>
      <c r="CV44" s="60">
        <v>54003</v>
      </c>
      <c r="CW44" s="47"/>
      <c r="CX44" s="60">
        <v>56014.426523297494</v>
      </c>
      <c r="CY44" s="60">
        <v>56262.026936026938</v>
      </c>
      <c r="CZ44" s="60">
        <v>56439.766716196136</v>
      </c>
      <c r="DA44" s="61">
        <v>58001</v>
      </c>
      <c r="DB44" s="61">
        <v>53409.45276322461</v>
      </c>
      <c r="DC44" s="61">
        <v>55041.752066115703</v>
      </c>
      <c r="DD44" s="11">
        <v>57343.9981192907</v>
      </c>
      <c r="DE44" s="61">
        <v>58888.352287931499</v>
      </c>
      <c r="DF44" s="61"/>
      <c r="DG44" s="61">
        <v>61475.983592763987</v>
      </c>
      <c r="DH44" s="61">
        <v>62860.484085962999</v>
      </c>
      <c r="DI44" s="11">
        <v>63183.893799472295</v>
      </c>
      <c r="DJ44" s="52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>
        <v>57099.434782608696</v>
      </c>
      <c r="DW44" s="47"/>
      <c r="DX44" s="60">
        <v>58667</v>
      </c>
      <c r="DY44" s="47"/>
      <c r="DZ44" s="60">
        <v>59938.804819277109</v>
      </c>
      <c r="EA44" s="60">
        <v>60822.987864077673</v>
      </c>
      <c r="EB44" s="60">
        <v>61838.197368421053</v>
      </c>
      <c r="EC44" s="61">
        <v>62548</v>
      </c>
      <c r="ED44" s="61">
        <v>55599.881900529821</v>
      </c>
      <c r="EE44" s="61">
        <v>58853.297014925374</v>
      </c>
      <c r="EF44" s="11">
        <v>59618.758771929824</v>
      </c>
      <c r="EG44" s="61">
        <v>60000.774529236864</v>
      </c>
      <c r="EH44" s="61"/>
      <c r="EI44" s="61">
        <v>59143.116781465251</v>
      </c>
      <c r="EJ44" s="61">
        <v>60239.401319924575</v>
      </c>
      <c r="EK44" s="11">
        <v>61443.770061728392</v>
      </c>
      <c r="EL44" s="52"/>
      <c r="EM44" s="47"/>
      <c r="EN44" s="47"/>
      <c r="EO44" s="47"/>
      <c r="EP44" s="47"/>
      <c r="EQ44" s="47"/>
      <c r="ER44" s="47"/>
      <c r="ES44" s="47"/>
      <c r="ET44" s="47"/>
      <c r="EU44" s="47"/>
      <c r="EV44" s="47"/>
      <c r="EW44" s="47"/>
      <c r="EX44" s="47">
        <v>52416.106463878328</v>
      </c>
      <c r="EY44" s="47"/>
      <c r="EZ44" s="60">
        <v>54872</v>
      </c>
      <c r="FA44" s="47"/>
      <c r="FB44" s="60">
        <v>55853.26666666667</v>
      </c>
      <c r="FC44" s="60">
        <v>56584.684491978609</v>
      </c>
      <c r="FD44" s="60">
        <v>54274.222222222219</v>
      </c>
      <c r="FE44" s="61">
        <v>55209</v>
      </c>
      <c r="FF44" s="61">
        <v>53802.380746169219</v>
      </c>
      <c r="FG44" s="61">
        <v>55232.347567030782</v>
      </c>
      <c r="FH44" s="11">
        <v>55499.375552747952</v>
      </c>
      <c r="FI44" s="61">
        <v>57563.682319571381</v>
      </c>
      <c r="FJ44" s="61"/>
      <c r="FK44" s="61">
        <v>55598.845489111649</v>
      </c>
      <c r="FL44" s="61">
        <v>47391.229240282686</v>
      </c>
      <c r="FM44" s="11">
        <v>47416.766146993315</v>
      </c>
    </row>
    <row r="45" spans="1:169" s="11" customFormat="1">
      <c r="A45" s="47" t="s">
        <v>70</v>
      </c>
      <c r="B45" s="52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68">
        <v>76891.752373417723</v>
      </c>
      <c r="O45" s="47"/>
      <c r="P45" s="60">
        <v>80056</v>
      </c>
      <c r="Q45" s="47"/>
      <c r="R45" s="60">
        <v>88499.880221811458</v>
      </c>
      <c r="S45" s="60">
        <v>88180.896373056996</v>
      </c>
      <c r="T45" s="61">
        <v>90502.291491797019</v>
      </c>
      <c r="U45" s="61">
        <v>92353</v>
      </c>
      <c r="V45" s="61">
        <v>93020.809170929875</v>
      </c>
      <c r="W45" s="61">
        <v>90994.286048845766</v>
      </c>
      <c r="X45" s="29">
        <v>95872.55610490113</v>
      </c>
      <c r="Y45" s="61">
        <v>95456.945189925667</v>
      </c>
      <c r="Z45" s="61"/>
      <c r="AA45" s="61">
        <v>98820.703988727502</v>
      </c>
      <c r="AB45" s="61">
        <v>102128.74306648194</v>
      </c>
      <c r="AC45" s="61">
        <v>101695.71131879542</v>
      </c>
      <c r="AD45" s="52"/>
      <c r="AE45" s="49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24" t="s">
        <v>28</v>
      </c>
      <c r="AQ45" s="47"/>
      <c r="AR45" s="60" t="s">
        <v>28</v>
      </c>
      <c r="AS45" s="47"/>
      <c r="AT45" s="60" t="s">
        <v>28</v>
      </c>
      <c r="AU45" s="60" t="s">
        <v>28</v>
      </c>
      <c r="AV45" s="61" t="s">
        <v>28</v>
      </c>
      <c r="AW45" s="61" t="s">
        <v>28</v>
      </c>
      <c r="AX45" s="61" t="s">
        <v>28</v>
      </c>
      <c r="AY45" s="61" t="s">
        <v>28</v>
      </c>
      <c r="AZ45" s="61" t="s">
        <v>28</v>
      </c>
      <c r="BA45" s="61" t="s">
        <v>28</v>
      </c>
      <c r="BB45" s="61"/>
      <c r="BC45" s="61" t="s">
        <v>28</v>
      </c>
      <c r="BD45" s="61" t="s">
        <v>28</v>
      </c>
      <c r="BE45" s="61" t="s">
        <v>28</v>
      </c>
      <c r="BF45" s="52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>
        <v>60919.381205673759</v>
      </c>
      <c r="BS45" s="47"/>
      <c r="BT45" s="47">
        <v>62202</v>
      </c>
      <c r="BU45" s="47"/>
      <c r="BV45" s="60">
        <v>65528.616695059623</v>
      </c>
      <c r="BW45" s="60">
        <v>65331.72</v>
      </c>
      <c r="BX45" s="60">
        <v>65291.377816291162</v>
      </c>
      <c r="BY45" s="61">
        <v>67742</v>
      </c>
      <c r="BZ45" s="61">
        <v>70468.912380952373</v>
      </c>
      <c r="CA45" s="61">
        <v>72555.907547169816</v>
      </c>
      <c r="CB45" s="61">
        <v>73215.689702970296</v>
      </c>
      <c r="CC45" s="61">
        <v>75441.993634496917</v>
      </c>
      <c r="CD45" s="61"/>
      <c r="CE45" s="61">
        <v>76331.676326348635</v>
      </c>
      <c r="CF45" s="61">
        <v>74495.566063977749</v>
      </c>
      <c r="CG45" s="61">
        <v>75168.5</v>
      </c>
      <c r="CH45" s="52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60" t="s">
        <v>28</v>
      </c>
      <c r="CU45" s="47"/>
      <c r="CV45" s="60" t="s">
        <v>101</v>
      </c>
      <c r="CW45" s="47"/>
      <c r="CX45" s="60" t="s">
        <v>28</v>
      </c>
      <c r="CY45" s="60" t="s">
        <v>28</v>
      </c>
      <c r="CZ45" s="60" t="s">
        <v>28</v>
      </c>
      <c r="DA45" s="61" t="s">
        <v>28</v>
      </c>
      <c r="DB45" s="61" t="s">
        <v>28</v>
      </c>
      <c r="DC45" s="61" t="s">
        <v>28</v>
      </c>
      <c r="DD45" s="61" t="s">
        <v>28</v>
      </c>
      <c r="DE45" s="61" t="s">
        <v>28</v>
      </c>
      <c r="DF45" s="61"/>
      <c r="DG45" s="61" t="s">
        <v>28</v>
      </c>
      <c r="DH45" s="61" t="s">
        <v>28</v>
      </c>
      <c r="DI45" s="61" t="s">
        <v>28</v>
      </c>
      <c r="DJ45" s="52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60" t="s">
        <v>28</v>
      </c>
      <c r="DW45" s="47"/>
      <c r="DX45" s="60" t="s">
        <v>28</v>
      </c>
      <c r="DY45" s="47"/>
      <c r="DZ45" s="60" t="s">
        <v>28</v>
      </c>
      <c r="EA45" s="60" t="s">
        <v>28</v>
      </c>
      <c r="EB45" s="60" t="s">
        <v>28</v>
      </c>
      <c r="EC45" s="61" t="s">
        <v>28</v>
      </c>
      <c r="ED45" s="61" t="s">
        <v>28</v>
      </c>
      <c r="EE45" s="61" t="s">
        <v>28</v>
      </c>
      <c r="EF45" s="61" t="s">
        <v>28</v>
      </c>
      <c r="EG45" s="61" t="s">
        <v>28</v>
      </c>
      <c r="EH45" s="61"/>
      <c r="EI45" s="61" t="s">
        <v>28</v>
      </c>
      <c r="EJ45" s="61" t="s">
        <v>28</v>
      </c>
      <c r="EK45" s="61" t="s">
        <v>28</v>
      </c>
      <c r="EL45" s="52"/>
      <c r="EM45" s="47"/>
      <c r="EN45" s="47"/>
      <c r="EO45" s="47"/>
      <c r="EP45" s="47"/>
      <c r="EQ45" s="47"/>
      <c r="ER45" s="47"/>
      <c r="ES45" s="47"/>
      <c r="ET45" s="47"/>
      <c r="EU45" s="47"/>
      <c r="EV45" s="47"/>
      <c r="EW45" s="47"/>
      <c r="EX45" s="29" t="s">
        <v>28</v>
      </c>
      <c r="EY45" s="47"/>
      <c r="EZ45" s="60" t="s">
        <v>28</v>
      </c>
      <c r="FA45" s="47"/>
      <c r="FB45" s="60" t="s">
        <v>28</v>
      </c>
      <c r="FC45" s="60" t="s">
        <v>28</v>
      </c>
      <c r="FD45" s="60" t="s">
        <v>28</v>
      </c>
      <c r="FE45" s="61" t="s">
        <v>28</v>
      </c>
      <c r="FF45" s="61" t="s">
        <v>28</v>
      </c>
      <c r="FG45" s="61" t="s">
        <v>28</v>
      </c>
      <c r="FH45" s="61" t="s">
        <v>28</v>
      </c>
      <c r="FI45" s="61" t="s">
        <v>28</v>
      </c>
      <c r="FJ45" s="61"/>
      <c r="FK45" s="61" t="s">
        <v>28</v>
      </c>
      <c r="FL45" s="61">
        <v>45452.025000000001</v>
      </c>
      <c r="FM45" s="61" t="s">
        <v>28</v>
      </c>
    </row>
    <row r="46" spans="1:169" s="11" customFormat="1">
      <c r="A46" s="47" t="s">
        <v>71</v>
      </c>
      <c r="B46" s="52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68">
        <v>68167.962493396728</v>
      </c>
      <c r="O46" s="47"/>
      <c r="P46" s="60">
        <v>73604</v>
      </c>
      <c r="Q46" s="47"/>
      <c r="R46" s="60">
        <v>79533.663228699545</v>
      </c>
      <c r="S46" s="60">
        <v>80135.823529411762</v>
      </c>
      <c r="T46" s="61">
        <v>79816.943414170237</v>
      </c>
      <c r="U46" s="61">
        <v>80589</v>
      </c>
      <c r="V46" s="61">
        <v>79225.692138779094</v>
      </c>
      <c r="W46" s="61">
        <v>80563.622957746469</v>
      </c>
      <c r="X46" s="11">
        <v>81640.64740119112</v>
      </c>
      <c r="Y46" s="61">
        <v>83321.522690217389</v>
      </c>
      <c r="Z46" s="61"/>
      <c r="AA46" s="61">
        <v>85970.164452045792</v>
      </c>
      <c r="AB46" s="61">
        <v>102408.23311650802</v>
      </c>
      <c r="AC46" s="61">
        <v>89936.470741222365</v>
      </c>
      <c r="AD46" s="52"/>
      <c r="AE46" s="49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>
        <v>60621.057446808511</v>
      </c>
      <c r="AQ46" s="47"/>
      <c r="AR46" s="60">
        <v>65441</v>
      </c>
      <c r="AS46" s="47"/>
      <c r="AT46" s="60">
        <v>69575.938559322036</v>
      </c>
      <c r="AU46" s="60">
        <v>69575.430803571435</v>
      </c>
      <c r="AV46" s="61">
        <v>69300.449308755764</v>
      </c>
      <c r="AW46" s="61" t="s">
        <v>28</v>
      </c>
      <c r="AX46" s="61" t="s">
        <v>28</v>
      </c>
      <c r="AY46" s="61">
        <v>68112.497578692492</v>
      </c>
      <c r="AZ46" s="11">
        <v>67784.071134406593</v>
      </c>
      <c r="BA46" s="61">
        <v>68799.144823684706</v>
      </c>
      <c r="BB46" s="61"/>
      <c r="BC46" s="61">
        <v>68860.65598548972</v>
      </c>
      <c r="BD46" s="61">
        <v>70860.264908256882</v>
      </c>
      <c r="BE46" s="61">
        <v>73028.867021276601</v>
      </c>
      <c r="BF46" s="52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>
        <v>51769.521739130432</v>
      </c>
      <c r="BS46" s="47"/>
      <c r="BT46" s="47">
        <v>54489</v>
      </c>
      <c r="BU46" s="47"/>
      <c r="BV46" s="60">
        <v>57061.054827175205</v>
      </c>
      <c r="BW46" s="60">
        <v>57169.005952380954</v>
      </c>
      <c r="BX46" s="60">
        <v>56951.706836616453</v>
      </c>
      <c r="BY46" s="61">
        <v>62567</v>
      </c>
      <c r="BZ46" s="61">
        <v>61568.794537007372</v>
      </c>
      <c r="CA46" s="61">
        <v>59420.56192861616</v>
      </c>
      <c r="CB46" s="11">
        <v>60747.172798216277</v>
      </c>
      <c r="CC46" s="61">
        <v>60988.459273561006</v>
      </c>
      <c r="CD46" s="61"/>
      <c r="CE46" s="61">
        <v>61838.35123674912</v>
      </c>
      <c r="CF46" s="61">
        <v>63626.791474933394</v>
      </c>
      <c r="CG46" s="61">
        <v>64456.43054024256</v>
      </c>
      <c r="CH46" s="52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>
        <v>59351.894941634244</v>
      </c>
      <c r="CU46" s="47"/>
      <c r="CV46" s="60">
        <v>63141</v>
      </c>
      <c r="CW46" s="47"/>
      <c r="CX46" s="60">
        <v>67809.867924528298</v>
      </c>
      <c r="CY46" s="60">
        <v>67001.96875</v>
      </c>
      <c r="CZ46" s="60">
        <v>66844.08139534884</v>
      </c>
      <c r="DA46" s="61">
        <v>65873</v>
      </c>
      <c r="DB46" s="61">
        <v>67558.817500985417</v>
      </c>
      <c r="DC46" s="61">
        <v>68562.1529548088</v>
      </c>
      <c r="DD46" s="11">
        <v>67879.40255081706</v>
      </c>
      <c r="DE46" s="61">
        <v>67964.825307950727</v>
      </c>
      <c r="DF46" s="61"/>
      <c r="DG46" s="61">
        <v>66552.574912891985</v>
      </c>
      <c r="DH46" s="61">
        <v>68349.06554818571</v>
      </c>
      <c r="DI46" s="61">
        <v>68607.289473684214</v>
      </c>
      <c r="DJ46" s="52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60" t="s">
        <v>28</v>
      </c>
      <c r="DW46" s="47"/>
      <c r="DX46" s="60" t="s">
        <v>28</v>
      </c>
      <c r="DY46" s="47"/>
      <c r="DZ46" s="60" t="s">
        <v>28</v>
      </c>
      <c r="EA46" s="60" t="s">
        <v>28</v>
      </c>
      <c r="EB46" s="60" t="s">
        <v>28</v>
      </c>
      <c r="EC46" s="61" t="s">
        <v>28</v>
      </c>
      <c r="ED46" s="61" t="s">
        <v>28</v>
      </c>
      <c r="EE46" s="61" t="s">
        <v>28</v>
      </c>
      <c r="EF46" s="11" t="s">
        <v>28</v>
      </c>
      <c r="EG46" s="61" t="s">
        <v>28</v>
      </c>
      <c r="EH46" s="61"/>
      <c r="EI46" s="61" t="s">
        <v>28</v>
      </c>
      <c r="EJ46" s="61" t="s">
        <v>28</v>
      </c>
      <c r="EK46" s="61" t="s">
        <v>28</v>
      </c>
      <c r="EL46" s="52"/>
      <c r="EM46" s="47"/>
      <c r="EN46" s="47"/>
      <c r="EO46" s="47"/>
      <c r="EP46" s="47"/>
      <c r="EQ46" s="47"/>
      <c r="ER46" s="47"/>
      <c r="ES46" s="47"/>
      <c r="ET46" s="47"/>
      <c r="EU46" s="47"/>
      <c r="EV46" s="47"/>
      <c r="EW46" s="47"/>
      <c r="EX46" s="29" t="s">
        <v>28</v>
      </c>
      <c r="EY46" s="47"/>
      <c r="EZ46" s="60" t="s">
        <v>28</v>
      </c>
      <c r="FA46" s="47"/>
      <c r="FB46" s="60" t="s">
        <v>28</v>
      </c>
      <c r="FC46" s="60" t="s">
        <v>28</v>
      </c>
      <c r="FD46" s="60" t="s">
        <v>28</v>
      </c>
      <c r="FE46" s="61">
        <v>65393</v>
      </c>
      <c r="FF46" s="61">
        <v>66216.243902439033</v>
      </c>
      <c r="FG46" s="61" t="s">
        <v>28</v>
      </c>
      <c r="FH46" s="11" t="s">
        <v>28</v>
      </c>
      <c r="FI46" s="61" t="s">
        <v>28</v>
      </c>
      <c r="FJ46" s="61"/>
      <c r="FK46" s="61">
        <v>54338.847006651886</v>
      </c>
      <c r="FL46" s="61">
        <v>59265.794805194804</v>
      </c>
      <c r="FM46" s="61">
        <v>55933.65625</v>
      </c>
    </row>
    <row r="47" spans="1:169" s="11" customFormat="1">
      <c r="A47" s="47" t="s">
        <v>72</v>
      </c>
      <c r="B47" s="52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24">
        <v>81463.239804810044</v>
      </c>
      <c r="O47" s="47"/>
      <c r="P47" s="60">
        <v>87160</v>
      </c>
      <c r="Q47" s="47"/>
      <c r="R47" s="60">
        <v>87970.732987863084</v>
      </c>
      <c r="S47" s="60">
        <v>89345.49619543452</v>
      </c>
      <c r="T47" s="61">
        <v>90898.822927879446</v>
      </c>
      <c r="U47" s="61">
        <v>92373</v>
      </c>
      <c r="V47" s="61">
        <v>89150.368139223574</v>
      </c>
      <c r="W47" s="61">
        <v>92398.845856175438</v>
      </c>
      <c r="X47" s="61">
        <v>94020.457031558442</v>
      </c>
      <c r="Y47" s="61">
        <v>96148.13192007356</v>
      </c>
      <c r="Z47" s="61"/>
      <c r="AA47" s="61">
        <v>100177.54855183023</v>
      </c>
      <c r="AB47" s="61">
        <v>96132.563684978129</v>
      </c>
      <c r="AC47" s="61">
        <v>106377.99519698444</v>
      </c>
      <c r="AD47" s="52"/>
      <c r="AE47" s="49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>
        <v>65018.757066462946</v>
      </c>
      <c r="AQ47" s="47"/>
      <c r="AR47" s="60">
        <v>70608</v>
      </c>
      <c r="AS47" s="47"/>
      <c r="AT47" s="60">
        <v>72391.691948658103</v>
      </c>
      <c r="AU47" s="60">
        <v>73671.463359639238</v>
      </c>
      <c r="AV47" s="61">
        <v>75977.114917127066</v>
      </c>
      <c r="AW47" s="61">
        <v>76342</v>
      </c>
      <c r="AX47" s="61">
        <v>78494.144834930776</v>
      </c>
      <c r="AY47" s="61">
        <v>78215.020027221457</v>
      </c>
      <c r="AZ47" s="29">
        <v>79177.975032127782</v>
      </c>
      <c r="BA47" s="61">
        <v>80253.443802994763</v>
      </c>
      <c r="BB47" s="61"/>
      <c r="BC47" s="61">
        <v>84203.735779816518</v>
      </c>
      <c r="BD47" s="61">
        <v>86473.922977941169</v>
      </c>
      <c r="BE47" s="61">
        <v>88437.120157215046</v>
      </c>
      <c r="BF47" s="52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>
        <v>60340.710603588908</v>
      </c>
      <c r="BS47" s="47"/>
      <c r="BT47" s="47">
        <v>63690</v>
      </c>
      <c r="BU47" s="47"/>
      <c r="BV47" s="60">
        <v>67848.535125448034</v>
      </c>
      <c r="BW47" s="60">
        <v>69409.10506241332</v>
      </c>
      <c r="BX47" s="60">
        <v>69819.090513219286</v>
      </c>
      <c r="BY47" s="61">
        <v>71999</v>
      </c>
      <c r="BZ47" s="61">
        <v>73551.194079549197</v>
      </c>
      <c r="CA47" s="61">
        <v>73173.532545767477</v>
      </c>
      <c r="CB47" s="29">
        <v>74841.407289400056</v>
      </c>
      <c r="CC47" s="61">
        <v>76855.707520891374</v>
      </c>
      <c r="CD47" s="61"/>
      <c r="CE47" s="61">
        <v>72884.491918047977</v>
      </c>
      <c r="CF47" s="61">
        <v>83103.304268387496</v>
      </c>
      <c r="CG47" s="61">
        <v>84395.038680926911</v>
      </c>
      <c r="CH47" s="52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>
        <v>59248.893901420219</v>
      </c>
      <c r="CU47" s="47"/>
      <c r="CV47" s="60">
        <v>60409</v>
      </c>
      <c r="CW47" s="47"/>
      <c r="CX47" s="60">
        <v>64202.199856218547</v>
      </c>
      <c r="CY47" s="60">
        <v>65114.087780898873</v>
      </c>
      <c r="CZ47" s="60">
        <v>67938.513640639692</v>
      </c>
      <c r="DA47" s="61">
        <v>68204</v>
      </c>
      <c r="DB47" s="61">
        <v>67579.926178520574</v>
      </c>
      <c r="DC47" s="61">
        <v>70118.41025641025</v>
      </c>
      <c r="DD47" s="29">
        <v>71925.611173184356</v>
      </c>
      <c r="DE47" s="61">
        <v>73676.858531317499</v>
      </c>
      <c r="DF47" s="61"/>
      <c r="DG47" s="61">
        <v>78216.684984520136</v>
      </c>
      <c r="DH47" s="61">
        <v>79160.149198520347</v>
      </c>
      <c r="DI47" s="61">
        <v>82552.4180977543</v>
      </c>
      <c r="DJ47" s="52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60" t="s">
        <v>28</v>
      </c>
      <c r="DW47" s="47"/>
      <c r="DX47" s="60" t="s">
        <v>28</v>
      </c>
      <c r="DY47" s="47"/>
      <c r="DZ47" s="60" t="s">
        <v>28</v>
      </c>
      <c r="EA47" s="60" t="s">
        <v>28</v>
      </c>
      <c r="EB47" s="60" t="s">
        <v>28</v>
      </c>
      <c r="EC47" s="61" t="s">
        <v>28</v>
      </c>
      <c r="ED47" s="61" t="s">
        <v>28</v>
      </c>
      <c r="EE47" s="61" t="s">
        <v>28</v>
      </c>
      <c r="EF47" s="29" t="s">
        <v>28</v>
      </c>
      <c r="EG47" s="61" t="s">
        <v>28</v>
      </c>
      <c r="EH47" s="61"/>
      <c r="EI47" s="61" t="s">
        <v>28</v>
      </c>
      <c r="EJ47" s="61" t="s">
        <v>28</v>
      </c>
      <c r="EK47" s="61" t="s">
        <v>28</v>
      </c>
      <c r="EL47" s="52"/>
      <c r="EM47" s="47"/>
      <c r="EN47" s="47"/>
      <c r="EO47" s="47"/>
      <c r="EP47" s="47"/>
      <c r="EQ47" s="47"/>
      <c r="ER47" s="47"/>
      <c r="ES47" s="47"/>
      <c r="ET47" s="47"/>
      <c r="EU47" s="47"/>
      <c r="EV47" s="47"/>
      <c r="EW47" s="47"/>
      <c r="EX47" s="47">
        <v>52492.93457943925</v>
      </c>
      <c r="EY47" s="47"/>
      <c r="EZ47" s="60">
        <v>52714</v>
      </c>
      <c r="FA47" s="47"/>
      <c r="FB47" s="60">
        <v>54917.951923076922</v>
      </c>
      <c r="FC47" s="60">
        <v>55497.373913043477</v>
      </c>
      <c r="FD47" s="60">
        <v>54890.274336283182</v>
      </c>
      <c r="FE47" s="61">
        <v>54400</v>
      </c>
      <c r="FF47" s="61">
        <v>54241.58474576271</v>
      </c>
      <c r="FG47" s="61">
        <v>54545.46428571429</v>
      </c>
      <c r="FH47" s="29">
        <v>56331.962962962964</v>
      </c>
      <c r="FI47" s="61">
        <v>58140.119266055044</v>
      </c>
      <c r="FJ47" s="61"/>
      <c r="FK47" s="61">
        <v>60430.32989690722</v>
      </c>
      <c r="FL47" s="61">
        <v>58446.526881720434</v>
      </c>
      <c r="FM47" s="61">
        <v>57850.234693877552</v>
      </c>
    </row>
    <row r="48" spans="1:169" s="11" customFormat="1">
      <c r="A48" s="47" t="s">
        <v>73</v>
      </c>
      <c r="B48" s="52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24">
        <v>86281.383463151593</v>
      </c>
      <c r="O48" s="47"/>
      <c r="P48" s="60">
        <v>95046</v>
      </c>
      <c r="Q48" s="47"/>
      <c r="R48" s="60">
        <v>93427.517847904805</v>
      </c>
      <c r="S48" s="60">
        <v>92855.442748091606</v>
      </c>
      <c r="T48" s="61">
        <v>92386.958829902491</v>
      </c>
      <c r="U48" s="61">
        <v>93454</v>
      </c>
      <c r="V48" s="61">
        <v>96122.673825677368</v>
      </c>
      <c r="W48" s="61">
        <v>98030.275520568815</v>
      </c>
      <c r="X48" s="61">
        <v>99821.058076907022</v>
      </c>
      <c r="Y48" s="61">
        <v>101320.47089552239</v>
      </c>
      <c r="Z48" s="61"/>
      <c r="AA48" s="61">
        <v>105827.66058621119</v>
      </c>
      <c r="AB48" s="61">
        <v>87200.962454582157</v>
      </c>
      <c r="AC48" s="61">
        <v>110448.76785714286</v>
      </c>
      <c r="AD48" s="52"/>
      <c r="AE48" s="49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24" t="s">
        <v>28</v>
      </c>
      <c r="AQ48" s="47"/>
      <c r="AR48" s="60" t="s">
        <v>28</v>
      </c>
      <c r="AS48" s="47"/>
      <c r="AT48" s="60" t="s">
        <v>28</v>
      </c>
      <c r="AU48" s="60" t="s">
        <v>28</v>
      </c>
      <c r="AV48" s="61" t="s">
        <v>28</v>
      </c>
      <c r="AW48" s="61" t="s">
        <v>101</v>
      </c>
      <c r="AX48" s="61" t="s">
        <v>28</v>
      </c>
      <c r="AY48" s="61" t="s">
        <v>28</v>
      </c>
      <c r="AZ48" s="11" t="s">
        <v>28</v>
      </c>
      <c r="BA48" s="61" t="s">
        <v>28</v>
      </c>
      <c r="BB48" s="61"/>
      <c r="BC48" s="61" t="s">
        <v>28</v>
      </c>
      <c r="BD48" s="61" t="s">
        <v>28</v>
      </c>
      <c r="BE48" s="61" t="s">
        <v>28</v>
      </c>
      <c r="BF48" s="52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>
        <v>61282.0656779661</v>
      </c>
      <c r="BS48" s="47"/>
      <c r="BT48" s="47">
        <v>63685</v>
      </c>
      <c r="BU48" s="47"/>
      <c r="BV48" s="60">
        <v>68878.24142568931</v>
      </c>
      <c r="BW48" s="60">
        <v>70980.317106152812</v>
      </c>
      <c r="BX48" s="60">
        <v>71159.416261292557</v>
      </c>
      <c r="BY48" s="61">
        <v>70858</v>
      </c>
      <c r="BZ48" s="61">
        <v>69101.283179327816</v>
      </c>
      <c r="CA48" s="61">
        <v>71480.182078853046</v>
      </c>
      <c r="CB48" s="11">
        <v>71852.813218390802</v>
      </c>
      <c r="CC48" s="61">
        <v>77115.56381182147</v>
      </c>
      <c r="CD48" s="61"/>
      <c r="CE48" s="61">
        <v>79585.834264884557</v>
      </c>
      <c r="CF48" s="61">
        <v>82746.784559710504</v>
      </c>
      <c r="CG48" s="61">
        <v>84200.27910339841</v>
      </c>
      <c r="CH48" s="52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>
        <v>59354.32792792793</v>
      </c>
      <c r="CU48" s="47"/>
      <c r="CV48" s="60">
        <v>62242</v>
      </c>
      <c r="CW48" s="47"/>
      <c r="CX48" s="60">
        <v>66999.049557522128</v>
      </c>
      <c r="CY48" s="60">
        <v>68272.678507992896</v>
      </c>
      <c r="CZ48" s="60">
        <v>67969.212014134275</v>
      </c>
      <c r="DA48" s="61">
        <v>67825</v>
      </c>
      <c r="DB48" s="61">
        <v>67321.602294455064</v>
      </c>
      <c r="DC48" s="61">
        <v>70515.916981132075</v>
      </c>
      <c r="DD48" s="11">
        <v>70245.836327345314</v>
      </c>
      <c r="DE48" s="61">
        <v>76169.674603174601</v>
      </c>
      <c r="DF48" s="61"/>
      <c r="DG48" s="61">
        <v>78384.113131313134</v>
      </c>
      <c r="DH48" s="61">
        <v>81580.468503936994</v>
      </c>
      <c r="DI48" s="61">
        <v>82384.167338709682</v>
      </c>
      <c r="DJ48" s="52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>
        <v>59978.093896713617</v>
      </c>
      <c r="DW48" s="47"/>
      <c r="DX48" s="60">
        <v>62780</v>
      </c>
      <c r="DY48" s="47"/>
      <c r="DZ48" s="60">
        <v>67970.259259259255</v>
      </c>
      <c r="EA48" s="60">
        <v>69127.135371179043</v>
      </c>
      <c r="EB48" s="60">
        <v>67950.325379609538</v>
      </c>
      <c r="EC48" s="61">
        <v>68200</v>
      </c>
      <c r="ED48" s="61">
        <v>66853.124413145546</v>
      </c>
      <c r="EE48" s="61">
        <v>69178.095890410958</v>
      </c>
      <c r="EF48" s="11">
        <v>69731.759523809524</v>
      </c>
      <c r="EG48" s="61">
        <v>75464.278301886792</v>
      </c>
      <c r="EH48" s="61"/>
      <c r="EI48" s="61">
        <v>79008.983529411766</v>
      </c>
      <c r="EJ48" s="61">
        <v>82431.685365853657</v>
      </c>
      <c r="EK48" s="61">
        <v>84127.955223880592</v>
      </c>
      <c r="EL48" s="52"/>
      <c r="EM48" s="47"/>
      <c r="EN48" s="47"/>
      <c r="EO48" s="47"/>
      <c r="EP48" s="47"/>
      <c r="EQ48" s="47"/>
      <c r="ER48" s="47"/>
      <c r="ES48" s="47"/>
      <c r="ET48" s="47"/>
      <c r="EU48" s="47"/>
      <c r="EV48" s="47"/>
      <c r="EW48" s="47"/>
      <c r="EX48" s="47">
        <v>53121.078787878789</v>
      </c>
      <c r="EY48" s="47"/>
      <c r="EZ48" s="60">
        <v>57705</v>
      </c>
      <c r="FA48" s="47"/>
      <c r="FB48" s="60">
        <v>59219.520710059172</v>
      </c>
      <c r="FC48" s="60">
        <v>59196.276073619629</v>
      </c>
      <c r="FD48" s="60">
        <v>60215.8908045977</v>
      </c>
      <c r="FE48" s="61">
        <v>59170</v>
      </c>
      <c r="FF48" s="61">
        <v>59317.113952195657</v>
      </c>
      <c r="FG48" s="61">
        <v>59028.897422126742</v>
      </c>
      <c r="FH48" s="11">
        <v>61289.746192893399</v>
      </c>
      <c r="FI48" s="61">
        <v>63050.603411513861</v>
      </c>
      <c r="FJ48" s="61"/>
      <c r="FK48" s="61">
        <v>64273.593572778831</v>
      </c>
      <c r="FL48" s="61">
        <v>65231.583492366415</v>
      </c>
      <c r="FM48" s="61">
        <v>67725.290909090909</v>
      </c>
    </row>
    <row r="49" spans="1:169" s="11" customFormat="1">
      <c r="A49" s="47" t="s">
        <v>74</v>
      </c>
      <c r="B49" s="52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24">
        <v>58169.088730569951</v>
      </c>
      <c r="O49" s="47"/>
      <c r="P49" s="60">
        <v>68800</v>
      </c>
      <c r="Q49" s="47"/>
      <c r="R49" s="60">
        <v>75266.298069498065</v>
      </c>
      <c r="S49" s="60">
        <v>75454.286604361376</v>
      </c>
      <c r="T49" s="61">
        <v>74782.645598194125</v>
      </c>
      <c r="U49" s="61">
        <v>77314</v>
      </c>
      <c r="V49" s="61">
        <v>78854.753947368416</v>
      </c>
      <c r="W49" s="61">
        <v>79094.002791496678</v>
      </c>
      <c r="X49" s="61">
        <v>82308.469016860079</v>
      </c>
      <c r="Y49" s="61">
        <v>81085.775440976926</v>
      </c>
      <c r="Z49" s="61"/>
      <c r="AA49" s="61">
        <v>84007.028814359946</v>
      </c>
      <c r="AB49" s="61">
        <v>102467.86883933819</v>
      </c>
      <c r="AC49" s="61">
        <v>88259.641442155305</v>
      </c>
      <c r="AD49" s="52"/>
      <c r="AE49" s="49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>
        <v>61109.336190476191</v>
      </c>
      <c r="AQ49" s="47"/>
      <c r="AR49" s="60">
        <v>63843</v>
      </c>
      <c r="AS49" s="47"/>
      <c r="AT49" s="60">
        <v>69995.259920634926</v>
      </c>
      <c r="AU49" s="60">
        <v>69147.880566801614</v>
      </c>
      <c r="AV49" s="61">
        <v>70730.816309719929</v>
      </c>
      <c r="AW49" s="61">
        <v>75012</v>
      </c>
      <c r="AX49" s="61">
        <v>75797.821949187841</v>
      </c>
      <c r="AY49" s="61">
        <v>77556.43526510481</v>
      </c>
      <c r="AZ49" s="61">
        <v>79614.097283638665</v>
      </c>
      <c r="BA49" s="61">
        <v>80683.33973288814</v>
      </c>
      <c r="BB49" s="61"/>
      <c r="BC49" s="61">
        <v>82299.800597779686</v>
      </c>
      <c r="BD49" s="61">
        <v>84021.995176496377</v>
      </c>
      <c r="BE49" s="61">
        <v>85160.853162650601</v>
      </c>
      <c r="BF49" s="52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>
        <v>53244.826989619374</v>
      </c>
      <c r="BS49" s="47"/>
      <c r="BT49" s="47">
        <v>55647</v>
      </c>
      <c r="BU49" s="47"/>
      <c r="BV49" s="60">
        <v>62697.552034428794</v>
      </c>
      <c r="BW49" s="60">
        <v>62646.468895800936</v>
      </c>
      <c r="BX49" s="60">
        <v>59329.77362637363</v>
      </c>
      <c r="BY49" s="61">
        <v>61092</v>
      </c>
      <c r="BZ49" s="61">
        <v>61357.703772373956</v>
      </c>
      <c r="CA49" s="61">
        <v>62102.382289025714</v>
      </c>
      <c r="CB49" s="61">
        <v>63709.476097733714</v>
      </c>
      <c r="CC49" s="61">
        <v>64864.653630305154</v>
      </c>
      <c r="CD49" s="61"/>
      <c r="CE49" s="61">
        <v>65452.143007499013</v>
      </c>
      <c r="CF49" s="61">
        <v>65788.648690709786</v>
      </c>
      <c r="CG49" s="61">
        <v>67500.620744010084</v>
      </c>
      <c r="CH49" s="52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>
        <v>57459.915525114156</v>
      </c>
      <c r="CU49" s="47"/>
      <c r="CV49" s="60">
        <v>60205</v>
      </c>
      <c r="CW49" s="47"/>
      <c r="CX49" s="60">
        <v>71726.384285714288</v>
      </c>
      <c r="CY49" s="60">
        <v>72338.445427728613</v>
      </c>
      <c r="CZ49" s="60">
        <v>67952.024721878857</v>
      </c>
      <c r="DA49" s="61">
        <v>59094</v>
      </c>
      <c r="DB49" s="61">
        <v>60832.377643504537</v>
      </c>
      <c r="DC49" s="61">
        <v>59772.948202959829</v>
      </c>
      <c r="DD49" s="61">
        <v>60461.809076682315</v>
      </c>
      <c r="DE49" s="61">
        <v>59585.748753738779</v>
      </c>
      <c r="DF49" s="61"/>
      <c r="DG49" s="61">
        <v>60842.965464313122</v>
      </c>
      <c r="DH49" s="61">
        <v>62631.373798076922</v>
      </c>
      <c r="DI49" s="61">
        <v>62698.307236061686</v>
      </c>
      <c r="DJ49" s="52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>
        <v>43538.982905982906</v>
      </c>
      <c r="DW49" s="47"/>
      <c r="DX49" s="60">
        <v>50381</v>
      </c>
      <c r="DY49" s="47"/>
      <c r="DZ49" s="60">
        <v>50697.565217391304</v>
      </c>
      <c r="EA49" s="60">
        <v>50015.061068702293</v>
      </c>
      <c r="EB49" s="60" t="s">
        <v>28</v>
      </c>
      <c r="EC49" s="61">
        <v>49640</v>
      </c>
      <c r="ED49" s="61">
        <v>50031.738693467341</v>
      </c>
      <c r="EE49" s="61">
        <v>59327.801980198019</v>
      </c>
      <c r="EF49" s="61">
        <v>54015.801288404364</v>
      </c>
      <c r="EG49" s="61">
        <v>54172.039138943248</v>
      </c>
      <c r="EH49" s="61"/>
      <c r="EI49" s="61" t="s">
        <v>28</v>
      </c>
      <c r="EJ49" s="61" t="s">
        <v>28</v>
      </c>
      <c r="EK49" s="61" t="s">
        <v>28</v>
      </c>
      <c r="EL49" s="52"/>
      <c r="EM49" s="47"/>
      <c r="EN49" s="47"/>
      <c r="EO49" s="47"/>
      <c r="EP49" s="47"/>
      <c r="EQ49" s="47"/>
      <c r="ER49" s="47"/>
      <c r="ES49" s="47"/>
      <c r="ET49" s="47"/>
      <c r="EU49" s="47"/>
      <c r="EV49" s="47"/>
      <c r="EW49" s="47"/>
      <c r="EX49" s="47">
        <v>49780.734553775743</v>
      </c>
      <c r="EY49" s="47"/>
      <c r="EZ49" s="60">
        <v>53381</v>
      </c>
      <c r="FA49" s="47"/>
      <c r="FB49" s="60">
        <v>56211.008771929824</v>
      </c>
      <c r="FC49" s="60">
        <v>56367.989010989011</v>
      </c>
      <c r="FD49" s="60">
        <v>56461.026431718063</v>
      </c>
      <c r="FE49" s="61">
        <v>56719</v>
      </c>
      <c r="FF49" s="61">
        <v>55325.933202838263</v>
      </c>
      <c r="FG49" s="61">
        <v>48114.34782608696</v>
      </c>
      <c r="FH49" s="61">
        <v>49418.794871794875</v>
      </c>
      <c r="FI49" s="61">
        <v>49500.595238095237</v>
      </c>
      <c r="FJ49" s="61"/>
      <c r="FK49" s="61">
        <v>51129.485898468978</v>
      </c>
      <c r="FL49" s="61">
        <v>49561.982712765959</v>
      </c>
      <c r="FM49" s="61">
        <v>54956.657079646015</v>
      </c>
    </row>
    <row r="50" spans="1:169" s="11" customFormat="1">
      <c r="A50" s="47" t="s">
        <v>75</v>
      </c>
      <c r="B50" s="52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69">
        <v>75117.581888246626</v>
      </c>
      <c r="O50" s="47"/>
      <c r="P50" s="60">
        <v>76792</v>
      </c>
      <c r="Q50" s="47"/>
      <c r="R50" s="60">
        <v>83151.2332761578</v>
      </c>
      <c r="S50" s="60">
        <v>84733.978956228952</v>
      </c>
      <c r="T50" s="61">
        <v>85119.082203389829</v>
      </c>
      <c r="U50" s="61">
        <v>86503</v>
      </c>
      <c r="V50" s="61">
        <v>85262.545599999998</v>
      </c>
      <c r="W50" s="61">
        <v>90762.043576258468</v>
      </c>
      <c r="X50" s="61">
        <v>91749.284489095808</v>
      </c>
      <c r="Y50" s="61">
        <v>93461.968484242127</v>
      </c>
      <c r="Z50" s="61"/>
      <c r="AA50" s="61">
        <v>96856.236081747702</v>
      </c>
      <c r="AB50" s="61">
        <v>107344.16616078753</v>
      </c>
      <c r="AC50" s="61">
        <v>100104.06226556639</v>
      </c>
      <c r="AD50" s="52"/>
      <c r="AE50" s="49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24" t="s">
        <v>28</v>
      </c>
      <c r="AQ50" s="47"/>
      <c r="AR50" s="60" t="s">
        <v>28</v>
      </c>
      <c r="AS50" s="47"/>
      <c r="AT50" s="60" t="s">
        <v>28</v>
      </c>
      <c r="AU50" s="60" t="s">
        <v>28</v>
      </c>
      <c r="AV50" s="61" t="s">
        <v>28</v>
      </c>
      <c r="AW50" s="61" t="s">
        <v>28</v>
      </c>
      <c r="AX50" s="61" t="s">
        <v>28</v>
      </c>
      <c r="AY50" s="61" t="s">
        <v>28</v>
      </c>
      <c r="AZ50" s="61" t="s">
        <v>28</v>
      </c>
      <c r="BA50" s="61" t="s">
        <v>28</v>
      </c>
      <c r="BB50" s="61"/>
      <c r="BC50" s="61" t="s">
        <v>28</v>
      </c>
      <c r="BD50" s="61" t="s">
        <v>28</v>
      </c>
      <c r="BE50" s="61">
        <v>75230.734962406015</v>
      </c>
      <c r="BF50" s="52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>
        <v>61833.964285714283</v>
      </c>
      <c r="BS50" s="47"/>
      <c r="BT50" s="47">
        <v>64440</v>
      </c>
      <c r="BU50" s="47"/>
      <c r="BV50" s="60">
        <v>68504.653444676413</v>
      </c>
      <c r="BW50" s="60">
        <v>71236.171842650103</v>
      </c>
      <c r="BX50" s="60">
        <v>72199.105150214586</v>
      </c>
      <c r="BY50" s="61">
        <v>71749</v>
      </c>
      <c r="BZ50" s="61">
        <v>71387.063013698629</v>
      </c>
      <c r="CA50" s="61">
        <v>67780.397163120564</v>
      </c>
      <c r="CB50" s="61">
        <v>68334.702176403211</v>
      </c>
      <c r="CC50" s="61">
        <v>69027.362392494135</v>
      </c>
      <c r="CD50" s="61"/>
      <c r="CE50" s="61">
        <v>74722.867158671594</v>
      </c>
      <c r="CF50" s="61">
        <v>75395.782196969696</v>
      </c>
      <c r="CG50" s="61" t="s">
        <v>28</v>
      </c>
      <c r="CH50" s="52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>
        <v>51953.760705289671</v>
      </c>
      <c r="CU50" s="47"/>
      <c r="CV50" s="60">
        <v>53840</v>
      </c>
      <c r="CW50" s="47"/>
      <c r="CX50" s="60">
        <v>60583.315789473687</v>
      </c>
      <c r="CY50" s="60">
        <v>61275.613114754102</v>
      </c>
      <c r="CZ50" s="60">
        <v>62299.561776061775</v>
      </c>
      <c r="DA50" s="61">
        <v>61848</v>
      </c>
      <c r="DB50" s="61">
        <v>62355.313868613135</v>
      </c>
      <c r="DC50" s="61">
        <v>60317.36363636364</v>
      </c>
      <c r="DD50" s="61">
        <v>61348.898876404492</v>
      </c>
      <c r="DE50" s="61">
        <v>61800.388888888891</v>
      </c>
      <c r="DF50" s="61"/>
      <c r="DG50" s="61">
        <v>66616.168395849963</v>
      </c>
      <c r="DH50" s="61">
        <v>67454.00560448358</v>
      </c>
      <c r="DI50" s="61">
        <v>68989.153846153844</v>
      </c>
      <c r="DJ50" s="52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>
        <v>50414.179640718561</v>
      </c>
      <c r="DW50" s="47"/>
      <c r="DX50" s="60">
        <v>52694</v>
      </c>
      <c r="DY50" s="47"/>
      <c r="DZ50" s="60">
        <v>55241.141791044778</v>
      </c>
      <c r="EA50" s="60">
        <v>55290.732824427483</v>
      </c>
      <c r="EB50" s="60">
        <v>59521.369565217392</v>
      </c>
      <c r="EC50" s="61">
        <v>62835</v>
      </c>
      <c r="ED50" s="61">
        <v>57877.674176776432</v>
      </c>
      <c r="EE50" s="61">
        <v>63567.194285714286</v>
      </c>
      <c r="EF50" s="61">
        <v>63395.393258426964</v>
      </c>
      <c r="EG50" s="61">
        <v>65034.620111731841</v>
      </c>
      <c r="EH50" s="61"/>
      <c r="EI50" s="61">
        <v>76615.864716636192</v>
      </c>
      <c r="EJ50" s="61">
        <v>77784.120364741641</v>
      </c>
      <c r="EK50" s="61">
        <v>77247.586693548394</v>
      </c>
      <c r="EL50" s="52"/>
      <c r="EM50" s="47"/>
      <c r="EN50" s="47"/>
      <c r="EO50" s="47"/>
      <c r="EP50" s="47"/>
      <c r="EQ50" s="47"/>
      <c r="ER50" s="47"/>
      <c r="ES50" s="47"/>
      <c r="ET50" s="47"/>
      <c r="EU50" s="47"/>
      <c r="EV50" s="47"/>
      <c r="EW50" s="47"/>
      <c r="EX50" s="29" t="s">
        <v>28</v>
      </c>
      <c r="EY50" s="47"/>
      <c r="EZ50" s="60" t="s">
        <v>28</v>
      </c>
      <c r="FA50" s="47"/>
      <c r="FB50" s="60" t="s">
        <v>28</v>
      </c>
      <c r="FC50" s="60" t="s">
        <v>28</v>
      </c>
      <c r="FD50" s="60" t="s">
        <v>28</v>
      </c>
      <c r="FE50" s="61" t="s">
        <v>28</v>
      </c>
      <c r="FF50" s="61" t="s">
        <v>28</v>
      </c>
      <c r="FG50" s="61" t="s">
        <v>28</v>
      </c>
      <c r="FH50" s="61" t="s">
        <v>28</v>
      </c>
      <c r="FI50" s="61" t="s">
        <v>28</v>
      </c>
      <c r="FJ50" s="61"/>
      <c r="FK50" s="61" t="s">
        <v>28</v>
      </c>
      <c r="FL50" s="61">
        <v>52168.125</v>
      </c>
      <c r="FM50" s="61" t="s">
        <v>28</v>
      </c>
    </row>
    <row r="51" spans="1:169" s="11" customFormat="1">
      <c r="A51" s="47" t="s">
        <v>76</v>
      </c>
      <c r="B51" s="52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69" t="s">
        <v>28</v>
      </c>
      <c r="O51" s="47"/>
      <c r="P51" s="60" t="s">
        <v>28</v>
      </c>
      <c r="Q51" s="47"/>
      <c r="R51" s="29" t="s">
        <v>28</v>
      </c>
      <c r="S51" s="29" t="s">
        <v>28</v>
      </c>
      <c r="T51" s="29" t="s">
        <v>28</v>
      </c>
      <c r="U51" s="29" t="s">
        <v>101</v>
      </c>
      <c r="V51" s="29" t="s">
        <v>28</v>
      </c>
      <c r="W51" s="29" t="s">
        <v>28</v>
      </c>
      <c r="X51" s="61" t="s">
        <v>28</v>
      </c>
      <c r="Y51" s="29" t="s">
        <v>28</v>
      </c>
      <c r="Z51" s="29"/>
      <c r="AA51" s="29">
        <v>81108.868055555562</v>
      </c>
      <c r="AB51" s="61">
        <v>86726.488047337276</v>
      </c>
      <c r="AC51" s="61">
        <v>82549.736889692591</v>
      </c>
      <c r="AD51" s="52"/>
      <c r="AE51" s="49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>
        <v>56018.201520912546</v>
      </c>
      <c r="AQ51" s="47"/>
      <c r="AR51" s="60">
        <v>60148</v>
      </c>
      <c r="AS51" s="47"/>
      <c r="AT51" s="29">
        <v>64560.862068965514</v>
      </c>
      <c r="AU51" s="29">
        <v>67589.184234647109</v>
      </c>
      <c r="AV51" s="29">
        <v>70322.264758497317</v>
      </c>
      <c r="AW51" s="29">
        <v>70807</v>
      </c>
      <c r="AX51" s="29">
        <v>69303.149636673537</v>
      </c>
      <c r="AY51" s="29">
        <v>74350.925006817575</v>
      </c>
      <c r="AZ51" s="61">
        <v>73206.494066421932</v>
      </c>
      <c r="BA51" s="29">
        <v>69746.532727565136</v>
      </c>
      <c r="BB51" s="29"/>
      <c r="BC51" s="29">
        <v>75567.474048442906</v>
      </c>
      <c r="BD51" s="61">
        <v>75390.217416715372</v>
      </c>
      <c r="BE51" s="61">
        <v>80887.645315487578</v>
      </c>
      <c r="BF51" s="52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>
        <v>53598.657250470809</v>
      </c>
      <c r="BS51" s="47"/>
      <c r="BT51" s="47">
        <v>58896</v>
      </c>
      <c r="BU51" s="47"/>
      <c r="BV51" s="29" t="s">
        <v>28</v>
      </c>
      <c r="BW51" s="29" t="s">
        <v>28</v>
      </c>
      <c r="BX51" s="29" t="s">
        <v>28</v>
      </c>
      <c r="BY51" s="29" t="s">
        <v>28</v>
      </c>
      <c r="BZ51" s="29" t="s">
        <v>28</v>
      </c>
      <c r="CA51" s="29" t="s">
        <v>28</v>
      </c>
      <c r="CB51" s="61" t="s">
        <v>28</v>
      </c>
      <c r="CC51" s="29" t="s">
        <v>28</v>
      </c>
      <c r="CD51" s="29"/>
      <c r="CE51" s="29" t="s">
        <v>28</v>
      </c>
      <c r="CF51" s="61" t="s">
        <v>28</v>
      </c>
      <c r="CG51" s="61" t="s">
        <v>28</v>
      </c>
      <c r="CH51" s="52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>
        <v>44686.704545454544</v>
      </c>
      <c r="CU51" s="47"/>
      <c r="CV51" s="60">
        <v>46641</v>
      </c>
      <c r="CW51" s="47"/>
      <c r="CX51" s="29">
        <v>50917.121693121691</v>
      </c>
      <c r="CY51" s="29">
        <v>54201.262569832405</v>
      </c>
      <c r="CZ51" s="29">
        <v>56727.572192513369</v>
      </c>
      <c r="DA51" s="29" t="s">
        <v>28</v>
      </c>
      <c r="DB51" s="29" t="s">
        <v>28</v>
      </c>
      <c r="DC51" s="29">
        <v>57040.807286166841</v>
      </c>
      <c r="DD51" s="61">
        <v>57638.666294019007</v>
      </c>
      <c r="DE51" s="29">
        <v>60653.207339449538</v>
      </c>
      <c r="DF51" s="29"/>
      <c r="DG51" s="29">
        <v>64971.140127388535</v>
      </c>
      <c r="DH51" s="61">
        <v>63092.49681528662</v>
      </c>
      <c r="DI51" s="61">
        <v>64024.726027397257</v>
      </c>
      <c r="DJ51" s="52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60" t="s">
        <v>28</v>
      </c>
      <c r="DW51" s="47"/>
      <c r="DX51" s="60" t="s">
        <v>28</v>
      </c>
      <c r="DY51" s="47"/>
      <c r="DZ51" s="29" t="s">
        <v>28</v>
      </c>
      <c r="EA51" s="29" t="s">
        <v>28</v>
      </c>
      <c r="EB51" s="29" t="s">
        <v>28</v>
      </c>
      <c r="EC51" s="29">
        <v>56250</v>
      </c>
      <c r="ED51" s="29">
        <v>57595.047887323941</v>
      </c>
      <c r="EE51" s="29">
        <v>52139.935749588134</v>
      </c>
      <c r="EF51" s="61">
        <v>52072.083958020987</v>
      </c>
      <c r="EG51" s="29">
        <v>53571.602893890675</v>
      </c>
      <c r="EH51" s="29"/>
      <c r="EI51" s="29">
        <v>54020.651515151512</v>
      </c>
      <c r="EJ51" s="61">
        <v>53694.635467980297</v>
      </c>
      <c r="EK51" s="61">
        <v>55016.094202898552</v>
      </c>
      <c r="EL51" s="52"/>
      <c r="EM51" s="47"/>
      <c r="EN51" s="47"/>
      <c r="EO51" s="47"/>
      <c r="EP51" s="47"/>
      <c r="EQ51" s="47"/>
      <c r="ER51" s="47"/>
      <c r="ES51" s="47"/>
      <c r="ET51" s="47"/>
      <c r="EU51" s="47"/>
      <c r="EV51" s="47"/>
      <c r="EW51" s="47"/>
      <c r="EX51" s="47">
        <v>39919.853403141358</v>
      </c>
      <c r="EY51" s="47"/>
      <c r="EZ51" s="60">
        <v>43995</v>
      </c>
      <c r="FA51" s="47"/>
      <c r="FB51" s="29">
        <v>47091.687830687828</v>
      </c>
      <c r="FC51" s="29">
        <v>49081.166666666664</v>
      </c>
      <c r="FD51" s="29">
        <v>51253.89340101523</v>
      </c>
      <c r="FE51" s="29">
        <v>52040</v>
      </c>
      <c r="FF51" s="29">
        <v>49460.097402597399</v>
      </c>
      <c r="FG51" s="29">
        <v>54388.409638554214</v>
      </c>
      <c r="FH51" s="61">
        <v>54760.970046082948</v>
      </c>
      <c r="FI51" s="29">
        <v>57036.595400340717</v>
      </c>
      <c r="FJ51" s="29"/>
      <c r="FK51" s="29">
        <v>56096.22678018576</v>
      </c>
      <c r="FL51" s="61">
        <v>56681.776674937966</v>
      </c>
      <c r="FM51" s="61">
        <v>56516.125</v>
      </c>
    </row>
    <row r="52" spans="1:169" s="11" customFormat="1">
      <c r="A52" s="47" t="s">
        <v>77</v>
      </c>
      <c r="B52" s="52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69">
        <v>76106.492040816331</v>
      </c>
      <c r="O52" s="47"/>
      <c r="P52" s="60">
        <v>77702</v>
      </c>
      <c r="Q52" s="47"/>
      <c r="R52" s="60">
        <v>82547.102769818535</v>
      </c>
      <c r="S52" s="60">
        <v>84734.304104837152</v>
      </c>
      <c r="T52" s="61">
        <v>85185.350214450678</v>
      </c>
      <c r="U52" s="61">
        <v>86500</v>
      </c>
      <c r="V52" s="61">
        <v>85381.599382916538</v>
      </c>
      <c r="W52" s="61">
        <v>86282.17810422476</v>
      </c>
      <c r="X52" s="61">
        <v>87559.618242827783</v>
      </c>
      <c r="Y52" s="61">
        <v>89657.445659129691</v>
      </c>
      <c r="Z52" s="61"/>
      <c r="AA52" s="61">
        <v>92197.854533734411</v>
      </c>
      <c r="AB52" s="61">
        <v>98427.177608021011</v>
      </c>
      <c r="AC52" s="61">
        <v>96848.670177902619</v>
      </c>
      <c r="AD52" s="52"/>
      <c r="AE52" s="49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>
        <v>62957.606412382534</v>
      </c>
      <c r="AQ52" s="47"/>
      <c r="AR52" s="60">
        <v>66766</v>
      </c>
      <c r="AS52" s="47"/>
      <c r="AT52" s="60">
        <v>69903.941609545567</v>
      </c>
      <c r="AU52" s="60">
        <v>71996.246719160103</v>
      </c>
      <c r="AV52" s="61">
        <v>71090.387913571918</v>
      </c>
      <c r="AW52" s="61">
        <v>72179</v>
      </c>
      <c r="AX52" s="61">
        <v>73714.278880463869</v>
      </c>
      <c r="AY52" s="61">
        <v>76441.584285061661</v>
      </c>
      <c r="AZ52" s="61">
        <v>78237.458648313215</v>
      </c>
      <c r="BA52" s="61">
        <v>79186.808638476359</v>
      </c>
      <c r="BB52" s="61"/>
      <c r="BC52" s="61">
        <v>83443.510541806827</v>
      </c>
      <c r="BD52" s="61">
        <v>85541.047168361867</v>
      </c>
      <c r="BE52" s="61">
        <v>87387.411229792153</v>
      </c>
      <c r="BF52" s="52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>
        <v>64366.776794493606</v>
      </c>
      <c r="BS52" s="47"/>
      <c r="BT52" s="47">
        <v>67258</v>
      </c>
      <c r="BU52" s="47"/>
      <c r="BV52" s="60">
        <v>70907.289592760178</v>
      </c>
      <c r="BW52" s="60">
        <v>73225.629496402878</v>
      </c>
      <c r="BX52" s="60">
        <v>75324.774483378264</v>
      </c>
      <c r="BY52" s="61">
        <v>74637</v>
      </c>
      <c r="BZ52" s="61">
        <v>86483.416059675306</v>
      </c>
      <c r="CA52" s="61">
        <v>73867.783096982967</v>
      </c>
      <c r="CB52" s="61">
        <v>75230.499343339587</v>
      </c>
      <c r="CC52" s="61">
        <v>76604.978176665085</v>
      </c>
      <c r="CD52" s="61"/>
      <c r="CE52" s="61">
        <v>72244.146249325422</v>
      </c>
      <c r="CF52" s="61">
        <v>73771.076335877864</v>
      </c>
      <c r="CG52" s="61">
        <v>75786.432499999995</v>
      </c>
      <c r="CH52" s="52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60" t="s">
        <v>28</v>
      </c>
      <c r="CU52" s="47"/>
      <c r="CV52" s="60" t="s">
        <v>101</v>
      </c>
      <c r="CW52" s="47"/>
      <c r="CX52" s="60" t="s">
        <v>28</v>
      </c>
      <c r="CY52" s="60" t="s">
        <v>28</v>
      </c>
      <c r="CZ52" s="60" t="s">
        <v>28</v>
      </c>
      <c r="DA52" s="61" t="s">
        <v>28</v>
      </c>
      <c r="DB52" s="61" t="s">
        <v>28</v>
      </c>
      <c r="DC52" s="61" t="s">
        <v>28</v>
      </c>
      <c r="DD52" s="61" t="s">
        <v>28</v>
      </c>
      <c r="DE52" s="61" t="s">
        <v>28</v>
      </c>
      <c r="DF52" s="61"/>
      <c r="DG52" s="61" t="s">
        <v>28</v>
      </c>
      <c r="DH52" s="61" t="s">
        <v>28</v>
      </c>
      <c r="DI52" s="61" t="s">
        <v>28</v>
      </c>
      <c r="DJ52" s="52"/>
      <c r="DK52" s="47"/>
      <c r="DL52" s="47"/>
      <c r="DM52" s="47"/>
      <c r="DN52" s="47"/>
      <c r="DO52" s="47"/>
      <c r="DP52" s="47"/>
      <c r="DQ52" s="47"/>
      <c r="DR52" s="47"/>
      <c r="DS52" s="47"/>
      <c r="DT52" s="47"/>
      <c r="DU52" s="47"/>
      <c r="DV52" s="60" t="s">
        <v>28</v>
      </c>
      <c r="DW52" s="47"/>
      <c r="DX52" s="60" t="s">
        <v>28</v>
      </c>
      <c r="DY52" s="47"/>
      <c r="DZ52" s="60" t="s">
        <v>28</v>
      </c>
      <c r="EA52" s="60" t="s">
        <v>28</v>
      </c>
      <c r="EB52" s="60" t="s">
        <v>28</v>
      </c>
      <c r="EC52" s="61" t="s">
        <v>28</v>
      </c>
      <c r="ED52" s="61" t="s">
        <v>28</v>
      </c>
      <c r="EE52" s="61" t="s">
        <v>28</v>
      </c>
      <c r="EF52" s="61" t="s">
        <v>28</v>
      </c>
      <c r="EG52" s="61" t="s">
        <v>28</v>
      </c>
      <c r="EH52" s="61"/>
      <c r="EI52" s="61">
        <v>64874.891304347824</v>
      </c>
      <c r="EJ52" s="61">
        <v>60946.92253521127</v>
      </c>
      <c r="EK52" s="61">
        <v>62267.977611940296</v>
      </c>
      <c r="EL52" s="52"/>
      <c r="EM52" s="47"/>
      <c r="EN52" s="47"/>
      <c r="EO52" s="47"/>
      <c r="EP52" s="47"/>
      <c r="EQ52" s="47"/>
      <c r="ER52" s="47"/>
      <c r="ES52" s="47"/>
      <c r="ET52" s="47"/>
      <c r="EU52" s="47"/>
      <c r="EV52" s="47"/>
      <c r="EW52" s="47"/>
      <c r="EX52" s="47">
        <v>54119.13785046729</v>
      </c>
      <c r="EY52" s="47"/>
      <c r="EZ52" s="60">
        <v>56243</v>
      </c>
      <c r="FA52" s="47"/>
      <c r="FB52" s="60">
        <v>58040.224783861675</v>
      </c>
      <c r="FC52" s="60">
        <v>60182.573770491806</v>
      </c>
      <c r="FD52" s="60">
        <v>58557.652928416486</v>
      </c>
      <c r="FE52" s="61">
        <v>62860</v>
      </c>
      <c r="FF52" s="61">
        <v>61777.521939953804</v>
      </c>
      <c r="FG52" s="61">
        <v>57409.905882352941</v>
      </c>
      <c r="FH52" s="61">
        <v>57946.259259259263</v>
      </c>
      <c r="FI52" s="61">
        <v>59296.763265306123</v>
      </c>
      <c r="FJ52" s="61"/>
      <c r="FK52" s="61">
        <v>62052.03921568628</v>
      </c>
      <c r="FL52" s="61">
        <v>64370.95402298851</v>
      </c>
      <c r="FM52" s="61">
        <v>66597.670634920636</v>
      </c>
    </row>
    <row r="53" spans="1:169" s="11" customFormat="1">
      <c r="A53" s="47" t="s">
        <v>78</v>
      </c>
      <c r="B53" s="52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69" t="s">
        <v>28</v>
      </c>
      <c r="O53" s="47"/>
      <c r="P53" s="60" t="s">
        <v>28</v>
      </c>
      <c r="Q53" s="47"/>
      <c r="R53" s="29" t="s">
        <v>28</v>
      </c>
      <c r="S53" s="29" t="s">
        <v>28</v>
      </c>
      <c r="T53" s="29" t="s">
        <v>28</v>
      </c>
      <c r="U53" s="29" t="s">
        <v>101</v>
      </c>
      <c r="V53" s="29" t="s">
        <v>28</v>
      </c>
      <c r="W53" s="29" t="s">
        <v>28</v>
      </c>
      <c r="X53" s="61" t="s">
        <v>28</v>
      </c>
      <c r="Y53" s="29" t="s">
        <v>28</v>
      </c>
      <c r="Z53" s="29"/>
      <c r="AA53" s="29" t="s">
        <v>28</v>
      </c>
      <c r="AB53" s="61">
        <v>81960.81682314619</v>
      </c>
      <c r="AC53" s="61" t="s">
        <v>28</v>
      </c>
      <c r="AD53" s="52"/>
      <c r="AE53" s="49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24" t="s">
        <v>28</v>
      </c>
      <c r="AQ53" s="47"/>
      <c r="AR53" s="60" t="s">
        <v>28</v>
      </c>
      <c r="AS53" s="47"/>
      <c r="AT53" s="29">
        <v>61591.929032258064</v>
      </c>
      <c r="AU53" s="29">
        <v>62609.035598705501</v>
      </c>
      <c r="AV53" s="29">
        <v>63424.76254180602</v>
      </c>
      <c r="AW53" s="29">
        <v>62353</v>
      </c>
      <c r="AX53" s="29">
        <v>65511.232478974773</v>
      </c>
      <c r="AY53" s="29">
        <v>66251.456809432144</v>
      </c>
      <c r="AZ53" s="61">
        <v>68313.381355932201</v>
      </c>
      <c r="BA53" s="29">
        <v>69382.688894397623</v>
      </c>
      <c r="BB53" s="29"/>
      <c r="BC53" s="29">
        <v>71749.877690802343</v>
      </c>
      <c r="BD53" s="29">
        <v>72877.210817387459</v>
      </c>
      <c r="BE53" s="61">
        <v>74320.320388349515</v>
      </c>
      <c r="BF53" s="52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>
        <v>54677.255376344088</v>
      </c>
      <c r="BS53" s="47"/>
      <c r="BT53" s="47">
        <v>59387</v>
      </c>
      <c r="BU53" s="47"/>
      <c r="BV53" s="29">
        <v>62220.251046025107</v>
      </c>
      <c r="BW53" s="29">
        <v>62544.888655462186</v>
      </c>
      <c r="BX53" s="29">
        <v>62069.267223382049</v>
      </c>
      <c r="BY53" s="29">
        <v>62243</v>
      </c>
      <c r="BZ53" s="29">
        <v>63307.988950276245</v>
      </c>
      <c r="CA53" s="29" t="s">
        <v>28</v>
      </c>
      <c r="CB53" s="61" t="s">
        <v>28</v>
      </c>
      <c r="CC53" s="29" t="s">
        <v>28</v>
      </c>
      <c r="CD53" s="29"/>
      <c r="CE53" s="29" t="s">
        <v>28</v>
      </c>
      <c r="CF53" s="29" t="s">
        <v>28</v>
      </c>
      <c r="CG53" s="61" t="s">
        <v>28</v>
      </c>
      <c r="CH53" s="52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60" t="s">
        <v>28</v>
      </c>
      <c r="CU53" s="47"/>
      <c r="CV53" s="60" t="s">
        <v>101</v>
      </c>
      <c r="CW53" s="47"/>
      <c r="CX53" s="29" t="s">
        <v>28</v>
      </c>
      <c r="CY53" s="29" t="s">
        <v>28</v>
      </c>
      <c r="CZ53" s="29" t="s">
        <v>28</v>
      </c>
      <c r="DA53" s="29" t="s">
        <v>28</v>
      </c>
      <c r="DB53" s="29" t="s">
        <v>28</v>
      </c>
      <c r="DC53" s="29" t="s">
        <v>28</v>
      </c>
      <c r="DD53" s="61" t="s">
        <v>28</v>
      </c>
      <c r="DE53" s="29" t="s">
        <v>28</v>
      </c>
      <c r="DF53" s="29"/>
      <c r="DG53" s="29">
        <v>85073.509933774825</v>
      </c>
      <c r="DH53" s="29">
        <v>83549.501066098077</v>
      </c>
      <c r="DI53" s="61">
        <v>84618.350649350643</v>
      </c>
      <c r="DJ53" s="52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>
        <v>49433.213815789473</v>
      </c>
      <c r="DW53" s="47"/>
      <c r="DX53" s="60">
        <v>53557</v>
      </c>
      <c r="DY53" s="47"/>
      <c r="DZ53" s="29">
        <v>56687.546325878597</v>
      </c>
      <c r="EA53" s="29">
        <v>57197.257763975154</v>
      </c>
      <c r="EB53" s="29">
        <v>56158.051204819276</v>
      </c>
      <c r="EC53" s="29">
        <v>58339</v>
      </c>
      <c r="ED53" s="29">
        <v>59300.478668054115</v>
      </c>
      <c r="EE53" s="29">
        <v>60912.47489082969</v>
      </c>
      <c r="EF53" s="61">
        <v>63300.893499816375</v>
      </c>
      <c r="EG53" s="29">
        <v>65018.834882856085</v>
      </c>
      <c r="EH53" s="29"/>
      <c r="EI53" s="29">
        <v>63615.210191082806</v>
      </c>
      <c r="EJ53" s="29">
        <v>66065.997904296193</v>
      </c>
      <c r="EK53" s="61">
        <v>67112.246130030966</v>
      </c>
      <c r="EL53" s="52"/>
      <c r="EM53" s="47"/>
      <c r="EN53" s="47"/>
      <c r="EO53" s="47"/>
      <c r="EP53" s="47"/>
      <c r="EQ53" s="47"/>
      <c r="ER53" s="47"/>
      <c r="ES53" s="47"/>
      <c r="ET53" s="47"/>
      <c r="EU53" s="47"/>
      <c r="EV53" s="47"/>
      <c r="EW53" s="47"/>
      <c r="EX53" s="47">
        <v>38388.807017543862</v>
      </c>
      <c r="EY53" s="47"/>
      <c r="EZ53" s="60">
        <v>39365</v>
      </c>
      <c r="FA53" s="47"/>
      <c r="FB53" s="29" t="s">
        <v>28</v>
      </c>
      <c r="FC53" s="29" t="s">
        <v>28</v>
      </c>
      <c r="FD53" s="29" t="s">
        <v>28</v>
      </c>
      <c r="FE53" s="29">
        <v>43167</v>
      </c>
      <c r="FF53" s="29">
        <v>40889.646324549234</v>
      </c>
      <c r="FG53" s="29" t="s">
        <v>28</v>
      </c>
      <c r="FH53" s="61" t="s">
        <v>28</v>
      </c>
      <c r="FI53" s="29" t="s">
        <v>28</v>
      </c>
      <c r="FJ53" s="29"/>
      <c r="FK53" s="29" t="s">
        <v>28</v>
      </c>
      <c r="FL53" s="29" t="s">
        <v>28</v>
      </c>
      <c r="FM53" s="61" t="s">
        <v>28</v>
      </c>
    </row>
    <row r="54" spans="1:169" s="20" customFormat="1">
      <c r="A54" s="50" t="s">
        <v>79</v>
      </c>
      <c r="B54" s="54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67">
        <v>81681.153419593349</v>
      </c>
      <c r="O54" s="50"/>
      <c r="P54" s="62">
        <v>84316</v>
      </c>
      <c r="Q54" s="50"/>
      <c r="R54" s="62">
        <v>81868.931280510704</v>
      </c>
      <c r="S54" s="62">
        <v>82687.457947387928</v>
      </c>
      <c r="T54" s="62">
        <v>83977.629562043789</v>
      </c>
      <c r="U54" s="62">
        <v>84426</v>
      </c>
      <c r="V54" s="62">
        <v>85688.927333595901</v>
      </c>
      <c r="W54" s="62">
        <v>88663.332779190299</v>
      </c>
      <c r="X54" s="62">
        <v>91271.778163915442</v>
      </c>
      <c r="Y54" s="62">
        <v>92504.12085561498</v>
      </c>
      <c r="Z54" s="62"/>
      <c r="AA54" s="62">
        <v>97488.111186740643</v>
      </c>
      <c r="AB54" s="62">
        <v>94258.974432006362</v>
      </c>
      <c r="AC54" s="62">
        <v>103567.54942563482</v>
      </c>
      <c r="AD54" s="54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>
        <v>62213.213903743315</v>
      </c>
      <c r="AQ54" s="50"/>
      <c r="AR54" s="62">
        <v>63818</v>
      </c>
      <c r="AS54" s="50"/>
      <c r="AT54" s="62" t="s">
        <v>28</v>
      </c>
      <c r="AU54" s="62" t="s">
        <v>28</v>
      </c>
      <c r="AV54" s="62" t="s">
        <v>28</v>
      </c>
      <c r="AW54" s="62" t="s">
        <v>28</v>
      </c>
      <c r="AX54" s="62" t="s">
        <v>28</v>
      </c>
      <c r="AY54" s="62" t="s">
        <v>28</v>
      </c>
      <c r="AZ54" s="62" t="s">
        <v>28</v>
      </c>
      <c r="BA54" s="62" t="s">
        <v>28</v>
      </c>
      <c r="BB54" s="62"/>
      <c r="BC54" s="62" t="s">
        <v>28</v>
      </c>
      <c r="BD54" s="62" t="s">
        <v>28</v>
      </c>
      <c r="BE54" s="62" t="s">
        <v>28</v>
      </c>
      <c r="BF54" s="54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62" t="s">
        <v>28</v>
      </c>
      <c r="BS54" s="50"/>
      <c r="BT54" s="62" t="s">
        <v>28</v>
      </c>
      <c r="BU54" s="50"/>
      <c r="BV54" s="62" t="s">
        <v>28</v>
      </c>
      <c r="BW54" s="62" t="s">
        <v>28</v>
      </c>
      <c r="BX54" s="62" t="s">
        <v>28</v>
      </c>
      <c r="BY54" s="62" t="s">
        <v>28</v>
      </c>
      <c r="BZ54" s="62" t="s">
        <v>28</v>
      </c>
      <c r="CA54" s="62" t="s">
        <v>28</v>
      </c>
      <c r="CB54" s="62" t="s">
        <v>28</v>
      </c>
      <c r="CC54" s="62" t="s">
        <v>28</v>
      </c>
      <c r="CD54" s="62"/>
      <c r="CE54" s="62">
        <v>61566.9375</v>
      </c>
      <c r="CF54" s="62">
        <v>64739.198563030703</v>
      </c>
      <c r="CG54" s="62">
        <v>65797.67664670659</v>
      </c>
      <c r="CH54" s="54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>
        <v>54422.761599999998</v>
      </c>
      <c r="CU54" s="50"/>
      <c r="CV54" s="62">
        <v>56054</v>
      </c>
      <c r="CW54" s="50"/>
      <c r="CX54" s="62">
        <v>58467.97585669782</v>
      </c>
      <c r="CY54" s="62">
        <v>58891.540417457305</v>
      </c>
      <c r="CZ54" s="62">
        <v>59145.46</v>
      </c>
      <c r="DA54" s="62">
        <v>58672</v>
      </c>
      <c r="DB54" s="62">
        <v>58772.012755997661</v>
      </c>
      <c r="DC54" s="62">
        <v>60020.576024381982</v>
      </c>
      <c r="DD54" s="62">
        <v>61764.121414276182</v>
      </c>
      <c r="DE54" s="62">
        <v>62388.698136929939</v>
      </c>
      <c r="DF54" s="62"/>
      <c r="DG54" s="62">
        <v>64616.57633765629</v>
      </c>
      <c r="DH54" s="62">
        <v>65079.104820339482</v>
      </c>
      <c r="DI54" s="62">
        <v>66866.96666666666</v>
      </c>
      <c r="DJ54" s="54"/>
      <c r="DK54" s="50"/>
      <c r="DL54" s="50"/>
      <c r="DM54" s="50"/>
      <c r="DN54" s="50"/>
      <c r="DO54" s="50"/>
      <c r="DP54" s="50"/>
      <c r="DQ54" s="50"/>
      <c r="DR54" s="50"/>
      <c r="DS54" s="50"/>
      <c r="DT54" s="50"/>
      <c r="DU54" s="50"/>
      <c r="DV54" s="50">
        <v>53837.76368876081</v>
      </c>
      <c r="DW54" s="50"/>
      <c r="DX54" s="62">
        <v>55479</v>
      </c>
      <c r="DY54" s="50"/>
      <c r="DZ54" s="62">
        <v>58359.326359832638</v>
      </c>
      <c r="EA54" s="62">
        <v>58620.251057827925</v>
      </c>
      <c r="EB54" s="62">
        <v>58610.822252374492</v>
      </c>
      <c r="EC54" s="62">
        <v>58069</v>
      </c>
      <c r="ED54" s="62">
        <v>58454.801608579088</v>
      </c>
      <c r="EE54" s="62">
        <v>59168.384959713512</v>
      </c>
      <c r="EF54" s="62">
        <v>60055.564485981311</v>
      </c>
      <c r="EG54" s="62">
        <v>60456.182558696695</v>
      </c>
      <c r="EH54" s="62"/>
      <c r="EI54" s="62">
        <v>57765.341925090615</v>
      </c>
      <c r="EJ54" s="62">
        <v>58930.648221343879</v>
      </c>
      <c r="EK54" s="62">
        <v>60709.227106227103</v>
      </c>
      <c r="EL54" s="54"/>
      <c r="EM54" s="50"/>
      <c r="EN54" s="50"/>
      <c r="EO54" s="50"/>
      <c r="EP54" s="50"/>
      <c r="EQ54" s="50"/>
      <c r="ER54" s="50"/>
      <c r="ES54" s="50"/>
      <c r="ET54" s="50"/>
      <c r="EU54" s="50"/>
      <c r="EV54" s="50"/>
      <c r="EW54" s="50"/>
      <c r="EX54" s="10" t="s">
        <v>28</v>
      </c>
      <c r="EY54" s="50"/>
      <c r="EZ54" s="62" t="s">
        <v>28</v>
      </c>
      <c r="FA54" s="50"/>
      <c r="FB54" s="62" t="s">
        <v>28</v>
      </c>
      <c r="FC54" s="62" t="s">
        <v>28</v>
      </c>
      <c r="FD54" s="62" t="s">
        <v>28</v>
      </c>
      <c r="FE54" s="62" t="s">
        <v>28</v>
      </c>
      <c r="FF54" s="62" t="s">
        <v>28</v>
      </c>
      <c r="FG54" s="62" t="s">
        <v>28</v>
      </c>
      <c r="FH54" s="62" t="s">
        <v>28</v>
      </c>
      <c r="FI54" s="62" t="s">
        <v>28</v>
      </c>
      <c r="FJ54" s="62"/>
      <c r="FK54" s="62" t="s">
        <v>28</v>
      </c>
      <c r="FL54" s="62" t="s">
        <v>28</v>
      </c>
      <c r="FM54" s="62" t="s">
        <v>28</v>
      </c>
    </row>
    <row r="55" spans="1:169" s="11" customFormat="1">
      <c r="A55" s="47" t="s">
        <v>80</v>
      </c>
      <c r="B55" s="52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68">
        <v>81072.900260580471</v>
      </c>
      <c r="O55" s="47"/>
      <c r="P55" s="47">
        <v>85066</v>
      </c>
      <c r="Q55" s="47"/>
      <c r="R55" s="60">
        <v>90881.018408315475</v>
      </c>
      <c r="S55" s="60">
        <v>92097.862752751971</v>
      </c>
      <c r="T55" s="61">
        <v>95376.491128785565</v>
      </c>
      <c r="U55" s="61">
        <v>95890</v>
      </c>
      <c r="V55" s="61">
        <v>91084.382127516219</v>
      </c>
      <c r="W55" s="61">
        <v>92361.985776093657</v>
      </c>
      <c r="X55" s="61">
        <v>94392.257074947192</v>
      </c>
      <c r="Y55" s="61">
        <v>97565.471626040831</v>
      </c>
      <c r="Z55" s="61"/>
      <c r="AA55" s="61">
        <v>100464.00348984134</v>
      </c>
      <c r="AB55" s="29" t="s">
        <v>28</v>
      </c>
      <c r="AC55" s="29">
        <v>102627.88114254021</v>
      </c>
      <c r="AD55" s="52"/>
      <c r="AE55" s="49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>
        <v>73806.384923015401</v>
      </c>
      <c r="AQ55" s="47"/>
      <c r="AR55" s="47">
        <v>79513</v>
      </c>
      <c r="AS55" s="47"/>
      <c r="AT55" s="60">
        <v>85553.995660260378</v>
      </c>
      <c r="AU55" s="60">
        <v>87320.367334296927</v>
      </c>
      <c r="AV55" s="61">
        <v>87092.496045694206</v>
      </c>
      <c r="AW55" s="61">
        <v>89450</v>
      </c>
      <c r="AX55" s="61">
        <v>89806.30284336512</v>
      </c>
      <c r="AY55" s="61">
        <v>92356.668265113898</v>
      </c>
      <c r="AZ55" s="61">
        <v>94216.718274532555</v>
      </c>
      <c r="BA55" s="61">
        <v>95415.193181111186</v>
      </c>
      <c r="BB55" s="61"/>
      <c r="BC55" s="61">
        <v>99696.922321571139</v>
      </c>
      <c r="BD55" s="29">
        <v>98945.187249587558</v>
      </c>
      <c r="BE55" s="29">
        <v>103529.69403141362</v>
      </c>
      <c r="BF55" s="52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>
        <v>69554.171411764706</v>
      </c>
      <c r="BS55" s="47"/>
      <c r="BT55" s="47">
        <v>74858</v>
      </c>
      <c r="BU55" s="47"/>
      <c r="BV55" s="60">
        <v>79514.978534345049</v>
      </c>
      <c r="BW55" s="60">
        <v>81717.871874686214</v>
      </c>
      <c r="BX55" s="60">
        <v>84297.08083282302</v>
      </c>
      <c r="BY55" s="61">
        <v>85141</v>
      </c>
      <c r="BZ55" s="61">
        <v>74011.750129784952</v>
      </c>
      <c r="CA55" s="61">
        <v>75732.024041387704</v>
      </c>
      <c r="CB55" s="61">
        <v>83442.06504243087</v>
      </c>
      <c r="CC55" s="61">
        <v>83610.676649163113</v>
      </c>
      <c r="CD55" s="61"/>
      <c r="CE55" s="61">
        <v>88119.076400400751</v>
      </c>
      <c r="CF55" s="29">
        <v>88542.565752612863</v>
      </c>
      <c r="CG55" s="29">
        <v>89733.883752400914</v>
      </c>
      <c r="CH55" s="52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>
        <v>64347.355722729713</v>
      </c>
      <c r="CU55" s="47"/>
      <c r="CV55" s="47">
        <v>69894</v>
      </c>
      <c r="CW55" s="47"/>
      <c r="CX55" s="60">
        <v>75678.090823617895</v>
      </c>
      <c r="CY55" s="60">
        <v>77048.957263355202</v>
      </c>
      <c r="CZ55" s="60">
        <v>76784.767237163818</v>
      </c>
      <c r="DA55" s="61">
        <v>78058</v>
      </c>
      <c r="DB55" s="61">
        <v>72948.672314702868</v>
      </c>
      <c r="DC55" s="61">
        <v>74475.665993456394</v>
      </c>
      <c r="DD55" s="61">
        <v>78677.341608002956</v>
      </c>
      <c r="DE55" s="61">
        <v>79160.260746047439</v>
      </c>
      <c r="DF55" s="61"/>
      <c r="DG55" s="61">
        <v>78585.924562483517</v>
      </c>
      <c r="DH55" s="29">
        <v>80220.384479563654</v>
      </c>
      <c r="DI55" s="29">
        <v>80926.861998640379</v>
      </c>
      <c r="DJ55" s="52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>
        <v>61914.690119760482</v>
      </c>
      <c r="DW55" s="47"/>
      <c r="DX55" s="47">
        <v>67350</v>
      </c>
      <c r="DY55" s="47"/>
      <c r="DZ55" s="60">
        <v>69937.42545968882</v>
      </c>
      <c r="EA55" s="60">
        <v>71745.921380910935</v>
      </c>
      <c r="EB55" s="60">
        <v>78773.126890446336</v>
      </c>
      <c r="EC55" s="61">
        <v>77062</v>
      </c>
      <c r="ED55" s="61">
        <v>72434.349312772378</v>
      </c>
      <c r="EE55" s="61">
        <v>71837.186560066577</v>
      </c>
      <c r="EF55" s="61">
        <v>75980.757331764267</v>
      </c>
      <c r="EG55" s="61">
        <v>77716.979719188763</v>
      </c>
      <c r="EH55" s="61"/>
      <c r="EI55" s="61">
        <v>84564.412876614049</v>
      </c>
      <c r="EJ55" s="29">
        <v>85404.083533215147</v>
      </c>
      <c r="EK55" s="29">
        <v>83974.352439969021</v>
      </c>
      <c r="EL55" s="52"/>
      <c r="EM55" s="47"/>
      <c r="EN55" s="47"/>
      <c r="EO55" s="47"/>
      <c r="EP55" s="47"/>
      <c r="EQ55" s="47"/>
      <c r="ER55" s="47"/>
      <c r="ES55" s="47"/>
      <c r="ET55" s="47"/>
      <c r="EU55" s="47"/>
      <c r="EV55" s="47"/>
      <c r="EW55" s="47"/>
      <c r="EX55" s="47">
        <v>56038.136955291455</v>
      </c>
      <c r="EY55" s="47"/>
      <c r="EZ55" s="47">
        <v>59815</v>
      </c>
      <c r="FA55" s="47"/>
      <c r="FB55" s="60">
        <v>65919.680430879715</v>
      </c>
      <c r="FC55" s="60">
        <v>67035.095588235301</v>
      </c>
      <c r="FD55" s="60">
        <v>70352.531140657797</v>
      </c>
      <c r="FE55" s="61">
        <v>67825</v>
      </c>
      <c r="FF55" s="61">
        <v>62777.554532915361</v>
      </c>
      <c r="FG55" s="61">
        <v>64597.942022940559</v>
      </c>
      <c r="FH55" s="61">
        <v>71765.158152760079</v>
      </c>
      <c r="FI55" s="61">
        <v>72678.655770808356</v>
      </c>
      <c r="FJ55" s="61"/>
      <c r="FK55" s="61">
        <v>73137.833688581319</v>
      </c>
      <c r="FL55" s="29">
        <v>74006.989083215783</v>
      </c>
      <c r="FM55" s="29">
        <v>75697.523030707613</v>
      </c>
    </row>
    <row r="56" spans="1:169" s="11" customFormat="1">
      <c r="A56" s="47"/>
      <c r="B56" s="52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68"/>
      <c r="O56" s="47"/>
      <c r="P56" s="47"/>
      <c r="Q56" s="47"/>
      <c r="R56" s="60"/>
      <c r="S56" s="60"/>
      <c r="T56" s="61"/>
      <c r="U56" s="61"/>
      <c r="V56" s="61"/>
      <c r="W56" s="61"/>
      <c r="Y56" s="61"/>
      <c r="Z56" s="61"/>
      <c r="AA56" s="61"/>
      <c r="AD56" s="52"/>
      <c r="AE56" s="49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60"/>
      <c r="AU56" s="60"/>
      <c r="AV56" s="61"/>
      <c r="AW56" s="61"/>
      <c r="AX56" s="61"/>
      <c r="AY56" s="61"/>
      <c r="BA56" s="61"/>
      <c r="BB56" s="61"/>
      <c r="BC56" s="61"/>
      <c r="BF56" s="52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60"/>
      <c r="BW56" s="60"/>
      <c r="BX56" s="60"/>
      <c r="BY56" s="61"/>
      <c r="BZ56" s="61"/>
      <c r="CA56" s="61"/>
      <c r="CC56" s="61"/>
      <c r="CD56" s="61"/>
      <c r="CE56" s="61"/>
      <c r="CH56" s="52"/>
      <c r="CI56" s="47"/>
      <c r="CJ56" s="47"/>
      <c r="CK56" s="47"/>
      <c r="CL56" s="47"/>
      <c r="CM56" s="47"/>
      <c r="CN56" s="47"/>
      <c r="CO56" s="47"/>
      <c r="CP56" s="47"/>
      <c r="CQ56" s="47"/>
      <c r="CR56" s="47"/>
      <c r="CS56" s="47"/>
      <c r="CT56" s="47"/>
      <c r="CU56" s="47"/>
      <c r="CV56" s="47"/>
      <c r="CW56" s="47"/>
      <c r="CX56" s="60"/>
      <c r="CY56" s="60"/>
      <c r="CZ56" s="60"/>
      <c r="DA56" s="61"/>
      <c r="DB56" s="61"/>
      <c r="DC56" s="61"/>
      <c r="DE56" s="61"/>
      <c r="DF56" s="61"/>
      <c r="DG56" s="61"/>
      <c r="DJ56" s="52"/>
      <c r="DK56" s="47"/>
      <c r="DL56" s="47"/>
      <c r="DM56" s="47"/>
      <c r="DN56" s="47"/>
      <c r="DO56" s="47"/>
      <c r="DP56" s="47"/>
      <c r="DQ56" s="47"/>
      <c r="DR56" s="47"/>
      <c r="DS56" s="47"/>
      <c r="DT56" s="47"/>
      <c r="DU56" s="47"/>
      <c r="DV56" s="47"/>
      <c r="DW56" s="47"/>
      <c r="DX56" s="47"/>
      <c r="DY56" s="47"/>
      <c r="DZ56" s="60"/>
      <c r="EA56" s="60"/>
      <c r="EB56" s="60"/>
      <c r="EC56" s="61"/>
      <c r="ED56" s="61"/>
      <c r="EE56" s="61"/>
      <c r="EG56" s="61"/>
      <c r="EH56" s="61"/>
      <c r="EI56" s="61"/>
      <c r="EL56" s="52"/>
      <c r="EM56" s="47"/>
      <c r="EN56" s="47"/>
      <c r="EO56" s="47"/>
      <c r="EP56" s="47"/>
      <c r="EQ56" s="47"/>
      <c r="ER56" s="47"/>
      <c r="ES56" s="47"/>
      <c r="ET56" s="47"/>
      <c r="EU56" s="47"/>
      <c r="EV56" s="47"/>
      <c r="EW56" s="47"/>
      <c r="EX56" s="47"/>
      <c r="EY56" s="47"/>
      <c r="EZ56" s="47"/>
      <c r="FA56" s="47"/>
      <c r="FB56" s="60"/>
      <c r="FC56" s="60"/>
      <c r="FD56" s="60"/>
      <c r="FE56" s="61"/>
      <c r="FF56" s="61"/>
      <c r="FG56" s="61"/>
      <c r="FI56" s="61"/>
      <c r="FJ56" s="61"/>
      <c r="FK56" s="61"/>
    </row>
    <row r="57" spans="1:169" s="11" customFormat="1">
      <c r="A57" s="49" t="s">
        <v>81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69">
        <v>85960.469792605945</v>
      </c>
      <c r="O57" s="49"/>
      <c r="P57" s="61">
        <v>93230</v>
      </c>
      <c r="Q57" s="49"/>
      <c r="R57" s="61">
        <v>99894.145933014355</v>
      </c>
      <c r="S57" s="61">
        <v>99384.050925925927</v>
      </c>
      <c r="T57" s="61">
        <v>103289.82621951219</v>
      </c>
      <c r="U57" s="61">
        <v>102499</v>
      </c>
      <c r="V57" s="61">
        <v>99445.53088773643</v>
      </c>
      <c r="W57" s="61">
        <v>104190.46556177357</v>
      </c>
      <c r="X57" s="61">
        <v>107166.55403123681</v>
      </c>
      <c r="Y57" s="61">
        <v>111161.46345657781</v>
      </c>
      <c r="Z57" s="61"/>
      <c r="AA57" s="61">
        <v>108349.86864493295</v>
      </c>
      <c r="AB57" s="61">
        <v>100172.84619184036</v>
      </c>
      <c r="AC57" s="61">
        <v>114275.28929765886</v>
      </c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24" t="s">
        <v>28</v>
      </c>
      <c r="AQ57" s="49"/>
      <c r="AR57" s="61" t="s">
        <v>28</v>
      </c>
      <c r="AS57" s="49"/>
      <c r="AT57" s="61" t="s">
        <v>28</v>
      </c>
      <c r="AU57" s="61" t="s">
        <v>28</v>
      </c>
      <c r="AV57" s="61" t="s">
        <v>28</v>
      </c>
      <c r="AW57" s="61" t="s">
        <v>28</v>
      </c>
      <c r="AX57" s="61" t="s">
        <v>28</v>
      </c>
      <c r="AY57" s="61" t="s">
        <v>28</v>
      </c>
      <c r="AZ57" s="61" t="s">
        <v>28</v>
      </c>
      <c r="BA57" s="61" t="s">
        <v>28</v>
      </c>
      <c r="BB57" s="61"/>
      <c r="BC57" s="61" t="s">
        <v>28</v>
      </c>
      <c r="BD57" s="61" t="s">
        <v>28</v>
      </c>
      <c r="BE57" s="61" t="s">
        <v>28</v>
      </c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>
        <v>66214.953201970449</v>
      </c>
      <c r="BS57" s="49"/>
      <c r="BT57" s="61">
        <v>72755</v>
      </c>
      <c r="BU57" s="49"/>
      <c r="BV57" s="61">
        <v>76536.251415628532</v>
      </c>
      <c r="BW57" s="61">
        <v>76678.230952380953</v>
      </c>
      <c r="BX57" s="61">
        <v>78036.619047619053</v>
      </c>
      <c r="BY57" s="61">
        <v>79569</v>
      </c>
      <c r="BZ57" s="61">
        <v>72081.581339712924</v>
      </c>
      <c r="CA57" s="61">
        <v>76275.950835053474</v>
      </c>
      <c r="CB57" s="61">
        <v>78919.88416289592</v>
      </c>
      <c r="CC57" s="61">
        <v>82003.182535364525</v>
      </c>
      <c r="CD57" s="61"/>
      <c r="CE57" s="61">
        <v>81185.095833333326</v>
      </c>
      <c r="CF57" s="61">
        <v>80230.19758948138</v>
      </c>
      <c r="CG57" s="61">
        <v>83682.459521619137</v>
      </c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>
        <v>70416.984693877544</v>
      </c>
      <c r="CU57" s="49"/>
      <c r="CV57" s="61">
        <v>76107</v>
      </c>
      <c r="CW57" s="49"/>
      <c r="CX57" s="61">
        <v>79378.38009049774</v>
      </c>
      <c r="CY57" s="61">
        <v>80541.082568807338</v>
      </c>
      <c r="CZ57" s="61" t="s">
        <v>28</v>
      </c>
      <c r="DA57" s="61">
        <v>82124</v>
      </c>
      <c r="DB57" s="61">
        <v>73914.355021834068</v>
      </c>
      <c r="DC57" s="61" t="s">
        <v>28</v>
      </c>
      <c r="DD57" s="61" t="s">
        <v>28</v>
      </c>
      <c r="DE57" s="61" t="s">
        <v>28</v>
      </c>
      <c r="DF57" s="61"/>
      <c r="DG57" s="61" t="s">
        <v>28</v>
      </c>
      <c r="DH57" s="61" t="s">
        <v>28</v>
      </c>
      <c r="DI57" s="61" t="s">
        <v>28</v>
      </c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>
        <v>63463.453551912571</v>
      </c>
      <c r="DW57" s="49"/>
      <c r="DX57" s="61">
        <v>69660</v>
      </c>
      <c r="DY57" s="49"/>
      <c r="DZ57" s="61">
        <v>72739.741463414641</v>
      </c>
      <c r="EA57" s="61">
        <v>73816.57575757576</v>
      </c>
      <c r="EB57" s="61">
        <v>77338.5</v>
      </c>
      <c r="EC57" s="61">
        <v>78729</v>
      </c>
      <c r="ED57" s="61">
        <v>78436.383196721305</v>
      </c>
      <c r="EE57" s="61">
        <v>72814.920895522388</v>
      </c>
      <c r="EF57" s="61">
        <v>76695.173999999999</v>
      </c>
      <c r="EG57" s="61">
        <v>78705.904545454541</v>
      </c>
      <c r="EH57" s="61"/>
      <c r="EI57" s="61">
        <v>77535.248743718592</v>
      </c>
      <c r="EJ57" s="61">
        <v>76926.447</v>
      </c>
      <c r="EK57" s="61">
        <v>78891.473039215693</v>
      </c>
      <c r="EL57" s="49"/>
      <c r="EM57" s="49"/>
      <c r="EN57" s="49"/>
      <c r="EO57" s="49"/>
      <c r="EP57" s="49"/>
      <c r="EQ57" s="49"/>
      <c r="ER57" s="49"/>
      <c r="ES57" s="49"/>
      <c r="ET57" s="49"/>
      <c r="EU57" s="49"/>
      <c r="EV57" s="49"/>
      <c r="EW57" s="49"/>
      <c r="EX57" s="29" t="s">
        <v>28</v>
      </c>
      <c r="EY57" s="49"/>
      <c r="EZ57" s="61" t="s">
        <v>28</v>
      </c>
      <c r="FA57" s="49"/>
      <c r="FB57" s="61" t="s">
        <v>28</v>
      </c>
      <c r="FC57" s="61" t="s">
        <v>28</v>
      </c>
      <c r="FD57" s="61" t="s">
        <v>28</v>
      </c>
      <c r="FE57" s="61" t="s">
        <v>28</v>
      </c>
      <c r="FF57" s="61" t="s">
        <v>28</v>
      </c>
      <c r="FG57" s="61" t="s">
        <v>28</v>
      </c>
      <c r="FH57" s="61" t="s">
        <v>28</v>
      </c>
      <c r="FI57" s="61" t="s">
        <v>28</v>
      </c>
      <c r="FJ57" s="61"/>
      <c r="FK57" s="61" t="s">
        <v>28</v>
      </c>
      <c r="FL57" s="61" t="s">
        <v>28</v>
      </c>
      <c r="FM57" s="61" t="s">
        <v>28</v>
      </c>
    </row>
    <row r="58" spans="1:169" s="11" customFormat="1">
      <c r="A58" s="47" t="s">
        <v>82</v>
      </c>
      <c r="B58" s="52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24" t="s">
        <v>28</v>
      </c>
      <c r="O58" s="47"/>
      <c r="P58" s="60" t="s">
        <v>28</v>
      </c>
      <c r="Q58" s="47"/>
      <c r="R58" s="29" t="s">
        <v>28</v>
      </c>
      <c r="S58" s="29" t="s">
        <v>28</v>
      </c>
      <c r="T58" s="29" t="s">
        <v>28</v>
      </c>
      <c r="U58" s="29" t="s">
        <v>101</v>
      </c>
      <c r="V58" s="29" t="s">
        <v>28</v>
      </c>
      <c r="W58" s="29" t="s">
        <v>28</v>
      </c>
      <c r="X58" s="29" t="s">
        <v>28</v>
      </c>
      <c r="Y58" s="29" t="s">
        <v>28</v>
      </c>
      <c r="Z58" s="29"/>
      <c r="AA58" s="29" t="s">
        <v>28</v>
      </c>
      <c r="AB58" s="29">
        <v>101902.24967536917</v>
      </c>
      <c r="AC58" s="29" t="s">
        <v>28</v>
      </c>
      <c r="AD58" s="52"/>
      <c r="AE58" s="49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>
        <v>60969.07859078591</v>
      </c>
      <c r="AQ58" s="47"/>
      <c r="AR58" s="60">
        <v>65148</v>
      </c>
      <c r="AS58" s="47"/>
      <c r="AT58" s="29">
        <v>74862.634645669285</v>
      </c>
      <c r="AU58" s="29">
        <v>75728.747508305649</v>
      </c>
      <c r="AV58" s="29">
        <v>76362.821731748729</v>
      </c>
      <c r="AW58" s="29">
        <v>75206</v>
      </c>
      <c r="AX58" s="29">
        <v>77804.763989697967</v>
      </c>
      <c r="AY58" s="29">
        <v>78794.091172536777</v>
      </c>
      <c r="AZ58" s="61">
        <v>86493.26040026985</v>
      </c>
      <c r="BA58" s="29">
        <v>82148.420944558515</v>
      </c>
      <c r="BB58" s="29"/>
      <c r="BC58" s="29">
        <v>82963.884857701501</v>
      </c>
      <c r="BD58" s="61">
        <v>85374.961554026697</v>
      </c>
      <c r="BE58" s="29">
        <v>88971.690388170056</v>
      </c>
      <c r="BF58" s="52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>
        <v>61132.470059880237</v>
      </c>
      <c r="BS58" s="47"/>
      <c r="BT58" s="60">
        <v>64654</v>
      </c>
      <c r="BU58" s="47"/>
      <c r="BV58" s="29">
        <v>72985.779569892475</v>
      </c>
      <c r="BW58" s="29">
        <v>74912.727536231891</v>
      </c>
      <c r="BX58" s="29">
        <v>74642.63943661972</v>
      </c>
      <c r="BY58" s="29">
        <v>75922</v>
      </c>
      <c r="BZ58" s="29">
        <v>76882.702432522492</v>
      </c>
      <c r="CA58" s="29">
        <v>76695.18553459119</v>
      </c>
      <c r="CB58" s="61">
        <v>82195.439365319224</v>
      </c>
      <c r="CC58" s="29">
        <v>78326.706105063888</v>
      </c>
      <c r="CD58" s="29"/>
      <c r="CE58" s="29">
        <v>79168.694770063128</v>
      </c>
      <c r="CF58" s="61">
        <v>79152.286946295571</v>
      </c>
      <c r="CG58" s="29">
        <v>79610.55709342561</v>
      </c>
      <c r="CH58" s="52"/>
      <c r="CI58" s="47"/>
      <c r="CJ58" s="47"/>
      <c r="CK58" s="47"/>
      <c r="CL58" s="47"/>
      <c r="CM58" s="47"/>
      <c r="CN58" s="47"/>
      <c r="CO58" s="47"/>
      <c r="CP58" s="47"/>
      <c r="CQ58" s="47"/>
      <c r="CR58" s="47"/>
      <c r="CS58" s="47"/>
      <c r="CT58" s="60" t="s">
        <v>28</v>
      </c>
      <c r="CU58" s="47"/>
      <c r="CV58" s="60" t="s">
        <v>101</v>
      </c>
      <c r="CW58" s="47"/>
      <c r="CX58" s="29" t="s">
        <v>28</v>
      </c>
      <c r="CY58" s="29" t="s">
        <v>28</v>
      </c>
      <c r="CZ58" s="29" t="s">
        <v>28</v>
      </c>
      <c r="DA58" s="29" t="s">
        <v>28</v>
      </c>
      <c r="DB58" s="29" t="s">
        <v>28</v>
      </c>
      <c r="DC58" s="29" t="s">
        <v>28</v>
      </c>
      <c r="DD58" s="61" t="s">
        <v>28</v>
      </c>
      <c r="DE58" s="29" t="s">
        <v>28</v>
      </c>
      <c r="DF58" s="29"/>
      <c r="DG58" s="29" t="s">
        <v>28</v>
      </c>
      <c r="DH58" s="61" t="s">
        <v>28</v>
      </c>
      <c r="DI58" s="29" t="s">
        <v>28</v>
      </c>
      <c r="DJ58" s="52"/>
      <c r="DK58" s="47"/>
      <c r="DL58" s="47"/>
      <c r="DM58" s="47"/>
      <c r="DN58" s="47"/>
      <c r="DO58" s="47"/>
      <c r="DP58" s="47"/>
      <c r="DQ58" s="47"/>
      <c r="DR58" s="47"/>
      <c r="DS58" s="47"/>
      <c r="DT58" s="47"/>
      <c r="DU58" s="47"/>
      <c r="DV58" s="60" t="s">
        <v>28</v>
      </c>
      <c r="DW58" s="47"/>
      <c r="DX58" s="60" t="s">
        <v>101</v>
      </c>
      <c r="DY58" s="47"/>
      <c r="DZ58" s="29" t="s">
        <v>28</v>
      </c>
      <c r="EA58" s="29" t="s">
        <v>28</v>
      </c>
      <c r="EB58" s="29" t="s">
        <v>28</v>
      </c>
      <c r="EC58" s="29" t="s">
        <v>28</v>
      </c>
      <c r="ED58" s="29" t="s">
        <v>28</v>
      </c>
      <c r="EE58" s="29" t="s">
        <v>28</v>
      </c>
      <c r="EF58" s="61" t="s">
        <v>28</v>
      </c>
      <c r="EG58" s="29" t="s">
        <v>28</v>
      </c>
      <c r="EH58" s="29"/>
      <c r="EI58" s="29" t="s">
        <v>28</v>
      </c>
      <c r="EJ58" s="61" t="s">
        <v>28</v>
      </c>
      <c r="EK58" s="29" t="s">
        <v>28</v>
      </c>
      <c r="EL58" s="52"/>
      <c r="EM58" s="47"/>
      <c r="EN58" s="47"/>
      <c r="EO58" s="47"/>
      <c r="EP58" s="47"/>
      <c r="EQ58" s="47"/>
      <c r="ER58" s="47"/>
      <c r="ES58" s="47"/>
      <c r="ET58" s="47"/>
      <c r="EU58" s="47"/>
      <c r="EV58" s="47"/>
      <c r="EW58" s="47"/>
      <c r="EX58" s="47">
        <v>48601.260586319215</v>
      </c>
      <c r="EY58" s="47"/>
      <c r="EZ58" s="60">
        <v>50857</v>
      </c>
      <c r="FA58" s="47"/>
      <c r="FB58" s="29">
        <v>56364.982758620688</v>
      </c>
      <c r="FC58" s="29">
        <v>57460.174041297934</v>
      </c>
      <c r="FD58" s="29">
        <v>57798.305084745763</v>
      </c>
      <c r="FE58" s="29">
        <v>57523</v>
      </c>
      <c r="FF58" s="29">
        <v>57714.336120401334</v>
      </c>
      <c r="FG58" s="29">
        <v>53019.120643431634</v>
      </c>
      <c r="FH58" s="61">
        <v>62417.155731225299</v>
      </c>
      <c r="FI58" s="29">
        <v>62419.716592780242</v>
      </c>
      <c r="FJ58" s="29"/>
      <c r="FK58" s="29">
        <v>63213.817151492258</v>
      </c>
      <c r="FL58" s="61">
        <v>63357.979269149684</v>
      </c>
      <c r="FM58" s="29">
        <v>65126.884868421053</v>
      </c>
    </row>
    <row r="59" spans="1:169" s="11" customFormat="1">
      <c r="A59" s="47" t="s">
        <v>83</v>
      </c>
      <c r="B59" s="52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68">
        <v>82760.210909090907</v>
      </c>
      <c r="O59" s="47"/>
      <c r="P59" s="60">
        <v>86555</v>
      </c>
      <c r="Q59" s="47"/>
      <c r="R59" s="60">
        <v>90125.965254237293</v>
      </c>
      <c r="S59" s="60">
        <v>89627.180508474572</v>
      </c>
      <c r="T59" s="61">
        <v>91361.045183290713</v>
      </c>
      <c r="U59" s="61">
        <v>93358</v>
      </c>
      <c r="V59" s="61">
        <v>98827.619263607252</v>
      </c>
      <c r="W59" s="61">
        <v>102188.91925790436</v>
      </c>
      <c r="X59" s="11">
        <v>103101.03434240652</v>
      </c>
      <c r="Y59" s="61">
        <v>107288.47663084228</v>
      </c>
      <c r="Z59" s="61"/>
      <c r="AA59" s="61">
        <v>111469.71428571429</v>
      </c>
      <c r="AC59" s="11">
        <v>115397.15160848734</v>
      </c>
      <c r="AD59" s="52"/>
      <c r="AE59" s="49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>
        <v>81482.253768844224</v>
      </c>
      <c r="AQ59" s="47"/>
      <c r="AR59" s="60">
        <v>85537</v>
      </c>
      <c r="AS59" s="47"/>
      <c r="AT59" s="60">
        <v>89693.690639269407</v>
      </c>
      <c r="AU59" s="60">
        <v>88130.914539400663</v>
      </c>
      <c r="AV59" s="61">
        <v>87946.361835245043</v>
      </c>
      <c r="AW59" s="61">
        <v>89651</v>
      </c>
      <c r="AX59" s="61">
        <v>93478.841373187344</v>
      </c>
      <c r="AY59" s="61">
        <v>95945.65877598153</v>
      </c>
      <c r="AZ59" s="11">
        <v>96034.583218327345</v>
      </c>
      <c r="BA59" s="61">
        <v>98308.241379310333</v>
      </c>
      <c r="BB59" s="61"/>
      <c r="BC59" s="61">
        <v>101465.71700953337</v>
      </c>
      <c r="BD59" s="61">
        <v>100258.58487804877</v>
      </c>
      <c r="BE59" s="11">
        <v>105659.37125748504</v>
      </c>
      <c r="BF59" s="52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>
        <v>76121.588235294112</v>
      </c>
      <c r="BS59" s="47"/>
      <c r="BT59" s="60">
        <v>80361</v>
      </c>
      <c r="BU59" s="47"/>
      <c r="BV59" s="60">
        <v>75291.963172804535</v>
      </c>
      <c r="BW59" s="60">
        <v>76685.848571428578</v>
      </c>
      <c r="BX59" s="60">
        <v>72256.655049786626</v>
      </c>
      <c r="BY59" s="61">
        <v>80200</v>
      </c>
      <c r="BZ59" s="61">
        <v>68262.710126582286</v>
      </c>
      <c r="CA59" s="61">
        <v>84228.935236004399</v>
      </c>
      <c r="CB59" s="11">
        <v>84226.729053318821</v>
      </c>
      <c r="CC59" s="61">
        <v>80770.088859849711</v>
      </c>
      <c r="CD59" s="61"/>
      <c r="CE59" s="61">
        <v>88139.967066545942</v>
      </c>
      <c r="CF59" s="61">
        <v>88170.932741116761</v>
      </c>
      <c r="CG59" s="11">
        <v>92637.804134929276</v>
      </c>
      <c r="CH59" s="52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>
        <v>56703.009174311926</v>
      </c>
      <c r="CU59" s="47"/>
      <c r="CV59" s="60">
        <v>63941</v>
      </c>
      <c r="CW59" s="47"/>
      <c r="CX59" s="60">
        <v>66115.191674733782</v>
      </c>
      <c r="CY59" s="60">
        <v>66869.817131857562</v>
      </c>
      <c r="CZ59" s="60">
        <v>66064.997093023252</v>
      </c>
      <c r="DA59" s="61">
        <v>69310</v>
      </c>
      <c r="DB59" s="61">
        <v>72528.130118289351</v>
      </c>
      <c r="DC59" s="61">
        <v>74418.131495227994</v>
      </c>
      <c r="DD59" s="11">
        <v>73931.438180580764</v>
      </c>
      <c r="DE59" s="61">
        <v>78986.074534161497</v>
      </c>
      <c r="DF59" s="61"/>
      <c r="DG59" s="61">
        <v>82591.884189325268</v>
      </c>
      <c r="DH59" s="61">
        <v>81976.846076458751</v>
      </c>
      <c r="DI59" s="11">
        <v>85773.081000000006</v>
      </c>
      <c r="DJ59" s="52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>
        <v>56921.725060827252</v>
      </c>
      <c r="DW59" s="47"/>
      <c r="DX59" s="60">
        <v>63423</v>
      </c>
      <c r="DY59" s="47"/>
      <c r="DZ59" s="60">
        <v>66950.600000000006</v>
      </c>
      <c r="EA59" s="60">
        <v>66299.119047619053</v>
      </c>
      <c r="EB59" s="60">
        <v>67835.224719101127</v>
      </c>
      <c r="EC59" s="61">
        <v>69524</v>
      </c>
      <c r="ED59" s="61">
        <v>72256.129411764705</v>
      </c>
      <c r="EE59" s="61">
        <v>72380.962326503635</v>
      </c>
      <c r="EF59" s="11">
        <v>72260.886219974724</v>
      </c>
      <c r="EG59" s="61">
        <v>77451.277499999997</v>
      </c>
      <c r="EH59" s="61"/>
      <c r="EI59" s="61">
        <v>79645.0400478183</v>
      </c>
      <c r="EJ59" s="61">
        <v>83172.49349112426</v>
      </c>
      <c r="EK59" s="11">
        <v>81361.669491525419</v>
      </c>
      <c r="EL59" s="52"/>
      <c r="EM59" s="47"/>
      <c r="EN59" s="47"/>
      <c r="EO59" s="47"/>
      <c r="EP59" s="47"/>
      <c r="EQ59" s="47"/>
      <c r="ER59" s="47"/>
      <c r="ES59" s="47"/>
      <c r="ET59" s="47"/>
      <c r="EU59" s="47"/>
      <c r="EV59" s="47"/>
      <c r="EW59" s="47"/>
      <c r="EX59" s="47">
        <v>29926.861111111109</v>
      </c>
      <c r="EY59" s="47"/>
      <c r="EZ59" s="60">
        <v>37323</v>
      </c>
      <c r="FA59" s="47"/>
      <c r="FB59" s="60" t="s">
        <v>28</v>
      </c>
      <c r="FC59" s="60" t="s">
        <v>28</v>
      </c>
      <c r="FD59" s="60" t="s">
        <v>28</v>
      </c>
      <c r="FE59" s="61" t="s">
        <v>28</v>
      </c>
      <c r="FF59" s="61" t="s">
        <v>28</v>
      </c>
      <c r="FG59" s="61" t="s">
        <v>28</v>
      </c>
      <c r="FH59" s="11" t="s">
        <v>28</v>
      </c>
      <c r="FI59" s="61" t="s">
        <v>28</v>
      </c>
      <c r="FJ59" s="61"/>
      <c r="FK59" s="61" t="s">
        <v>28</v>
      </c>
      <c r="FL59" s="61" t="s">
        <v>28</v>
      </c>
      <c r="FM59" s="11" t="s">
        <v>28</v>
      </c>
    </row>
    <row r="60" spans="1:169" s="11" customFormat="1">
      <c r="A60" s="47" t="s">
        <v>84</v>
      </c>
      <c r="B60" s="52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24" t="s">
        <v>28</v>
      </c>
      <c r="O60" s="47"/>
      <c r="P60" s="60" t="s">
        <v>28</v>
      </c>
      <c r="Q60" s="47"/>
      <c r="R60" s="29" t="s">
        <v>28</v>
      </c>
      <c r="S60" s="29" t="s">
        <v>28</v>
      </c>
      <c r="T60" s="29" t="s">
        <v>28</v>
      </c>
      <c r="U60" s="29" t="s">
        <v>101</v>
      </c>
      <c r="V60" s="29" t="s">
        <v>28</v>
      </c>
      <c r="W60" s="29" t="s">
        <v>28</v>
      </c>
      <c r="X60" s="61" t="s">
        <v>28</v>
      </c>
      <c r="Y60" s="29" t="s">
        <v>28</v>
      </c>
      <c r="Z60" s="29"/>
      <c r="AA60" s="29" t="s">
        <v>28</v>
      </c>
      <c r="AB60" s="61">
        <v>107601.14207727756</v>
      </c>
      <c r="AC60" s="61" t="s">
        <v>28</v>
      </c>
      <c r="AD60" s="52"/>
      <c r="AE60" s="49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>
        <v>75272.523308270684</v>
      </c>
      <c r="AQ60" s="47"/>
      <c r="AR60" s="60">
        <v>79233</v>
      </c>
      <c r="AS60" s="47"/>
      <c r="AT60" s="29">
        <v>92628.873990306951</v>
      </c>
      <c r="AU60" s="29">
        <v>92310.789644012941</v>
      </c>
      <c r="AV60" s="29">
        <v>94007.90982286635</v>
      </c>
      <c r="AW60" s="29">
        <v>93848</v>
      </c>
      <c r="AX60" s="29">
        <v>96205.096631695196</v>
      </c>
      <c r="AY60" s="29">
        <v>99545.044843049327</v>
      </c>
      <c r="AZ60" s="61">
        <v>102026.48108108107</v>
      </c>
      <c r="BA60" s="29">
        <v>99745.879208979168</v>
      </c>
      <c r="BB60" s="29"/>
      <c r="BC60" s="29">
        <v>105059.57489878542</v>
      </c>
      <c r="BD60" s="61">
        <v>107036.21052631579</v>
      </c>
      <c r="BE60" s="61">
        <v>100435.60321715818</v>
      </c>
      <c r="BF60" s="52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60" t="s">
        <v>28</v>
      </c>
      <c r="BS60" s="47"/>
      <c r="BT60" s="60" t="s">
        <v>28</v>
      </c>
      <c r="BU60" s="47"/>
      <c r="BV60" s="29" t="s">
        <v>28</v>
      </c>
      <c r="BW60" s="29" t="s">
        <v>28</v>
      </c>
      <c r="BX60" s="29" t="s">
        <v>28</v>
      </c>
      <c r="BY60" s="29" t="s">
        <v>28</v>
      </c>
      <c r="BZ60" s="29" t="s">
        <v>28</v>
      </c>
      <c r="CA60" s="29" t="s">
        <v>28</v>
      </c>
      <c r="CB60" s="61" t="s">
        <v>28</v>
      </c>
      <c r="CC60" s="29" t="s">
        <v>28</v>
      </c>
      <c r="CD60" s="29"/>
      <c r="CE60" s="29">
        <v>76907.567114093967</v>
      </c>
      <c r="CF60" s="61">
        <v>77413.024390243911</v>
      </c>
      <c r="CG60" s="61">
        <v>78561.038860103625</v>
      </c>
      <c r="CH60" s="52"/>
      <c r="CI60" s="47"/>
      <c r="CJ60" s="47"/>
      <c r="CK60" s="47"/>
      <c r="CL60" s="47"/>
      <c r="CM60" s="47"/>
      <c r="CN60" s="47"/>
      <c r="CO60" s="47"/>
      <c r="CP60" s="47"/>
      <c r="CQ60" s="47"/>
      <c r="CR60" s="47"/>
      <c r="CS60" s="47"/>
      <c r="CT60" s="60" t="s">
        <v>28</v>
      </c>
      <c r="CU60" s="47"/>
      <c r="CV60" s="60" t="s">
        <v>28</v>
      </c>
      <c r="CW60" s="47"/>
      <c r="CX60" s="29" t="s">
        <v>28</v>
      </c>
      <c r="CY60" s="29" t="s">
        <v>28</v>
      </c>
      <c r="CZ60" s="29">
        <v>71143.294117647063</v>
      </c>
      <c r="DA60" s="29">
        <v>70838</v>
      </c>
      <c r="DB60" s="29">
        <v>72779.426086956519</v>
      </c>
      <c r="DC60" s="29">
        <v>72583.525423728817</v>
      </c>
      <c r="DD60" s="61">
        <v>75328.450946643716</v>
      </c>
      <c r="DE60" s="29">
        <v>74609.844290657435</v>
      </c>
      <c r="DF60" s="29"/>
      <c r="DG60" s="29" t="s">
        <v>28</v>
      </c>
      <c r="DH60" s="61" t="s">
        <v>28</v>
      </c>
      <c r="DI60" s="61" t="s">
        <v>28</v>
      </c>
      <c r="DJ60" s="52"/>
      <c r="DK60" s="47"/>
      <c r="DL60" s="47"/>
      <c r="DM60" s="47"/>
      <c r="DN60" s="47"/>
      <c r="DO60" s="47"/>
      <c r="DP60" s="47"/>
      <c r="DQ60" s="47"/>
      <c r="DR60" s="47"/>
      <c r="DS60" s="47"/>
      <c r="DT60" s="47"/>
      <c r="DU60" s="47"/>
      <c r="DV60" s="47">
        <v>60327.385245901642</v>
      </c>
      <c r="DW60" s="47"/>
      <c r="DX60" s="60">
        <v>65458</v>
      </c>
      <c r="DY60" s="47"/>
      <c r="DZ60" s="29">
        <v>71029.418230563009</v>
      </c>
      <c r="EA60" s="29">
        <v>70327.267195767199</v>
      </c>
      <c r="EB60" s="29">
        <v>74190.710659898483</v>
      </c>
      <c r="EC60" s="29">
        <v>74643</v>
      </c>
      <c r="ED60" s="29">
        <v>77282.524271844668</v>
      </c>
      <c r="EE60" s="29">
        <v>48247.5</v>
      </c>
      <c r="EF60" s="61">
        <v>47463</v>
      </c>
      <c r="EG60" s="29">
        <v>44668.5</v>
      </c>
      <c r="EH60" s="29"/>
      <c r="EI60" s="29">
        <v>48876.13636363636</v>
      </c>
      <c r="EJ60" s="61">
        <v>47486.5</v>
      </c>
      <c r="EK60" s="61">
        <v>48308</v>
      </c>
      <c r="EL60" s="52"/>
      <c r="EM60" s="47"/>
      <c r="EN60" s="47"/>
      <c r="EO60" s="47"/>
      <c r="EP60" s="47"/>
      <c r="EQ60" s="47"/>
      <c r="ER60" s="47"/>
      <c r="ES60" s="47"/>
      <c r="ET60" s="47"/>
      <c r="EU60" s="47"/>
      <c r="EV60" s="47"/>
      <c r="EW60" s="47"/>
      <c r="EX60" s="47">
        <v>62251.7</v>
      </c>
      <c r="EY60" s="47"/>
      <c r="EZ60" s="60">
        <v>65318</v>
      </c>
      <c r="FA60" s="47"/>
      <c r="FB60" s="29">
        <v>78211.866666666669</v>
      </c>
      <c r="FC60" s="29">
        <v>79187.866666666669</v>
      </c>
      <c r="FD60" s="29">
        <v>80964.096774193546</v>
      </c>
      <c r="FE60" s="29">
        <v>81083</v>
      </c>
      <c r="FF60" s="29">
        <v>76274.444444444453</v>
      </c>
      <c r="FG60" s="29">
        <v>79570.040322580637</v>
      </c>
      <c r="FH60" s="61">
        <v>79829.433962264156</v>
      </c>
      <c r="FI60" s="29">
        <v>83496.06512890094</v>
      </c>
      <c r="FJ60" s="29"/>
      <c r="FK60" s="29">
        <v>84186.40113798008</v>
      </c>
      <c r="FL60" s="61">
        <v>83936.816860465115</v>
      </c>
      <c r="FM60" s="61">
        <v>87239.576233183863</v>
      </c>
    </row>
    <row r="61" spans="1:169" s="11" customFormat="1">
      <c r="A61" s="47" t="s">
        <v>85</v>
      </c>
      <c r="B61" s="52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68">
        <v>87854.913214990142</v>
      </c>
      <c r="O61" s="47"/>
      <c r="P61" s="60">
        <v>94478</v>
      </c>
      <c r="Q61" s="47"/>
      <c r="R61" s="60">
        <v>104415.09701492537</v>
      </c>
      <c r="S61" s="60">
        <v>105155.04171632897</v>
      </c>
      <c r="T61" s="61">
        <v>106835.01731343284</v>
      </c>
      <c r="U61" s="61">
        <v>107452</v>
      </c>
      <c r="V61" s="61">
        <v>100428.09906457792</v>
      </c>
      <c r="W61" s="61">
        <v>98703.848290791022</v>
      </c>
      <c r="X61" s="29">
        <v>98812.717067373625</v>
      </c>
      <c r="Y61" s="61">
        <v>101542.30708626761</v>
      </c>
      <c r="Z61" s="61"/>
      <c r="AA61" s="61">
        <v>106401.29780739467</v>
      </c>
      <c r="AB61" s="61" t="s">
        <v>28</v>
      </c>
      <c r="AC61" s="61">
        <v>111728.13383062747</v>
      </c>
      <c r="AD61" s="52"/>
      <c r="AE61" s="49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>
        <v>86020.403422982883</v>
      </c>
      <c r="AQ61" s="47"/>
      <c r="AR61" s="60">
        <v>94890</v>
      </c>
      <c r="AS61" s="47"/>
      <c r="AT61" s="60">
        <v>101862.21654501217</v>
      </c>
      <c r="AU61" s="60">
        <v>105410.60726846424</v>
      </c>
      <c r="AV61" s="61">
        <v>107572.27557411273</v>
      </c>
      <c r="AW61" s="61">
        <v>111901</v>
      </c>
      <c r="AX61" s="61">
        <v>104276.96186734459</v>
      </c>
      <c r="AY61" s="61">
        <v>107969.18789808918</v>
      </c>
      <c r="AZ61" s="29">
        <v>106449.03528328902</v>
      </c>
      <c r="BA61" s="61">
        <v>110688.10016852748</v>
      </c>
      <c r="BB61" s="61"/>
      <c r="BC61" s="61">
        <v>118863.65809562073</v>
      </c>
      <c r="BD61" s="29">
        <v>118574.87828090564</v>
      </c>
      <c r="BE61" s="61">
        <v>121957.04203323559</v>
      </c>
      <c r="BF61" s="52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>
        <v>77022.290997906486</v>
      </c>
      <c r="BS61" s="47"/>
      <c r="BT61" s="60">
        <v>83816</v>
      </c>
      <c r="BU61" s="47"/>
      <c r="BV61" s="60">
        <v>91671.222295514512</v>
      </c>
      <c r="BW61" s="60">
        <v>92341.935863874343</v>
      </c>
      <c r="BX61" s="60">
        <v>97179.346877673219</v>
      </c>
      <c r="BY61" s="61">
        <v>96693</v>
      </c>
      <c r="BZ61" s="61">
        <v>88466.806389571546</v>
      </c>
      <c r="CA61" s="61">
        <v>88102.776760981404</v>
      </c>
      <c r="CB61" s="29">
        <v>87490.329668219143</v>
      </c>
      <c r="CC61" s="61">
        <v>87896.300106506591</v>
      </c>
      <c r="CD61" s="61"/>
      <c r="CE61" s="61">
        <v>89044.987689983114</v>
      </c>
      <c r="CF61" s="29">
        <v>89015.386386811704</v>
      </c>
      <c r="CG61" s="61">
        <v>90504.772766695576</v>
      </c>
      <c r="CH61" s="52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>
        <v>70974.820740740746</v>
      </c>
      <c r="CU61" s="47"/>
      <c r="CV61" s="60">
        <v>79111</v>
      </c>
      <c r="CW61" s="47"/>
      <c r="CX61" s="60">
        <v>86137.496149614963</v>
      </c>
      <c r="CY61" s="60">
        <v>87306.221978021975</v>
      </c>
      <c r="CZ61" s="60">
        <v>90510.80720092915</v>
      </c>
      <c r="DA61" s="61">
        <v>93931</v>
      </c>
      <c r="DB61" s="61">
        <v>85795.387213740454</v>
      </c>
      <c r="DC61" s="61">
        <v>82600.601694915254</v>
      </c>
      <c r="DD61" s="29">
        <v>86914.838502673811</v>
      </c>
      <c r="DE61" s="61">
        <v>85710.415221238945</v>
      </c>
      <c r="DF61" s="61"/>
      <c r="DG61" s="61">
        <v>89695.002631578944</v>
      </c>
      <c r="DH61" s="29">
        <v>90759.067527675274</v>
      </c>
      <c r="DI61" s="61">
        <v>91437.341269841272</v>
      </c>
      <c r="DJ61" s="52"/>
      <c r="DK61" s="47"/>
      <c r="DL61" s="47"/>
      <c r="DM61" s="47"/>
      <c r="DN61" s="47"/>
      <c r="DO61" s="47"/>
      <c r="DP61" s="47"/>
      <c r="DQ61" s="47"/>
      <c r="DR61" s="47"/>
      <c r="DS61" s="47"/>
      <c r="DT61" s="47"/>
      <c r="DU61" s="47"/>
      <c r="DV61" s="47">
        <v>72361.814614343704</v>
      </c>
      <c r="DW61" s="47"/>
      <c r="DX61" s="60">
        <v>78517</v>
      </c>
      <c r="DY61" s="47"/>
      <c r="DZ61" s="60">
        <v>85199.701107011075</v>
      </c>
      <c r="EA61" s="60">
        <v>85888.301247771829</v>
      </c>
      <c r="EB61" s="60">
        <v>92997.078703703708</v>
      </c>
      <c r="EC61" s="61">
        <v>92642</v>
      </c>
      <c r="ED61" s="61">
        <v>83231.795670538544</v>
      </c>
      <c r="EE61" s="61">
        <v>85673.551381998579</v>
      </c>
      <c r="EF61" s="29">
        <v>87664.829038997224</v>
      </c>
      <c r="EG61" s="61">
        <v>91079.778889899899</v>
      </c>
      <c r="EH61" s="61"/>
      <c r="EI61" s="61">
        <v>91269.455166757776</v>
      </c>
      <c r="EJ61" s="29">
        <v>93725.161352391413</v>
      </c>
      <c r="EK61" s="61">
        <v>94594.03217158177</v>
      </c>
      <c r="EL61" s="52"/>
      <c r="EM61" s="47"/>
      <c r="EN61" s="47"/>
      <c r="EO61" s="47"/>
      <c r="EP61" s="47"/>
      <c r="EQ61" s="47"/>
      <c r="ER61" s="47"/>
      <c r="ES61" s="47"/>
      <c r="ET61" s="47"/>
      <c r="EU61" s="47"/>
      <c r="EV61" s="47"/>
      <c r="EW61" s="47"/>
      <c r="EX61" s="29" t="s">
        <v>28</v>
      </c>
      <c r="EY61" s="47"/>
      <c r="EZ61" s="60" t="s">
        <v>28</v>
      </c>
      <c r="FA61" s="47"/>
      <c r="FB61" s="60" t="s">
        <v>28</v>
      </c>
      <c r="FC61" s="60" t="s">
        <v>28</v>
      </c>
      <c r="FD61" s="60" t="s">
        <v>28</v>
      </c>
      <c r="FE61" s="61" t="s">
        <v>28</v>
      </c>
      <c r="FF61" s="61" t="s">
        <v>28</v>
      </c>
      <c r="FG61" s="61" t="s">
        <v>28</v>
      </c>
      <c r="FH61" s="29" t="s">
        <v>28</v>
      </c>
      <c r="FI61" s="61" t="s">
        <v>28</v>
      </c>
      <c r="FJ61" s="61"/>
      <c r="FK61" s="61" t="s">
        <v>28</v>
      </c>
      <c r="FL61" s="29" t="s">
        <v>28</v>
      </c>
      <c r="FM61" s="61" t="s">
        <v>28</v>
      </c>
    </row>
    <row r="62" spans="1:169" s="11" customFormat="1">
      <c r="A62" s="47" t="s">
        <v>86</v>
      </c>
      <c r="B62" s="52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68">
        <v>80237.738027015963</v>
      </c>
      <c r="O62" s="47"/>
      <c r="P62" s="60">
        <v>86473</v>
      </c>
      <c r="Q62" s="47"/>
      <c r="R62" s="60">
        <v>91771.568152866239</v>
      </c>
      <c r="S62" s="60">
        <v>95501.413650793649</v>
      </c>
      <c r="T62" s="61">
        <v>101438.33252793718</v>
      </c>
      <c r="U62" s="61">
        <v>100813</v>
      </c>
      <c r="V62" s="61">
        <v>88692.763733468979</v>
      </c>
      <c r="W62" s="61">
        <v>88576.228683254129</v>
      </c>
      <c r="X62" s="11">
        <v>91333.218210231949</v>
      </c>
      <c r="Y62" s="61">
        <v>93365.580517642025</v>
      </c>
      <c r="Z62" s="61"/>
      <c r="AA62" s="61">
        <v>93317.962282622699</v>
      </c>
      <c r="AB62" s="61">
        <v>110289.93780573027</v>
      </c>
      <c r="AC62" s="61">
        <v>98286.649803921566</v>
      </c>
      <c r="AD62" s="52"/>
      <c r="AE62" s="49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>
        <v>73719.97011952191</v>
      </c>
      <c r="AQ62" s="47"/>
      <c r="AR62" s="60">
        <v>79899</v>
      </c>
      <c r="AS62" s="47"/>
      <c r="AT62" s="60" t="s">
        <v>28</v>
      </c>
      <c r="AU62" s="60" t="s">
        <v>28</v>
      </c>
      <c r="AV62" s="61" t="s">
        <v>28</v>
      </c>
      <c r="AW62" s="61" t="s">
        <v>28</v>
      </c>
      <c r="AX62" s="61" t="s">
        <v>28</v>
      </c>
      <c r="AY62" s="61" t="s">
        <v>28</v>
      </c>
      <c r="AZ62" s="11" t="s">
        <v>28</v>
      </c>
      <c r="BA62" s="61" t="s">
        <v>28</v>
      </c>
      <c r="BB62" s="61"/>
      <c r="BC62" s="61" t="s">
        <v>28</v>
      </c>
      <c r="BD62" s="61" t="s">
        <v>28</v>
      </c>
      <c r="BE62" s="61" t="s">
        <v>28</v>
      </c>
      <c r="BF62" s="52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>
        <v>70648.508235294124</v>
      </c>
      <c r="BS62" s="47"/>
      <c r="BT62" s="60">
        <v>76795</v>
      </c>
      <c r="BU62" s="47"/>
      <c r="BV62" s="60">
        <v>81232.741534713758</v>
      </c>
      <c r="BW62" s="60">
        <v>84151.53262445626</v>
      </c>
      <c r="BX62" s="60">
        <v>86953.82737047899</v>
      </c>
      <c r="BY62" s="61">
        <v>86954</v>
      </c>
      <c r="BZ62" s="61">
        <v>68038.441130969339</v>
      </c>
      <c r="CA62" s="61">
        <v>67682.38660684113</v>
      </c>
      <c r="CB62" s="11">
        <v>83287.629446843523</v>
      </c>
      <c r="CC62" s="61">
        <v>84040.039249499896</v>
      </c>
      <c r="CD62" s="61"/>
      <c r="CE62" s="61">
        <v>92599.778414316868</v>
      </c>
      <c r="CF62" s="61">
        <v>93624.924884610315</v>
      </c>
      <c r="CG62" s="61">
        <v>92718.354074074072</v>
      </c>
      <c r="CH62" s="52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47"/>
      <c r="CT62" s="47">
        <v>64020.317270624517</v>
      </c>
      <c r="CU62" s="47"/>
      <c r="CV62" s="60">
        <v>68863</v>
      </c>
      <c r="CW62" s="47"/>
      <c r="CX62" s="60">
        <v>75674.150967741938</v>
      </c>
      <c r="CY62" s="60">
        <v>77067.304461942258</v>
      </c>
      <c r="CZ62" s="60">
        <v>68083.428158844763</v>
      </c>
      <c r="DA62" s="61">
        <v>77229</v>
      </c>
      <c r="DB62" s="61">
        <v>65466.658917418463</v>
      </c>
      <c r="DC62" s="61">
        <v>66959.133642232395</v>
      </c>
      <c r="DD62" s="11">
        <v>74737.279929770652</v>
      </c>
      <c r="DE62" s="61">
        <v>75418.247492368071</v>
      </c>
      <c r="DF62" s="61"/>
      <c r="DG62" s="61">
        <v>71157.906879922288</v>
      </c>
      <c r="DH62" s="61">
        <v>73874.369349238536</v>
      </c>
      <c r="DI62" s="61">
        <v>72722.610742936871</v>
      </c>
      <c r="DJ62" s="52"/>
      <c r="DK62" s="47"/>
      <c r="DL62" s="47"/>
      <c r="DM62" s="47"/>
      <c r="DN62" s="47"/>
      <c r="DO62" s="47"/>
      <c r="DP62" s="47"/>
      <c r="DQ62" s="47"/>
      <c r="DR62" s="47"/>
      <c r="DS62" s="47"/>
      <c r="DT62" s="47"/>
      <c r="DU62" s="47"/>
      <c r="DV62" s="47">
        <v>59516.832595870204</v>
      </c>
      <c r="DW62" s="47"/>
      <c r="DX62" s="60">
        <v>63919</v>
      </c>
      <c r="DY62" s="47"/>
      <c r="DZ62" s="60">
        <v>63724.019396551725</v>
      </c>
      <c r="EA62" s="60">
        <v>66073.992831541225</v>
      </c>
      <c r="EB62" s="60">
        <v>78988.795191451471</v>
      </c>
      <c r="EC62" s="61">
        <v>68546</v>
      </c>
      <c r="ED62" s="61">
        <v>60592.281791435111</v>
      </c>
      <c r="EE62" s="61">
        <v>66439.272615315727</v>
      </c>
      <c r="EF62" s="11">
        <v>72888.351220409662</v>
      </c>
      <c r="EG62" s="61">
        <v>74037.677329881655</v>
      </c>
      <c r="EH62" s="61"/>
      <c r="EI62" s="61">
        <v>85001.554463667824</v>
      </c>
      <c r="EJ62" s="61">
        <v>85867.169206094622</v>
      </c>
      <c r="EK62" s="61">
        <v>82963.559333795973</v>
      </c>
      <c r="EL62" s="52"/>
      <c r="EM62" s="47"/>
      <c r="EN62" s="47"/>
      <c r="EO62" s="47"/>
      <c r="EP62" s="47"/>
      <c r="EQ62" s="47"/>
      <c r="ER62" s="47"/>
      <c r="ES62" s="47"/>
      <c r="ET62" s="47"/>
      <c r="EU62" s="47"/>
      <c r="EV62" s="47"/>
      <c r="EW62" s="47"/>
      <c r="EX62" s="47">
        <v>59642.82543978349</v>
      </c>
      <c r="EY62" s="47"/>
      <c r="EZ62" s="60">
        <v>64358</v>
      </c>
      <c r="FA62" s="47"/>
      <c r="FB62" s="60">
        <v>71075.168218085106</v>
      </c>
      <c r="FC62" s="60">
        <v>73136.140564826695</v>
      </c>
      <c r="FD62" s="60">
        <v>79583.337559429478</v>
      </c>
      <c r="FE62" s="61">
        <v>74166</v>
      </c>
      <c r="FF62" s="61">
        <v>60871.318832372323</v>
      </c>
      <c r="FG62" s="61">
        <v>61435.368947368421</v>
      </c>
      <c r="FH62" s="11">
        <v>73496.220949892406</v>
      </c>
      <c r="FI62" s="61">
        <v>73764.760372820208</v>
      </c>
      <c r="FJ62" s="61"/>
      <c r="FK62" s="61">
        <v>73662.291689598249</v>
      </c>
      <c r="FL62" s="61">
        <v>74559.996600741651</v>
      </c>
      <c r="FM62" s="61">
        <v>76338.75161859917</v>
      </c>
    </row>
    <row r="63" spans="1:169" s="11" customFormat="1">
      <c r="A63" s="49" t="s">
        <v>87</v>
      </c>
      <c r="B63" s="52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69">
        <v>77934.987288135599</v>
      </c>
      <c r="O63" s="49"/>
      <c r="P63" s="61">
        <v>79381</v>
      </c>
      <c r="Q63" s="49"/>
      <c r="R63" s="61">
        <v>84430.064010330199</v>
      </c>
      <c r="S63" s="61">
        <v>84984.579109900093</v>
      </c>
      <c r="T63" s="61">
        <v>87359.369669937558</v>
      </c>
      <c r="U63" s="61">
        <v>88664</v>
      </c>
      <c r="V63" s="61">
        <v>86048.372074677885</v>
      </c>
      <c r="W63" s="61">
        <v>87491.936321850953</v>
      </c>
      <c r="X63" s="61">
        <v>89866.531673638063</v>
      </c>
      <c r="Y63" s="61">
        <v>93534.971449241231</v>
      </c>
      <c r="Z63" s="61"/>
      <c r="AA63" s="61">
        <v>98576.539670174854</v>
      </c>
      <c r="AB63" s="61" t="s">
        <v>28</v>
      </c>
      <c r="AC63" s="61">
        <v>98963.916768218376</v>
      </c>
      <c r="AD63" s="52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>
        <v>67782.049363057318</v>
      </c>
      <c r="AQ63" s="49"/>
      <c r="AR63" s="61">
        <v>71587</v>
      </c>
      <c r="AS63" s="49"/>
      <c r="AT63" s="61">
        <v>75948.157467532466</v>
      </c>
      <c r="AU63" s="61">
        <v>79112.514802631573</v>
      </c>
      <c r="AV63" s="61">
        <v>81874.105599999995</v>
      </c>
      <c r="AW63" s="61">
        <v>80590</v>
      </c>
      <c r="AX63" s="61">
        <v>79097.845212765955</v>
      </c>
      <c r="AY63" s="61">
        <v>81790.216438356161</v>
      </c>
      <c r="AZ63" s="61">
        <v>84232.787648970741</v>
      </c>
      <c r="BA63" s="61">
        <v>83248.103092783509</v>
      </c>
      <c r="BB63" s="61"/>
      <c r="BC63" s="61">
        <v>87332.923264311816</v>
      </c>
      <c r="BD63" s="29">
        <v>88949.690322580645</v>
      </c>
      <c r="BE63" s="61">
        <v>90672.435897435891</v>
      </c>
      <c r="BF63" s="52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>
        <v>66529.623749456281</v>
      </c>
      <c r="BS63" s="49"/>
      <c r="BT63" s="61">
        <v>70367</v>
      </c>
      <c r="BU63" s="49"/>
      <c r="BV63" s="61">
        <v>73805.405315614611</v>
      </c>
      <c r="BW63" s="61">
        <v>76551.502650602415</v>
      </c>
      <c r="BX63" s="61">
        <v>80096.785596026486</v>
      </c>
      <c r="BY63" s="61">
        <v>79545</v>
      </c>
      <c r="BZ63" s="61">
        <v>79058.031984505054</v>
      </c>
      <c r="CA63" s="61">
        <v>81780.654077125408</v>
      </c>
      <c r="CB63" s="61">
        <v>84219.525481990742</v>
      </c>
      <c r="CC63" s="61">
        <v>83541.942852894528</v>
      </c>
      <c r="CD63" s="61"/>
      <c r="CE63" s="61">
        <v>86795.590619186813</v>
      </c>
      <c r="CF63" s="29">
        <v>87731.649810035364</v>
      </c>
      <c r="CG63" s="61">
        <v>88783.201184730147</v>
      </c>
      <c r="CH63" s="52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>
        <v>65832.926966292129</v>
      </c>
      <c r="CU63" s="49"/>
      <c r="CV63" s="61">
        <v>70610</v>
      </c>
      <c r="CW63" s="49"/>
      <c r="CX63" s="61">
        <v>75403.460436137073</v>
      </c>
      <c r="CY63" s="61">
        <v>77324.365571776158</v>
      </c>
      <c r="CZ63" s="61">
        <v>80574.402132520947</v>
      </c>
      <c r="DA63" s="61">
        <v>80056</v>
      </c>
      <c r="DB63" s="61">
        <v>78892.976323987546</v>
      </c>
      <c r="DC63" s="61">
        <v>81604.475880317535</v>
      </c>
      <c r="DD63" s="61">
        <v>83842.366462254169</v>
      </c>
      <c r="DE63" s="61">
        <v>82059.788469690553</v>
      </c>
      <c r="DF63" s="61"/>
      <c r="DG63" s="61">
        <v>86651.24615384615</v>
      </c>
      <c r="DH63" s="29">
        <v>87759.247893449297</v>
      </c>
      <c r="DI63" s="61">
        <v>89330.273372287149</v>
      </c>
      <c r="DJ63" s="52"/>
      <c r="DK63" s="49"/>
      <c r="DL63" s="49"/>
      <c r="DM63" s="49"/>
      <c r="DN63" s="49"/>
      <c r="DO63" s="49"/>
      <c r="DP63" s="49"/>
      <c r="DQ63" s="49"/>
      <c r="DR63" s="49"/>
      <c r="DS63" s="49"/>
      <c r="DT63" s="49"/>
      <c r="DU63" s="49"/>
      <c r="DV63" s="49">
        <v>62105.795566502464</v>
      </c>
      <c r="DW63" s="49"/>
      <c r="DX63" s="61">
        <v>68080</v>
      </c>
      <c r="DY63" s="49"/>
      <c r="DZ63" s="61">
        <v>71594.878787878784</v>
      </c>
      <c r="EA63" s="61">
        <v>74735.693198263383</v>
      </c>
      <c r="EB63" s="61">
        <v>78421.396181384247</v>
      </c>
      <c r="EC63" s="61">
        <v>76922</v>
      </c>
      <c r="ED63" s="61">
        <v>76878.441947029351</v>
      </c>
      <c r="EE63" s="61">
        <v>78736.80273660204</v>
      </c>
      <c r="EF63" s="61">
        <v>78614.505253283307</v>
      </c>
      <c r="EG63" s="61">
        <v>79561.718211799191</v>
      </c>
      <c r="EH63" s="61"/>
      <c r="EI63" s="61">
        <v>85319.766170937117</v>
      </c>
      <c r="EJ63" s="29">
        <v>86752.72179510101</v>
      </c>
      <c r="EK63" s="61">
        <v>88632.624137931038</v>
      </c>
      <c r="EL63" s="52"/>
      <c r="EM63" s="49"/>
      <c r="EN63" s="49"/>
      <c r="EO63" s="49"/>
      <c r="EP63" s="49"/>
      <c r="EQ63" s="49"/>
      <c r="ER63" s="49"/>
      <c r="ES63" s="49"/>
      <c r="ET63" s="49"/>
      <c r="EU63" s="49"/>
      <c r="EV63" s="49"/>
      <c r="EW63" s="49"/>
      <c r="EX63" s="49">
        <v>55662.687298517085</v>
      </c>
      <c r="EY63" s="49"/>
      <c r="EZ63" s="61">
        <v>58759</v>
      </c>
      <c r="FA63" s="49"/>
      <c r="FB63" s="61">
        <v>62929.450784593435</v>
      </c>
      <c r="FC63" s="61">
        <v>62747.730742049469</v>
      </c>
      <c r="FD63" s="61">
        <v>64751.955476402494</v>
      </c>
      <c r="FE63" s="61">
        <v>64740</v>
      </c>
      <c r="FF63" s="61">
        <v>66815.555185505902</v>
      </c>
      <c r="FG63" s="61">
        <v>69281.656550040687</v>
      </c>
      <c r="FH63" s="61">
        <v>71056.396186612576</v>
      </c>
      <c r="FI63" s="61">
        <v>72861.26623117979</v>
      </c>
      <c r="FJ63" s="61"/>
      <c r="FK63" s="61">
        <v>74799.545036412412</v>
      </c>
      <c r="FL63" s="29">
        <v>75687.8690595394</v>
      </c>
      <c r="FM63" s="61">
        <v>78383.329787234048</v>
      </c>
    </row>
    <row r="64" spans="1:169" s="11" customFormat="1">
      <c r="A64" s="49" t="s">
        <v>88</v>
      </c>
      <c r="B64" s="52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24" t="s">
        <v>28</v>
      </c>
      <c r="O64" s="49"/>
      <c r="P64" s="61" t="s">
        <v>28</v>
      </c>
      <c r="Q64" s="49"/>
      <c r="R64" s="61" t="s">
        <v>28</v>
      </c>
      <c r="S64" s="61" t="s">
        <v>28</v>
      </c>
      <c r="T64" s="61" t="s">
        <v>28</v>
      </c>
      <c r="U64" s="61" t="s">
        <v>101</v>
      </c>
      <c r="V64" s="61" t="s">
        <v>28</v>
      </c>
      <c r="W64" s="61" t="s">
        <v>28</v>
      </c>
      <c r="X64" s="61" t="s">
        <v>28</v>
      </c>
      <c r="Y64" s="61" t="s">
        <v>28</v>
      </c>
      <c r="Z64" s="61"/>
      <c r="AA64" s="61" t="s">
        <v>28</v>
      </c>
      <c r="AB64" s="29">
        <v>106586.53200604838</v>
      </c>
      <c r="AC64" s="29">
        <v>89360.140706806284</v>
      </c>
      <c r="AD64" s="52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>
        <v>69794.71428571429</v>
      </c>
      <c r="AQ64" s="49"/>
      <c r="AR64" s="61">
        <v>78047</v>
      </c>
      <c r="AS64" s="49"/>
      <c r="AT64" s="61">
        <v>81873.099248120299</v>
      </c>
      <c r="AU64" s="61">
        <v>83994.826283987917</v>
      </c>
      <c r="AV64" s="61">
        <v>83479.281437125755</v>
      </c>
      <c r="AW64" s="61">
        <v>83002</v>
      </c>
      <c r="AX64" s="61">
        <v>81876.331305568558</v>
      </c>
      <c r="AY64" s="61">
        <v>82298.963754646844</v>
      </c>
      <c r="AZ64" s="29">
        <v>85513.969350411702</v>
      </c>
      <c r="BA64" s="61">
        <v>89071.944033302498</v>
      </c>
      <c r="BB64" s="61"/>
      <c r="BC64" s="61">
        <v>94049.167808219179</v>
      </c>
      <c r="BD64" s="61">
        <v>85389.645294725968</v>
      </c>
      <c r="BE64" s="29" t="s">
        <v>28</v>
      </c>
      <c r="BF64" s="52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>
        <v>57460.814332247559</v>
      </c>
      <c r="BS64" s="49"/>
      <c r="BT64" s="61">
        <v>60968</v>
      </c>
      <c r="BU64" s="49"/>
      <c r="BV64" s="61">
        <v>62971.599388379203</v>
      </c>
      <c r="BW64" s="61">
        <v>65260.357357357359</v>
      </c>
      <c r="BX64" s="61">
        <v>65678.678362573104</v>
      </c>
      <c r="BY64" s="61">
        <v>65265</v>
      </c>
      <c r="BZ64" s="61">
        <v>67774.166508987706</v>
      </c>
      <c r="CA64" s="61">
        <v>68464.912423625254</v>
      </c>
      <c r="CB64" s="29">
        <v>67746.624365482232</v>
      </c>
      <c r="CC64" s="61">
        <v>66916.791133004925</v>
      </c>
      <c r="CD64" s="61"/>
      <c r="CE64" s="61">
        <v>72577.841791044775</v>
      </c>
      <c r="CF64" s="61">
        <v>73070.239520958086</v>
      </c>
      <c r="CG64" s="29">
        <v>81555.716012084595</v>
      </c>
      <c r="CH64" s="52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61" t="s">
        <v>28</v>
      </c>
      <c r="CU64" s="49"/>
      <c r="CV64" s="61" t="s">
        <v>101</v>
      </c>
      <c r="CW64" s="49"/>
      <c r="CX64" s="61" t="s">
        <v>28</v>
      </c>
      <c r="CY64" s="61" t="s">
        <v>28</v>
      </c>
      <c r="CZ64" s="61" t="s">
        <v>28</v>
      </c>
      <c r="DA64" s="61" t="s">
        <v>28</v>
      </c>
      <c r="DB64" s="61" t="s">
        <v>28</v>
      </c>
      <c r="DC64" s="61" t="s">
        <v>28</v>
      </c>
      <c r="DD64" s="29" t="s">
        <v>28</v>
      </c>
      <c r="DE64" s="61" t="s">
        <v>28</v>
      </c>
      <c r="DF64" s="61"/>
      <c r="DG64" s="61" t="s">
        <v>28</v>
      </c>
      <c r="DH64" s="61" t="s">
        <v>28</v>
      </c>
      <c r="DI64" s="29" t="s">
        <v>28</v>
      </c>
      <c r="DJ64" s="52"/>
      <c r="DK64" s="49"/>
      <c r="DL64" s="49"/>
      <c r="DM64" s="49"/>
      <c r="DN64" s="49"/>
      <c r="DO64" s="49"/>
      <c r="DP64" s="49"/>
      <c r="DQ64" s="49"/>
      <c r="DR64" s="49"/>
      <c r="DS64" s="49"/>
      <c r="DT64" s="49"/>
      <c r="DU64" s="49"/>
      <c r="DV64" s="60" t="s">
        <v>28</v>
      </c>
      <c r="DW64" s="49"/>
      <c r="DX64" s="61" t="s">
        <v>101</v>
      </c>
      <c r="DY64" s="49"/>
      <c r="DZ64" s="61" t="s">
        <v>28</v>
      </c>
      <c r="EA64" s="61" t="s">
        <v>28</v>
      </c>
      <c r="EB64" s="61" t="s">
        <v>28</v>
      </c>
      <c r="EC64" s="61" t="s">
        <v>28</v>
      </c>
      <c r="ED64" s="61" t="s">
        <v>28</v>
      </c>
      <c r="EE64" s="61" t="s">
        <v>28</v>
      </c>
      <c r="EF64" s="29" t="s">
        <v>28</v>
      </c>
      <c r="EG64" s="61" t="s">
        <v>28</v>
      </c>
      <c r="EH64" s="61"/>
      <c r="EI64" s="61" t="s">
        <v>28</v>
      </c>
      <c r="EJ64" s="61" t="s">
        <v>28</v>
      </c>
      <c r="EK64" s="29" t="s">
        <v>28</v>
      </c>
      <c r="EL64" s="52"/>
      <c r="EM64" s="49"/>
      <c r="EN64" s="49"/>
      <c r="EO64" s="49"/>
      <c r="EP64" s="49"/>
      <c r="EQ64" s="49"/>
      <c r="ER64" s="49"/>
      <c r="ES64" s="49"/>
      <c r="ET64" s="49"/>
      <c r="EU64" s="49"/>
      <c r="EV64" s="49"/>
      <c r="EW64" s="49"/>
      <c r="EX64" s="29" t="s">
        <v>28</v>
      </c>
      <c r="EY64" s="49"/>
      <c r="EZ64" s="61" t="s">
        <v>28</v>
      </c>
      <c r="FA64" s="49"/>
      <c r="FB64" s="61" t="s">
        <v>28</v>
      </c>
      <c r="FC64" s="61" t="s">
        <v>28</v>
      </c>
      <c r="FD64" s="61" t="s">
        <v>28</v>
      </c>
      <c r="FE64" s="61" t="s">
        <v>28</v>
      </c>
      <c r="FF64" s="61" t="s">
        <v>28</v>
      </c>
      <c r="FG64" s="61" t="s">
        <v>28</v>
      </c>
      <c r="FH64" s="29" t="s">
        <v>28</v>
      </c>
      <c r="FI64" s="61" t="s">
        <v>28</v>
      </c>
      <c r="FJ64" s="61"/>
      <c r="FK64" s="61" t="s">
        <v>28</v>
      </c>
      <c r="FL64" s="61" t="s">
        <v>28</v>
      </c>
      <c r="FM64" s="29" t="s">
        <v>28</v>
      </c>
    </row>
    <row r="65" spans="1:169" s="20" customFormat="1">
      <c r="A65" s="50" t="s">
        <v>89</v>
      </c>
      <c r="B65" s="54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67" t="s">
        <v>28</v>
      </c>
      <c r="O65" s="50"/>
      <c r="P65" s="62" t="s">
        <v>28</v>
      </c>
      <c r="Q65" s="50"/>
      <c r="R65" s="62" t="s">
        <v>28</v>
      </c>
      <c r="S65" s="62" t="s">
        <v>28</v>
      </c>
      <c r="T65" s="62" t="s">
        <v>28</v>
      </c>
      <c r="U65" s="62" t="s">
        <v>101</v>
      </c>
      <c r="V65" s="62" t="s">
        <v>28</v>
      </c>
      <c r="W65" s="62" t="s">
        <v>28</v>
      </c>
      <c r="X65" s="62" t="s">
        <v>28</v>
      </c>
      <c r="Y65" s="62" t="s">
        <v>28</v>
      </c>
      <c r="Z65" s="62"/>
      <c r="AA65" s="62" t="s">
        <v>28</v>
      </c>
      <c r="AB65" s="62">
        <v>98359.842546408196</v>
      </c>
      <c r="AC65" s="62" t="s">
        <v>28</v>
      </c>
      <c r="AD65" s="54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>
        <v>63249.998185117969</v>
      </c>
      <c r="AQ65" s="50"/>
      <c r="AR65" s="62">
        <v>69343</v>
      </c>
      <c r="AS65" s="50"/>
      <c r="AT65" s="62">
        <v>75228.792079207924</v>
      </c>
      <c r="AU65" s="62">
        <v>78847.377295492493</v>
      </c>
      <c r="AV65" s="62">
        <v>82299.952536824872</v>
      </c>
      <c r="AW65" s="62">
        <v>81739</v>
      </c>
      <c r="AX65" s="62">
        <v>83481.602076124575</v>
      </c>
      <c r="AY65" s="62">
        <v>86055.290909090909</v>
      </c>
      <c r="AZ65" s="20">
        <v>87673.588331515813</v>
      </c>
      <c r="BA65" s="62">
        <v>88258.683390690087</v>
      </c>
      <c r="BB65" s="62"/>
      <c r="BC65" s="62">
        <v>88123.406462882092</v>
      </c>
      <c r="BD65" s="62">
        <v>91844.150731359259</v>
      </c>
      <c r="BE65" s="62">
        <v>95501.198553054666</v>
      </c>
      <c r="BF65" s="54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62" t="s">
        <v>28</v>
      </c>
      <c r="BS65" s="50"/>
      <c r="BT65" s="62" t="s">
        <v>28</v>
      </c>
      <c r="BU65" s="50"/>
      <c r="BV65" s="62" t="s">
        <v>28</v>
      </c>
      <c r="BW65" s="62" t="s">
        <v>28</v>
      </c>
      <c r="BX65" s="62" t="s">
        <v>28</v>
      </c>
      <c r="BY65" s="62" t="s">
        <v>28</v>
      </c>
      <c r="BZ65" s="62" t="s">
        <v>28</v>
      </c>
      <c r="CA65" s="62" t="s">
        <v>28</v>
      </c>
      <c r="CB65" s="20" t="s">
        <v>28</v>
      </c>
      <c r="CC65" s="62" t="s">
        <v>28</v>
      </c>
      <c r="CD65" s="62"/>
      <c r="CE65" s="62" t="s">
        <v>28</v>
      </c>
      <c r="CF65" s="62" t="s">
        <v>28</v>
      </c>
      <c r="CG65" s="62" t="s">
        <v>28</v>
      </c>
      <c r="CH65" s="54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0"/>
      <c r="CT65" s="62" t="s">
        <v>28</v>
      </c>
      <c r="CU65" s="50"/>
      <c r="CV65" s="62" t="s">
        <v>101</v>
      </c>
      <c r="CW65" s="50"/>
      <c r="CX65" s="62" t="s">
        <v>28</v>
      </c>
      <c r="CY65" s="62" t="s">
        <v>28</v>
      </c>
      <c r="CZ65" s="62" t="s">
        <v>28</v>
      </c>
      <c r="DA65" s="62" t="s">
        <v>28</v>
      </c>
      <c r="DB65" s="62" t="s">
        <v>28</v>
      </c>
      <c r="DC65" s="62" t="s">
        <v>28</v>
      </c>
      <c r="DD65" s="20" t="s">
        <v>28</v>
      </c>
      <c r="DE65" s="62" t="s">
        <v>28</v>
      </c>
      <c r="DF65" s="62"/>
      <c r="DG65" s="62" t="s">
        <v>28</v>
      </c>
      <c r="DH65" s="62" t="s">
        <v>28</v>
      </c>
      <c r="DI65" s="62" t="s">
        <v>28</v>
      </c>
      <c r="DJ65" s="54"/>
      <c r="DK65" s="50"/>
      <c r="DL65" s="50"/>
      <c r="DM65" s="50"/>
      <c r="DN65" s="50"/>
      <c r="DO65" s="50"/>
      <c r="DP65" s="50"/>
      <c r="DQ65" s="50"/>
      <c r="DR65" s="50"/>
      <c r="DS65" s="50"/>
      <c r="DT65" s="50"/>
      <c r="DU65" s="50"/>
      <c r="DV65" s="50">
        <v>45783.702127659577</v>
      </c>
      <c r="DW65" s="50"/>
      <c r="DX65" s="62">
        <v>50194</v>
      </c>
      <c r="DY65" s="50"/>
      <c r="DZ65" s="62">
        <v>58244.028368794323</v>
      </c>
      <c r="EA65" s="62">
        <v>61005.392857142855</v>
      </c>
      <c r="EB65" s="62">
        <v>61582.06</v>
      </c>
      <c r="EC65" s="62">
        <v>62993</v>
      </c>
      <c r="ED65" s="62">
        <v>62511.729166666664</v>
      </c>
      <c r="EE65" s="62">
        <v>56958.646370023416</v>
      </c>
      <c r="EF65" s="20">
        <v>56627.453900709224</v>
      </c>
      <c r="EG65" s="62">
        <v>58776.02189781022</v>
      </c>
      <c r="EH65" s="62"/>
      <c r="EI65" s="62">
        <v>64033.181818181816</v>
      </c>
      <c r="EJ65" s="62">
        <v>60912.910256410258</v>
      </c>
      <c r="EK65" s="62">
        <v>61931.481481481482</v>
      </c>
      <c r="EL65" s="54"/>
      <c r="EM65" s="50"/>
      <c r="EN65" s="50"/>
      <c r="EO65" s="50"/>
      <c r="EP65" s="50"/>
      <c r="EQ65" s="50"/>
      <c r="ER65" s="50"/>
      <c r="ES65" s="50"/>
      <c r="ET65" s="50"/>
      <c r="EU65" s="50"/>
      <c r="EV65" s="50"/>
      <c r="EW65" s="50"/>
      <c r="EX65" s="50">
        <v>43093.53787878788</v>
      </c>
      <c r="EY65" s="50"/>
      <c r="EZ65" s="62">
        <v>46466</v>
      </c>
      <c r="FA65" s="50"/>
      <c r="FB65" s="62">
        <v>55483.775862068964</v>
      </c>
      <c r="FC65" s="62">
        <v>57423.172413793101</v>
      </c>
      <c r="FD65" s="62">
        <v>56847.136054421768</v>
      </c>
      <c r="FE65" s="62">
        <v>55813</v>
      </c>
      <c r="FF65" s="62">
        <v>56737.182203389828</v>
      </c>
      <c r="FG65" s="62">
        <v>56286.5</v>
      </c>
      <c r="FH65" s="20">
        <v>55714.107142857138</v>
      </c>
      <c r="FI65" s="62">
        <v>55026.076923076922</v>
      </c>
      <c r="FJ65" s="62"/>
      <c r="FK65" s="62">
        <v>59294.077625570775</v>
      </c>
      <c r="FL65" s="62">
        <v>58786.503267973851</v>
      </c>
      <c r="FM65" s="62">
        <v>62547.339622641506</v>
      </c>
    </row>
    <row r="66" spans="1:169" s="155" customFormat="1">
      <c r="A66" s="51" t="s">
        <v>90</v>
      </c>
      <c r="B66" s="58"/>
      <c r="C66" s="56"/>
      <c r="D66" s="56"/>
      <c r="E66" s="56"/>
      <c r="F66" s="56"/>
      <c r="G66" s="56"/>
      <c r="H66" s="56"/>
      <c r="I66" s="56"/>
      <c r="J66" s="56"/>
      <c r="K66" s="26"/>
      <c r="L66" s="26"/>
      <c r="M66" s="26"/>
      <c r="N66" s="70" t="s">
        <v>28</v>
      </c>
      <c r="O66" s="57"/>
      <c r="P66" s="57" t="s">
        <v>28</v>
      </c>
      <c r="Q66" s="57"/>
      <c r="R66" s="57" t="s">
        <v>28</v>
      </c>
      <c r="S66" s="57" t="s">
        <v>28</v>
      </c>
      <c r="T66" s="57" t="s">
        <v>28</v>
      </c>
      <c r="U66" s="57" t="s">
        <v>101</v>
      </c>
      <c r="V66" s="57" t="s">
        <v>28</v>
      </c>
      <c r="W66" s="57" t="s">
        <v>28</v>
      </c>
      <c r="X66" s="154" t="s">
        <v>28</v>
      </c>
      <c r="Y66" s="57" t="s">
        <v>28</v>
      </c>
      <c r="Z66" s="57"/>
      <c r="AA66" s="57" t="s">
        <v>28</v>
      </c>
      <c r="AB66" s="56">
        <v>99351.271564540235</v>
      </c>
      <c r="AC66" s="56" t="s">
        <v>28</v>
      </c>
      <c r="AD66" s="58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70" t="s">
        <v>28</v>
      </c>
      <c r="AQ66" s="56"/>
      <c r="AR66" s="56" t="s">
        <v>28</v>
      </c>
      <c r="AS66" s="56"/>
      <c r="AT66" s="57" t="s">
        <v>28</v>
      </c>
      <c r="AU66" s="57" t="s">
        <v>28</v>
      </c>
      <c r="AV66" s="57" t="s">
        <v>28</v>
      </c>
      <c r="AW66" s="57" t="s">
        <v>28</v>
      </c>
      <c r="AX66" s="57" t="s">
        <v>28</v>
      </c>
      <c r="AY66" s="57" t="s">
        <v>28</v>
      </c>
      <c r="AZ66" s="154" t="s">
        <v>28</v>
      </c>
      <c r="BA66" s="57" t="s">
        <v>28</v>
      </c>
      <c r="BB66" s="57"/>
      <c r="BC66" s="57" t="s">
        <v>28</v>
      </c>
      <c r="BD66" s="154" t="s">
        <v>28</v>
      </c>
      <c r="BE66" s="56" t="s">
        <v>28</v>
      </c>
      <c r="BF66" s="58"/>
      <c r="BG66" s="56"/>
      <c r="BH66" s="56"/>
      <c r="BI66" s="56"/>
      <c r="BJ66" s="56"/>
      <c r="BK66" s="56"/>
      <c r="BL66" s="56"/>
      <c r="BM66" s="56"/>
      <c r="BN66" s="56"/>
      <c r="BO66" s="26"/>
      <c r="BP66" s="26"/>
      <c r="BQ66" s="26"/>
      <c r="BR66" s="154" t="s">
        <v>28</v>
      </c>
      <c r="BS66" s="57"/>
      <c r="BT66" s="154" t="s">
        <v>28</v>
      </c>
      <c r="BU66" s="56"/>
      <c r="BV66" s="57" t="s">
        <v>28</v>
      </c>
      <c r="BW66" s="57" t="s">
        <v>28</v>
      </c>
      <c r="BX66" s="57" t="s">
        <v>28</v>
      </c>
      <c r="BY66" s="57" t="s">
        <v>28</v>
      </c>
      <c r="BZ66" s="57" t="s">
        <v>28</v>
      </c>
      <c r="CA66" s="57" t="s">
        <v>28</v>
      </c>
      <c r="CB66" s="154" t="s">
        <v>28</v>
      </c>
      <c r="CC66" s="57" t="s">
        <v>28</v>
      </c>
      <c r="CD66" s="57"/>
      <c r="CE66" s="57">
        <v>75696.718649517687</v>
      </c>
      <c r="CF66" s="154">
        <v>75856.090909090912</v>
      </c>
      <c r="CG66" s="56">
        <v>77711.313725490196</v>
      </c>
      <c r="CH66" s="58"/>
      <c r="CI66" s="56"/>
      <c r="CJ66" s="56"/>
      <c r="CK66" s="56"/>
      <c r="CL66" s="56"/>
      <c r="CM66" s="56"/>
      <c r="CN66" s="56"/>
      <c r="CO66" s="56"/>
      <c r="CP66" s="56"/>
      <c r="CQ66" s="56"/>
      <c r="CR66" s="56"/>
      <c r="CS66" s="56"/>
      <c r="CT66" s="56">
        <v>61787.269565217393</v>
      </c>
      <c r="CU66" s="56"/>
      <c r="CV66" s="56">
        <v>65370</v>
      </c>
      <c r="CW66" s="56"/>
      <c r="CX66" s="57">
        <v>77309.898785425103</v>
      </c>
      <c r="CY66" s="57">
        <v>76408.618257261405</v>
      </c>
      <c r="CZ66" s="57">
        <v>78435.904761904763</v>
      </c>
      <c r="DA66" s="57">
        <v>80408</v>
      </c>
      <c r="DB66" s="57">
        <v>76770.465057179157</v>
      </c>
      <c r="DC66" s="57">
        <v>74632.600496277912</v>
      </c>
      <c r="DD66" s="154">
        <v>76366.992424242431</v>
      </c>
      <c r="DE66" s="57">
        <v>63903.898416886543</v>
      </c>
      <c r="DF66" s="57"/>
      <c r="DG66" s="57" t="s">
        <v>28</v>
      </c>
      <c r="DH66" s="154" t="s">
        <v>28</v>
      </c>
      <c r="DI66" s="56" t="s">
        <v>28</v>
      </c>
      <c r="DJ66" s="58"/>
      <c r="DK66" s="56"/>
      <c r="DL66" s="56"/>
      <c r="DM66" s="56"/>
      <c r="DN66" s="56"/>
      <c r="DO66" s="56"/>
      <c r="DP66" s="56"/>
      <c r="DQ66" s="56"/>
      <c r="DR66" s="56"/>
      <c r="DS66" s="56"/>
      <c r="DT66" s="56"/>
      <c r="DU66" s="56"/>
      <c r="DV66" s="57" t="s">
        <v>28</v>
      </c>
      <c r="DW66" s="56"/>
      <c r="DX66" s="57" t="s">
        <v>28</v>
      </c>
      <c r="DY66" s="56"/>
      <c r="DZ66" s="57" t="s">
        <v>28</v>
      </c>
      <c r="EA66" s="57" t="s">
        <v>28</v>
      </c>
      <c r="EB66" s="57" t="s">
        <v>28</v>
      </c>
      <c r="EC66" s="57" t="s">
        <v>28</v>
      </c>
      <c r="ED66" s="57" t="s">
        <v>28</v>
      </c>
      <c r="EE66" s="57" t="s">
        <v>28</v>
      </c>
      <c r="EF66" s="154" t="s">
        <v>28</v>
      </c>
      <c r="EG66" s="57" t="s">
        <v>28</v>
      </c>
      <c r="EH66" s="57"/>
      <c r="EI66" s="57" t="s">
        <v>28</v>
      </c>
      <c r="EJ66" s="154" t="s">
        <v>28</v>
      </c>
      <c r="EK66" s="56" t="s">
        <v>28</v>
      </c>
      <c r="EL66" s="59"/>
      <c r="EM66" s="56"/>
      <c r="EN66" s="56"/>
      <c r="EO66" s="56"/>
      <c r="EP66" s="56"/>
      <c r="EQ66" s="56"/>
      <c r="ER66" s="56"/>
      <c r="ES66" s="56"/>
      <c r="ET66" s="56"/>
      <c r="EU66" s="56"/>
      <c r="EV66" s="56"/>
      <c r="EW66" s="56"/>
      <c r="EX66" s="56" t="s">
        <v>28</v>
      </c>
      <c r="EY66" s="57"/>
      <c r="EZ66" s="56" t="s">
        <v>28</v>
      </c>
      <c r="FA66" s="56"/>
      <c r="FB66" s="57" t="s">
        <v>28</v>
      </c>
      <c r="FC66" s="57" t="s">
        <v>28</v>
      </c>
      <c r="FD66" s="57" t="s">
        <v>28</v>
      </c>
      <c r="FE66" s="57" t="s">
        <v>28</v>
      </c>
      <c r="FF66" s="57" t="s">
        <v>28</v>
      </c>
      <c r="FG66" s="57" t="s">
        <v>28</v>
      </c>
      <c r="FH66" s="154" t="s">
        <v>28</v>
      </c>
      <c r="FI66" s="57" t="s">
        <v>28</v>
      </c>
      <c r="FJ66" s="57"/>
      <c r="FK66" s="57" t="s">
        <v>28</v>
      </c>
      <c r="FL66" s="154" t="s">
        <v>28</v>
      </c>
      <c r="FM66" s="56" t="s">
        <v>28</v>
      </c>
    </row>
    <row r="67" spans="1:169" s="11" customFormat="1">
      <c r="A67" s="3"/>
      <c r="B67" s="29"/>
      <c r="C67" s="29"/>
      <c r="D67" s="29"/>
      <c r="E67" s="29"/>
      <c r="F67" s="29"/>
      <c r="G67" s="29"/>
      <c r="H67" s="29"/>
      <c r="I67" s="29"/>
      <c r="J67" s="29"/>
      <c r="K67" s="3"/>
      <c r="L67" s="3"/>
      <c r="M67" s="3"/>
      <c r="N67" s="65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61"/>
      <c r="AC67" s="61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38"/>
      <c r="AU67" s="29"/>
      <c r="AV67" s="38"/>
      <c r="AW67" s="38"/>
      <c r="AX67" s="38"/>
      <c r="AY67" s="38"/>
      <c r="BA67" s="38"/>
      <c r="BB67" s="38"/>
      <c r="BC67" s="38"/>
      <c r="BD67" s="61"/>
      <c r="BE67" s="61"/>
      <c r="BF67" s="29"/>
      <c r="BG67" s="29"/>
      <c r="BH67" s="29"/>
      <c r="BI67" s="29"/>
      <c r="BJ67" s="29"/>
      <c r="BK67" s="29"/>
      <c r="BL67" s="29"/>
      <c r="BM67" s="29"/>
      <c r="BN67" s="29"/>
      <c r="BO67" s="3"/>
      <c r="BP67" s="3"/>
      <c r="BQ67" s="3"/>
      <c r="BR67" s="29"/>
      <c r="BS67" s="38"/>
      <c r="BT67" s="29"/>
      <c r="BU67" s="29"/>
      <c r="BV67" s="38"/>
      <c r="BW67" s="38"/>
      <c r="BX67" s="38"/>
      <c r="BY67" s="38"/>
      <c r="BZ67" s="38"/>
      <c r="CA67" s="38"/>
      <c r="CC67" s="38"/>
      <c r="CD67" s="38"/>
      <c r="CE67" s="38"/>
      <c r="CF67" s="61"/>
      <c r="CG67" s="61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38"/>
      <c r="CY67" s="29"/>
      <c r="CZ67" s="38"/>
      <c r="DA67" s="38"/>
      <c r="DB67" s="38"/>
      <c r="DC67" s="38"/>
      <c r="DE67" s="38"/>
      <c r="DF67" s="38"/>
      <c r="DG67" s="38"/>
      <c r="DH67" s="61"/>
      <c r="DI67" s="61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38"/>
      <c r="EA67" s="38"/>
      <c r="EB67" s="38"/>
      <c r="EC67" s="38"/>
      <c r="ED67" s="38"/>
      <c r="EE67" s="38"/>
      <c r="EG67" s="38"/>
      <c r="EH67" s="38"/>
      <c r="EI67" s="38"/>
      <c r="EJ67" s="61"/>
      <c r="EK67" s="61"/>
      <c r="EL67" s="3"/>
      <c r="EM67" s="29"/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3"/>
      <c r="EY67" s="38"/>
      <c r="EZ67" s="29"/>
      <c r="FA67" s="29"/>
      <c r="FB67" s="38"/>
      <c r="FC67" s="38"/>
      <c r="FD67" s="38"/>
      <c r="FE67" s="38"/>
      <c r="FF67" s="38"/>
      <c r="FG67" s="38"/>
      <c r="FI67" s="38"/>
      <c r="FJ67" s="38"/>
      <c r="FK67" s="38"/>
      <c r="FL67" s="61"/>
      <c r="FM67" s="61"/>
    </row>
    <row r="68" spans="1:169">
      <c r="A68" s="2"/>
      <c r="B68" s="7"/>
      <c r="C68" s="7"/>
      <c r="D68" s="7"/>
      <c r="E68" s="7"/>
      <c r="F68" s="7"/>
      <c r="G68" s="7" t="s">
        <v>43</v>
      </c>
      <c r="H68" s="7"/>
      <c r="I68" s="7"/>
      <c r="J68" s="7"/>
      <c r="K68" s="2"/>
      <c r="L68" s="2"/>
      <c r="M68" s="3"/>
      <c r="N68" s="25" t="s">
        <v>91</v>
      </c>
      <c r="O68" s="25" t="s">
        <v>47</v>
      </c>
      <c r="P68" s="25" t="s">
        <v>49</v>
      </c>
      <c r="Q68" s="25" t="s">
        <v>50</v>
      </c>
      <c r="R68" s="25" t="s">
        <v>51</v>
      </c>
      <c r="S68" s="25" t="s">
        <v>97</v>
      </c>
      <c r="T68" s="25" t="s">
        <v>100</v>
      </c>
      <c r="U68" s="25" t="s">
        <v>100</v>
      </c>
      <c r="V68" s="25"/>
      <c r="W68" s="25"/>
      <c r="X68" s="25"/>
      <c r="Y68" s="25"/>
      <c r="Z68" s="25"/>
      <c r="AA68" s="25"/>
      <c r="AD68" s="7"/>
      <c r="AE68" s="7"/>
      <c r="AF68" s="7"/>
      <c r="AG68" s="7"/>
      <c r="AH68" s="7"/>
      <c r="AI68" s="7" t="s">
        <v>43</v>
      </c>
      <c r="AJ68" s="7"/>
      <c r="AK68" s="7"/>
      <c r="AL68" s="7"/>
      <c r="AM68" s="2"/>
      <c r="AN68" s="2"/>
      <c r="AO68" s="2"/>
      <c r="AP68" s="11" t="s">
        <v>91</v>
      </c>
      <c r="AQ68" s="11" t="s">
        <v>47</v>
      </c>
      <c r="AR68" s="11" t="s">
        <v>49</v>
      </c>
      <c r="AS68" s="11" t="s">
        <v>50</v>
      </c>
      <c r="AT68" s="25" t="s">
        <v>51</v>
      </c>
      <c r="AU68" s="11" t="s">
        <v>97</v>
      </c>
      <c r="AV68" s="25" t="s">
        <v>100</v>
      </c>
      <c r="AW68" s="25" t="s">
        <v>100</v>
      </c>
      <c r="AX68" s="25"/>
      <c r="AY68" s="25"/>
      <c r="AZ68" s="25"/>
      <c r="BA68" s="25"/>
      <c r="BB68" s="25"/>
      <c r="BC68" s="25"/>
      <c r="BF68" s="7"/>
      <c r="BG68" s="7"/>
      <c r="BH68" s="7"/>
      <c r="BI68" s="7"/>
      <c r="BJ68" s="7"/>
      <c r="BK68" s="7" t="s">
        <v>43</v>
      </c>
      <c r="BL68" s="7"/>
      <c r="BM68" s="7"/>
      <c r="BN68" s="7"/>
      <c r="BO68" s="2"/>
      <c r="BP68" s="2"/>
      <c r="BQ68" s="2"/>
      <c r="BR68" s="11" t="s">
        <v>91</v>
      </c>
      <c r="BS68" s="11" t="s">
        <v>47</v>
      </c>
      <c r="BT68" s="11" t="s">
        <v>49</v>
      </c>
      <c r="BU68" s="11" t="s">
        <v>50</v>
      </c>
      <c r="BV68" s="25" t="s">
        <v>51</v>
      </c>
      <c r="BW68" s="11" t="s">
        <v>98</v>
      </c>
      <c r="BX68" s="25" t="s">
        <v>100</v>
      </c>
      <c r="BY68" s="25" t="s">
        <v>100</v>
      </c>
      <c r="BZ68" s="25"/>
      <c r="CA68" s="25"/>
      <c r="CB68" s="25"/>
      <c r="CC68" s="25"/>
      <c r="CD68" s="25"/>
      <c r="CE68" s="25"/>
      <c r="CH68" s="7"/>
      <c r="CI68" s="7"/>
      <c r="CJ68" s="7"/>
      <c r="CK68" s="7"/>
      <c r="CL68" s="7"/>
      <c r="CM68" s="7" t="s">
        <v>43</v>
      </c>
      <c r="CN68" s="7"/>
      <c r="CO68" s="7"/>
      <c r="CP68" s="7"/>
      <c r="CQ68" s="2"/>
      <c r="CR68" s="2"/>
      <c r="CS68" s="3"/>
      <c r="CT68" s="11" t="s">
        <v>91</v>
      </c>
      <c r="CU68" s="11" t="s">
        <v>47</v>
      </c>
      <c r="CV68" s="11" t="s">
        <v>49</v>
      </c>
      <c r="CW68" s="11" t="s">
        <v>50</v>
      </c>
      <c r="CX68" s="25" t="s">
        <v>51</v>
      </c>
      <c r="CY68" s="11" t="s">
        <v>98</v>
      </c>
      <c r="CZ68" s="25" t="s">
        <v>100</v>
      </c>
      <c r="DA68" s="25" t="s">
        <v>100</v>
      </c>
      <c r="DB68" s="25"/>
      <c r="DC68" s="25"/>
      <c r="DD68" s="25"/>
      <c r="DE68" s="25"/>
      <c r="DF68" s="25"/>
      <c r="DG68" s="25"/>
      <c r="DJ68" s="7"/>
      <c r="DK68" s="7"/>
      <c r="DL68" s="7"/>
      <c r="DM68" s="7"/>
      <c r="DN68" s="7"/>
      <c r="DO68" s="7" t="s">
        <v>43</v>
      </c>
      <c r="DP68" s="7"/>
      <c r="DQ68" s="7"/>
      <c r="DR68" s="7"/>
      <c r="DS68" s="2"/>
      <c r="DT68" s="2"/>
      <c r="DU68" s="3"/>
      <c r="DV68" s="11" t="s">
        <v>91</v>
      </c>
      <c r="DW68" s="11" t="s">
        <v>47</v>
      </c>
      <c r="DX68" s="11" t="s">
        <v>49</v>
      </c>
      <c r="DY68" s="11" t="s">
        <v>50</v>
      </c>
      <c r="DZ68" s="25" t="s">
        <v>51</v>
      </c>
      <c r="EA68" s="11" t="s">
        <v>98</v>
      </c>
      <c r="EB68" s="25" t="s">
        <v>100</v>
      </c>
      <c r="EC68" s="25" t="s">
        <v>100</v>
      </c>
      <c r="ED68" s="25"/>
      <c r="EE68" s="25"/>
      <c r="EF68" s="25"/>
      <c r="EG68" s="25"/>
      <c r="EH68" s="25"/>
      <c r="EI68" s="25"/>
      <c r="EL68" s="7"/>
      <c r="EM68" s="7"/>
      <c r="EN68" s="7"/>
      <c r="EO68" s="7"/>
      <c r="EP68" s="7"/>
      <c r="EQ68" s="7"/>
      <c r="ER68" s="7"/>
      <c r="ES68" s="7"/>
      <c r="ET68" s="7"/>
      <c r="EU68" s="2"/>
      <c r="EV68" s="2"/>
      <c r="EW68" s="3"/>
      <c r="EX68" s="11" t="s">
        <v>91</v>
      </c>
      <c r="EY68" s="11" t="s">
        <v>47</v>
      </c>
      <c r="EZ68" s="11" t="s">
        <v>49</v>
      </c>
      <c r="FA68" s="11" t="s">
        <v>50</v>
      </c>
      <c r="FB68" s="25" t="s">
        <v>51</v>
      </c>
      <c r="FC68" s="11" t="s">
        <v>98</v>
      </c>
      <c r="FD68" s="25" t="s">
        <v>100</v>
      </c>
      <c r="FE68" s="25" t="s">
        <v>100</v>
      </c>
      <c r="FF68" s="25"/>
      <c r="FG68" s="25"/>
      <c r="FH68" s="25"/>
      <c r="FI68" s="25"/>
      <c r="FJ68" s="25"/>
      <c r="FK68" s="25"/>
    </row>
    <row r="69" spans="1:169">
      <c r="A69" s="2" t="s">
        <v>103</v>
      </c>
      <c r="B69" s="7"/>
      <c r="C69" s="7"/>
      <c r="D69" s="7"/>
      <c r="E69" s="7"/>
      <c r="F69" s="7"/>
      <c r="G69" s="7"/>
      <c r="H69" s="7"/>
      <c r="I69" s="7"/>
      <c r="J69" s="7"/>
      <c r="AD69" s="7"/>
      <c r="AE69" s="7"/>
      <c r="AF69" s="7"/>
      <c r="AG69" s="7"/>
      <c r="AH69" s="7"/>
      <c r="AI69" s="7"/>
      <c r="AJ69" s="7"/>
      <c r="AK69" s="7"/>
      <c r="AL69" s="7"/>
      <c r="BF69" s="7"/>
      <c r="BG69" s="7"/>
      <c r="BH69" s="7"/>
      <c r="BI69" s="7"/>
      <c r="BJ69" s="7"/>
      <c r="BK69" s="7"/>
      <c r="BL69" s="7"/>
      <c r="BM69" s="7"/>
      <c r="BN69" s="7"/>
      <c r="CH69" s="7"/>
      <c r="CI69" s="7"/>
      <c r="CJ69" s="7"/>
      <c r="CK69" s="7"/>
      <c r="CL69" s="7"/>
      <c r="CM69" s="7"/>
      <c r="CN69" s="7"/>
      <c r="CO69" s="7"/>
      <c r="CP69" s="7"/>
      <c r="DJ69" s="7"/>
      <c r="DK69" s="7"/>
      <c r="DL69" s="7"/>
      <c r="DM69" s="7"/>
      <c r="DN69" s="7"/>
      <c r="DO69" s="7"/>
      <c r="DP69" s="7"/>
      <c r="DQ69" s="7"/>
      <c r="DR69" s="7"/>
      <c r="EL69" s="7"/>
      <c r="EM69" s="7"/>
      <c r="EN69" s="7"/>
      <c r="EO69" s="7"/>
      <c r="EP69" s="7"/>
      <c r="EQ69" s="7"/>
      <c r="ER69" s="7"/>
      <c r="ES69" s="7"/>
      <c r="ET69" s="7"/>
    </row>
    <row r="70" spans="1:169">
      <c r="A70" s="2"/>
      <c r="B70" s="2"/>
      <c r="C70" s="2"/>
      <c r="D70" s="2"/>
      <c r="E70" s="2"/>
      <c r="F70" s="2"/>
      <c r="G70" s="2"/>
      <c r="H70" s="2"/>
      <c r="I70" s="2"/>
      <c r="J70" s="2"/>
      <c r="AD70" s="2"/>
      <c r="AE70" s="2"/>
      <c r="AF70" s="2"/>
      <c r="AG70" s="2"/>
      <c r="AH70" s="2"/>
      <c r="AI70" s="2"/>
      <c r="AJ70" s="2"/>
      <c r="AK70" s="2"/>
      <c r="AL70" s="2"/>
      <c r="BF70" s="2"/>
      <c r="BG70" s="2"/>
      <c r="BH70" s="2"/>
      <c r="BI70" s="2"/>
      <c r="BJ70" s="2"/>
      <c r="BK70" s="2"/>
      <c r="BL70" s="2"/>
      <c r="BM70" s="2"/>
      <c r="BN70" s="2"/>
      <c r="CH70" s="2"/>
      <c r="CI70" s="2"/>
      <c r="CJ70" s="2"/>
      <c r="CK70" s="2"/>
      <c r="CL70" s="2"/>
      <c r="CM70" s="2"/>
      <c r="CN70" s="2"/>
      <c r="CO70" s="2"/>
      <c r="CP70" s="2"/>
      <c r="DJ70" s="2"/>
      <c r="DK70" s="2"/>
      <c r="DL70" s="2"/>
      <c r="DM70" s="2"/>
      <c r="DN70" s="2"/>
      <c r="DO70" s="2"/>
      <c r="DP70" s="2"/>
      <c r="DQ70" s="2"/>
      <c r="DR70" s="2"/>
      <c r="EL70" s="2"/>
      <c r="EM70" s="2"/>
      <c r="EN70" s="2"/>
      <c r="EO70" s="2"/>
      <c r="EP70" s="2"/>
      <c r="EQ70" s="2"/>
      <c r="ER70" s="2"/>
      <c r="ES70" s="2"/>
      <c r="ET70" s="2"/>
    </row>
    <row r="71" spans="1:169" ht="10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AD71" s="2"/>
      <c r="AE71" s="2"/>
      <c r="AF71" s="2"/>
      <c r="AG71" s="2"/>
      <c r="AH71" s="2"/>
      <c r="AI71" s="2"/>
      <c r="AJ71" s="2"/>
      <c r="AK71" s="2"/>
      <c r="AL71" s="2"/>
      <c r="BF71" s="2"/>
      <c r="BG71" s="2"/>
      <c r="BH71" s="2"/>
      <c r="BI71" s="2"/>
      <c r="BJ71" s="2"/>
      <c r="BK71" s="2"/>
      <c r="BL71" s="2"/>
      <c r="BM71" s="2"/>
      <c r="BN71" s="2"/>
      <c r="CH71" s="2"/>
      <c r="CI71" s="2"/>
      <c r="CJ71" s="2"/>
      <c r="CK71" s="2"/>
      <c r="CL71" s="2"/>
      <c r="CM71" s="2"/>
      <c r="CN71" s="2"/>
      <c r="CO71" s="2"/>
      <c r="CP71" s="2"/>
      <c r="DJ71" s="2"/>
      <c r="DK71" s="2"/>
      <c r="DL71" s="2"/>
      <c r="DM71" s="2"/>
      <c r="DN71" s="2"/>
      <c r="DO71" s="2"/>
      <c r="DP71" s="2"/>
      <c r="DQ71" s="2"/>
      <c r="DR71" s="2"/>
      <c r="EL71" s="2"/>
      <c r="EM71" s="2"/>
      <c r="EN71" s="2"/>
      <c r="EO71" s="2"/>
      <c r="EP71" s="2"/>
      <c r="EQ71" s="2"/>
      <c r="ER71" s="2"/>
      <c r="ES71" s="2"/>
      <c r="ET71" s="2"/>
    </row>
  </sheetData>
  <phoneticPr fontId="7" type="noConversion"/>
  <pageMargins left="0.5" right="0.5" top="0.5" bottom="0.55000000000000004" header="0.5" footer="0.5"/>
  <pageSetup scale="72" orientation="landscape" verticalDpi="300" r:id="rId1"/>
  <headerFooter alignWithMargins="0">
    <oddFooter>&amp;LSREB Fact Book 1996/1997&amp;CUPDATE&amp;R&amp;D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27FF32-1D35-4E59-BEEA-81DB85DBC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53cee-4ecc-4eb5-80d8-f24f98131822"/>
    <ds:schemaRef ds:uri="fc2f2499-f938-4cc0-a2cd-f3e7b3a20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5F357D-9EA7-410A-9AFD-2B00C69C65A0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d3553cee-4ecc-4eb5-80d8-f24f98131822"/>
    <ds:schemaRef ds:uri="http://purl.org/dc/dcmitype/"/>
    <ds:schemaRef ds:uri="http://schemas.microsoft.com/office/infopath/2007/PartnerControls"/>
    <ds:schemaRef ds:uri="fc2f2499-f938-4cc0-a2cd-f3e7b3a200a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6429702-0F64-471D-BA67-D617FD12B2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TABLE 85</vt:lpstr>
      <vt:lpstr>Salary Data</vt:lpstr>
      <vt:lpstr>A</vt:lpstr>
      <vt:lpstr>DATA</vt:lpstr>
      <vt:lpstr>NOTE</vt:lpstr>
      <vt:lpstr>'TABLE 85'!Print_Area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</dc:title>
  <dc:creator>Lisa Cowan</dc:creator>
  <cp:lastModifiedBy>Christiana Datubo-Brown</cp:lastModifiedBy>
  <cp:lastPrinted>2013-03-25T18:27:13Z</cp:lastPrinted>
  <dcterms:created xsi:type="dcterms:W3CDTF">1999-02-17T19:49:56Z</dcterms:created>
  <dcterms:modified xsi:type="dcterms:W3CDTF">2021-09-22T13:22:27Z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2019-04-24T16:06:41.4150878Z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