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TN\"/>
    </mc:Choice>
  </mc:AlternateContent>
  <xr:revisionPtr revIDLastSave="0" documentId="13_ncr:1_{4D0EF1A8-43B4-4735-8AE9-0480AA349E94}" xr6:coauthVersionLast="43" xr6:coauthVersionMax="43" xr10:uidLastSave="{00000000-0000-0000-0000-000000000000}"/>
  <bookViews>
    <workbookView xWindow="28680" yWindow="-120" windowWidth="29040" windowHeight="15840" activeTab="1" xr2:uid="{84A05289-546D-444D-B803-F9496E23E09C}"/>
  </bookViews>
  <sheets>
    <sheet name="Meharry_RCP Seats and Rates" sheetId="1" r:id="rId1"/>
    <sheet name="SCO_RCP Seats and Rates" sheetId="3" r:id="rId2"/>
    <sheet name="U of TN_RCP Seats and Rates" sheetId="5" r:id="rId3"/>
    <sheet name="RCP Total_Programs and States" sheetId="6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53" i="3"/>
  <c r="H29" i="5"/>
  <c r="G31" i="6"/>
  <c r="F31" i="6"/>
  <c r="E31" i="6"/>
  <c r="D31" i="6"/>
  <c r="C31" i="6"/>
  <c r="G15" i="6"/>
  <c r="F15" i="6"/>
  <c r="E15" i="6"/>
  <c r="D15" i="6"/>
  <c r="C15" i="6"/>
  <c r="H46" i="3" l="1"/>
  <c r="H47" i="3"/>
  <c r="H48" i="3"/>
  <c r="H49" i="3"/>
  <c r="H50" i="3"/>
  <c r="H45" i="3"/>
  <c r="H26" i="5" l="1"/>
  <c r="H26" i="1"/>
  <c r="H27" i="5" l="1"/>
  <c r="H51" i="3"/>
  <c r="H27" i="1"/>
  <c r="H18" i="1"/>
  <c r="H15" i="1"/>
  <c r="H39" i="3" l="1"/>
  <c r="H23" i="1" l="1"/>
  <c r="H24" i="1" s="1"/>
  <c r="H23" i="5"/>
  <c r="H24" i="5" s="1"/>
  <c r="H42" i="3"/>
  <c r="H41" i="3"/>
  <c r="H40" i="3"/>
  <c r="H38" i="3"/>
  <c r="H37" i="3"/>
  <c r="H43" i="3" l="1"/>
  <c r="H20" i="1"/>
  <c r="H21" i="1" s="1"/>
  <c r="H20" i="5" l="1"/>
  <c r="H21" i="5" s="1"/>
  <c r="H17" i="5"/>
  <c r="H18" i="5" s="1"/>
  <c r="H14" i="5"/>
  <c r="H15" i="5" s="1"/>
  <c r="H31" i="3"/>
  <c r="H30" i="3"/>
  <c r="H32" i="3"/>
  <c r="H33" i="3"/>
  <c r="H34" i="3"/>
  <c r="H29" i="3"/>
  <c r="H18" i="3"/>
  <c r="H13" i="3"/>
  <c r="H14" i="3"/>
  <c r="H15" i="3"/>
  <c r="H16" i="3"/>
  <c r="H17" i="3"/>
  <c r="H12" i="3"/>
  <c r="H25" i="3"/>
  <c r="H26" i="3"/>
  <c r="H24" i="3"/>
  <c r="H23" i="3"/>
  <c r="H22" i="3"/>
  <c r="H35" i="3" l="1"/>
  <c r="H19" i="3"/>
  <c r="H27" i="3" s="1"/>
</calcChain>
</file>

<file path=xl/sharedStrings.xml><?xml version="1.0" encoding="utf-8"?>
<sst xmlns="http://schemas.openxmlformats.org/spreadsheetml/2006/main" count="203" uniqueCount="44">
  <si>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</si>
  <si>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</si>
  <si>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</si>
  <si>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</si>
  <si>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</si>
  <si>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</si>
  <si>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</si>
  <si>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</si>
  <si>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</si>
  <si>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</si>
  <si>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</si>
  <si>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</si>
  <si>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</si>
  <si>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</si>
  <si>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</si>
  <si>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</si>
  <si>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</si>
  <si>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</si>
  <si>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</si>
  <si>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</si>
  <si>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</si>
  <si>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</si>
  <si>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</si>
  <si>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</si>
  <si>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</si>
  <si>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</si>
  <si>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Meharry Medical College</t>
  </si>
  <si>
    <t>Southern College of Optometry</t>
  </si>
  <si>
    <t>University of Tennessee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</si>
  <si>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</si>
  <si>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</si>
  <si>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</si>
  <si>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</si>
  <si>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Meharry Medical College last updated its contract with SREB for the Regional Contract Program for Academic Year 2012-2013. Following are the RCP stats per academic year for the last 5 years:</t>
  </si>
  <si>
    <t>Per SREB records, Southern College of Optometry entered into contract with SREB for the Regional Contract Program for Academic Year 2012-2013. Following are the RCP stats per academic year for the last 5 years:</t>
  </si>
  <si>
    <t>Per SREB records, the University of Tennessee entered into contract with SREB for the Regional Contract Program for Academic Year 2012-2013. Following are the RCP stats per academic year for the last 5 years:</t>
  </si>
  <si>
    <t>2018-2019 Institutional Tuition Earned:</t>
  </si>
  <si>
    <t>2017-2018 Institutional Tuition Earned:</t>
  </si>
  <si>
    <t>2016-2017 Institutional Tuition Earned:</t>
  </si>
  <si>
    <t>2015-2016 Institutional Tuition Earned:</t>
  </si>
  <si>
    <t>2014-2015 Institutional Tuition Earned:</t>
  </si>
  <si>
    <t>5-year Total Institutional Tuition Earned::</t>
  </si>
  <si>
    <t>5-year Total Institutional Tuition Earned:</t>
  </si>
  <si>
    <t xml:space="preserve"> 2017-2018 Institutional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</si>
</sst>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 wrapText="1"/>
    </xf>
    <xf numFmtId="164" fontId="9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B1:J41"/>
  <sheetViews>
    <sheetView zoomScaleNormal="100" workbookViewId="0">
      <selection activeCell="H29" sqref="H29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6" t="s">
        <v>0</v>
      </c>
      <c r="C1" s="76"/>
      <c r="D1" s="76"/>
      <c r="E1" s="76"/>
      <c r="F1" s="76"/>
      <c r="G1" s="76"/>
      <c r="H1" s="76"/>
      <c r="I1" s="4"/>
      <c r="J1" s="4"/>
    </row>
    <row r="2" spans="2:10" ht="15" customHeight="1" x14ac:dyDescent="0.2">
      <c r="B2" s="76" t="s">
        <v>26</v>
      </c>
      <c r="C2" s="76"/>
      <c r="D2" s="76"/>
      <c r="E2" s="76"/>
      <c r="F2" s="76"/>
      <c r="G2" s="76"/>
      <c r="H2" s="76"/>
      <c r="I2" s="4"/>
      <c r="J2" s="4"/>
    </row>
    <row r="3" spans="2:10" ht="15" customHeight="1" x14ac:dyDescent="0.2">
      <c r="B3" s="76" t="s">
        <v>1</v>
      </c>
      <c r="C3" s="76"/>
      <c r="D3" s="76"/>
      <c r="E3" s="76"/>
      <c r="F3" s="76"/>
      <c r="G3" s="76"/>
      <c r="H3" s="76"/>
      <c r="I3" s="4"/>
      <c r="J3" s="4"/>
    </row>
    <row r="4" spans="2:10" ht="15" customHeight="1" x14ac:dyDescent="0.2"/>
    <row r="5" spans="2:10" ht="15" customHeight="1" x14ac:dyDescent="0.2"/>
    <row r="6" spans="2:10" ht="15" customHeight="1" x14ac:dyDescent="0.2">
      <c r="B6" s="78" t="s">
        <v>33</v>
      </c>
      <c r="C6" s="78"/>
      <c r="D6" s="78"/>
      <c r="E6" s="78"/>
      <c r="F6" s="78"/>
      <c r="G6" s="78"/>
      <c r="H6" s="78"/>
      <c r="I6" s="3"/>
    </row>
    <row r="7" spans="2:10" ht="15" customHeight="1" x14ac:dyDescent="0.2">
      <c r="B7" s="78"/>
      <c r="C7" s="78"/>
      <c r="D7" s="78"/>
      <c r="E7" s="78"/>
      <c r="F7" s="78"/>
      <c r="G7" s="78"/>
      <c r="H7" s="78"/>
      <c r="I7" s="3"/>
    </row>
    <row r="8" spans="2:10" ht="15" customHeight="1" x14ac:dyDescent="0.2">
      <c r="B8" s="78"/>
      <c r="C8" s="78"/>
      <c r="D8" s="78"/>
      <c r="E8" s="78"/>
      <c r="F8" s="78"/>
      <c r="G8" s="78"/>
      <c r="H8" s="78"/>
      <c r="I8" s="3"/>
    </row>
    <row r="9" spans="2:10" ht="15" customHeight="1" x14ac:dyDescent="0.2"/>
    <row r="10" spans="2:10" ht="15" customHeight="1" x14ac:dyDescent="0.2"/>
    <row r="11" spans="2:10" ht="15" customHeight="1" x14ac:dyDescent="0.2">
      <c r="B11" s="77" t="s">
        <v>2</v>
      </c>
      <c r="C11" s="77" t="s">
        <v>3</v>
      </c>
      <c r="D11" s="77" t="s">
        <v>4</v>
      </c>
      <c r="E11" s="77" t="s">
        <v>5</v>
      </c>
      <c r="F11" s="77" t="s">
        <v>6</v>
      </c>
      <c r="G11" s="77" t="s">
        <v>14</v>
      </c>
      <c r="H11" s="77" t="s">
        <v>10</v>
      </c>
    </row>
    <row r="12" spans="2:10" ht="15" customHeight="1" x14ac:dyDescent="0.2">
      <c r="B12" s="77"/>
      <c r="C12" s="77"/>
      <c r="D12" s="77"/>
      <c r="E12" s="77"/>
      <c r="F12" s="77"/>
      <c r="G12" s="77"/>
      <c r="H12" s="77"/>
    </row>
    <row r="13" spans="2:10" ht="15" customHeight="1" x14ac:dyDescent="0.2">
      <c r="B13" s="77"/>
      <c r="C13" s="77"/>
      <c r="D13" s="77"/>
      <c r="E13" s="77"/>
      <c r="F13" s="77"/>
      <c r="G13" s="77"/>
      <c r="H13" s="77"/>
    </row>
    <row r="14" spans="2:10" ht="15" customHeight="1" x14ac:dyDescent="0.2">
      <c r="B14" s="5" t="s">
        <v>11</v>
      </c>
      <c r="C14" s="5" t="s">
        <v>20</v>
      </c>
      <c r="D14" s="5" t="s">
        <v>25</v>
      </c>
      <c r="E14" s="5">
        <v>1</v>
      </c>
      <c r="F14" s="6">
        <v>18100</v>
      </c>
      <c r="G14" s="6"/>
      <c r="H14" s="6">
        <v>18100</v>
      </c>
    </row>
    <row r="15" spans="2:10" ht="15" customHeight="1" x14ac:dyDescent="0.2">
      <c r="B15" s="33"/>
      <c r="C15" s="25"/>
      <c r="D15" s="24"/>
      <c r="E15" s="24"/>
      <c r="F15" s="24"/>
      <c r="G15" s="85" t="s">
        <v>40</v>
      </c>
      <c r="H15" s="28">
        <f>H14</f>
        <v>18100</v>
      </c>
    </row>
    <row r="16" spans="2:10" ht="15" customHeight="1" x14ac:dyDescent="0.2">
      <c r="B16" s="26"/>
      <c r="C16" s="27"/>
      <c r="D16" s="27"/>
      <c r="E16" s="27"/>
      <c r="F16" s="27"/>
      <c r="G16" s="27"/>
      <c r="H16" s="65"/>
    </row>
    <row r="17" spans="2:8" ht="15" customHeight="1" x14ac:dyDescent="0.2">
      <c r="B17" s="5" t="s">
        <v>12</v>
      </c>
      <c r="C17" s="5" t="s">
        <v>20</v>
      </c>
      <c r="D17" s="5" t="s">
        <v>25</v>
      </c>
      <c r="E17" s="5">
        <v>2</v>
      </c>
      <c r="F17" s="6">
        <v>19000</v>
      </c>
      <c r="G17" s="6"/>
      <c r="H17" s="6">
        <v>38000</v>
      </c>
    </row>
    <row r="18" spans="2:8" ht="15" customHeight="1" x14ac:dyDescent="0.2">
      <c r="B18" s="33"/>
      <c r="C18" s="24"/>
      <c r="D18" s="24"/>
      <c r="E18" s="24"/>
      <c r="F18" s="24"/>
      <c r="G18" s="85" t="s">
        <v>39</v>
      </c>
      <c r="H18" s="28">
        <f>H17</f>
        <v>38000</v>
      </c>
    </row>
    <row r="19" spans="2:8" ht="15" customHeight="1" x14ac:dyDescent="0.2">
      <c r="B19" s="26"/>
      <c r="C19" s="27"/>
      <c r="D19" s="27"/>
      <c r="E19" s="27"/>
      <c r="F19" s="27"/>
      <c r="G19" s="27"/>
      <c r="H19" s="65"/>
    </row>
    <row r="20" spans="2:8" ht="15" customHeight="1" x14ac:dyDescent="0.2">
      <c r="B20" s="5" t="s">
        <v>13</v>
      </c>
      <c r="C20" s="5" t="s">
        <v>20</v>
      </c>
      <c r="D20" s="5" t="s">
        <v>25</v>
      </c>
      <c r="E20" s="5">
        <v>2</v>
      </c>
      <c r="F20" s="6">
        <v>20300</v>
      </c>
      <c r="G20" s="6"/>
      <c r="H20" s="6">
        <f>F20*E20</f>
        <v>40600</v>
      </c>
    </row>
    <row r="21" spans="2:8" ht="15" customHeight="1" x14ac:dyDescent="0.2">
      <c r="B21" s="5"/>
      <c r="C21" s="25"/>
      <c r="D21" s="24"/>
      <c r="E21" s="24"/>
      <c r="F21" s="24"/>
      <c r="G21" s="85" t="s">
        <v>38</v>
      </c>
      <c r="H21" s="28">
        <f>H20</f>
        <v>40600</v>
      </c>
    </row>
    <row r="22" spans="2:8" ht="15" customHeight="1" x14ac:dyDescent="0.2">
      <c r="B22" s="26"/>
      <c r="C22" s="27"/>
      <c r="D22" s="27"/>
      <c r="E22" s="27"/>
      <c r="F22" s="27"/>
      <c r="G22" s="27"/>
      <c r="H22" s="65"/>
    </row>
    <row r="23" spans="2:8" ht="15" customHeight="1" x14ac:dyDescent="0.2">
      <c r="B23" s="5" t="s">
        <v>15</v>
      </c>
      <c r="C23" s="5" t="s">
        <v>20</v>
      </c>
      <c r="D23" s="5" t="s">
        <v>25</v>
      </c>
      <c r="E23" s="5">
        <v>2</v>
      </c>
      <c r="F23" s="6">
        <v>21300</v>
      </c>
      <c r="G23" s="6"/>
      <c r="H23" s="7">
        <f>F23*E23</f>
        <v>42600</v>
      </c>
    </row>
    <row r="24" spans="2:8" ht="15" customHeight="1" x14ac:dyDescent="0.2">
      <c r="B24" s="5"/>
      <c r="C24" s="25"/>
      <c r="D24" s="24"/>
      <c r="E24" s="24"/>
      <c r="F24" s="24"/>
      <c r="G24" s="85" t="s">
        <v>37</v>
      </c>
      <c r="H24" s="28">
        <f>H23</f>
        <v>42600</v>
      </c>
    </row>
    <row r="25" spans="2:8" ht="15" customHeight="1" x14ac:dyDescent="0.2">
      <c r="B25" s="40"/>
      <c r="C25" s="66"/>
      <c r="D25" s="66"/>
      <c r="E25" s="66"/>
      <c r="F25" s="66"/>
      <c r="G25" s="38"/>
      <c r="H25" s="67"/>
    </row>
    <row r="26" spans="2:8" ht="15" customHeight="1" x14ac:dyDescent="0.2">
      <c r="B26" s="5" t="s">
        <v>32</v>
      </c>
      <c r="C26" s="5" t="s">
        <v>20</v>
      </c>
      <c r="D26" s="68" t="s">
        <v>25</v>
      </c>
      <c r="E26" s="68">
        <v>1</v>
      </c>
      <c r="F26" s="69">
        <v>21900</v>
      </c>
      <c r="G26" s="69"/>
      <c r="H26" s="6">
        <f>E26*F26</f>
        <v>21900</v>
      </c>
    </row>
    <row r="27" spans="2:8" ht="15" customHeight="1" x14ac:dyDescent="0.2">
      <c r="B27" s="70"/>
      <c r="C27" s="71"/>
      <c r="D27" s="71"/>
      <c r="E27" s="71"/>
      <c r="F27" s="71"/>
      <c r="G27" s="86" t="s">
        <v>36</v>
      </c>
      <c r="H27" s="87">
        <f>SUM(H26:H26)</f>
        <v>21900</v>
      </c>
    </row>
    <row r="28" spans="2:8" ht="15" customHeight="1" x14ac:dyDescent="0.2">
      <c r="B28" s="72"/>
      <c r="C28" s="73"/>
      <c r="D28" s="73"/>
      <c r="E28" s="73"/>
      <c r="F28" s="73"/>
      <c r="G28" s="38"/>
      <c r="H28" s="74"/>
    </row>
    <row r="29" spans="2:8" s="13" customFormat="1" ht="15" customHeight="1" x14ac:dyDescent="0.2">
      <c r="B29" s="34"/>
      <c r="C29" s="29"/>
      <c r="D29" s="29"/>
      <c r="E29" s="29"/>
      <c r="F29" s="29"/>
      <c r="G29" s="36" t="s">
        <v>41</v>
      </c>
      <c r="H29" s="37">
        <f>H15+H18+H21+H24+H27</f>
        <v>161200</v>
      </c>
    </row>
    <row r="30" spans="2:8" x14ac:dyDescent="0.2">
      <c r="B30" s="2"/>
      <c r="C30" s="2"/>
      <c r="D30" s="2"/>
      <c r="E30" s="2"/>
      <c r="F30" s="2"/>
      <c r="G30" s="2"/>
      <c r="H30" s="2"/>
    </row>
    <row r="33" spans="2:8" x14ac:dyDescent="0.2">
      <c r="B33" s="13"/>
      <c r="C33" s="13"/>
      <c r="D33" s="13"/>
      <c r="E33" s="13"/>
      <c r="F33" s="13"/>
      <c r="G33" s="13"/>
      <c r="H33" s="13"/>
    </row>
    <row r="35" spans="2:8" s="2" customFormat="1" x14ac:dyDescent="0.2">
      <c r="B35" s="1"/>
      <c r="C35" s="1"/>
      <c r="D35" s="1"/>
      <c r="E35" s="1"/>
      <c r="F35" s="1"/>
      <c r="G35" s="1"/>
      <c r="H35" s="1"/>
    </row>
    <row r="39" spans="2:8" x14ac:dyDescent="0.2">
      <c r="B39" s="9"/>
      <c r="C39" s="9"/>
      <c r="D39" s="9"/>
      <c r="E39" s="39"/>
      <c r="F39" s="9"/>
      <c r="G39" s="9"/>
      <c r="H39" s="11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8"/>
      <c r="C41" s="8"/>
      <c r="D41" s="8"/>
      <c r="E41" s="8"/>
      <c r="F41" s="8"/>
      <c r="G41" s="8"/>
      <c r="H41" s="8"/>
    </row>
  </sheetData>
  <mergeCells count="11">
    <mergeCell ref="B3:H3"/>
    <mergeCell ref="B2:H2"/>
    <mergeCell ref="B1:H1"/>
    <mergeCell ref="B11:B13"/>
    <mergeCell ref="C11:C13"/>
    <mergeCell ref="D11:D13"/>
    <mergeCell ref="E11:E13"/>
    <mergeCell ref="B6:H8"/>
    <mergeCell ref="F11:F13"/>
    <mergeCell ref="G11:G13"/>
    <mergeCell ref="H11:H1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69DF-F067-4EFB-B4E0-6CBC6573C475}">
  <dimension ref="B1:J64"/>
  <sheetViews>
    <sheetView tabSelected="1" zoomScaleNormal="100" workbookViewId="0">
      <selection activeCell="H53" sqref="H53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2" customWidth="1"/>
    <col min="9" max="9" width="9.140625" style="1"/>
    <col min="10" max="10" width="12" style="1" bestFit="1" customWidth="1"/>
    <col min="11" max="16384" width="9.140625" style="1"/>
  </cols>
  <sheetData>
    <row r="1" spans="2:10" ht="12.95" customHeight="1" x14ac:dyDescent="0.2">
      <c r="B1" s="76" t="s">
        <v>0</v>
      </c>
      <c r="C1" s="76"/>
      <c r="D1" s="76"/>
      <c r="E1" s="76"/>
      <c r="F1" s="76"/>
      <c r="G1" s="76"/>
      <c r="H1" s="76"/>
      <c r="I1" s="4"/>
      <c r="J1" s="4"/>
    </row>
    <row r="2" spans="2:10" ht="12.95" customHeight="1" x14ac:dyDescent="0.2">
      <c r="B2" s="76" t="s">
        <v>27</v>
      </c>
      <c r="C2" s="76"/>
      <c r="D2" s="76"/>
      <c r="E2" s="76"/>
      <c r="F2" s="76"/>
      <c r="G2" s="76"/>
      <c r="H2" s="76"/>
      <c r="I2" s="4"/>
      <c r="J2" s="4"/>
    </row>
    <row r="3" spans="2:10" ht="12.95" customHeight="1" x14ac:dyDescent="0.2">
      <c r="B3" s="76" t="s">
        <v>1</v>
      </c>
      <c r="C3" s="76"/>
      <c r="D3" s="76"/>
      <c r="E3" s="76"/>
      <c r="F3" s="76"/>
      <c r="G3" s="76"/>
      <c r="H3" s="76"/>
      <c r="I3" s="4"/>
      <c r="J3" s="4"/>
    </row>
    <row r="4" spans="2:10" ht="12.95" customHeight="1" x14ac:dyDescent="0.2"/>
    <row r="5" spans="2:10" ht="12.95" customHeight="1" x14ac:dyDescent="0.2">
      <c r="B5" s="78" t="s">
        <v>34</v>
      </c>
      <c r="C5" s="78"/>
      <c r="D5" s="78"/>
      <c r="E5" s="78"/>
      <c r="F5" s="78"/>
      <c r="G5" s="78"/>
      <c r="H5" s="78"/>
      <c r="I5" s="3"/>
    </row>
    <row r="6" spans="2:10" ht="12.95" customHeight="1" x14ac:dyDescent="0.2">
      <c r="B6" s="78"/>
      <c r="C6" s="78"/>
      <c r="D6" s="78"/>
      <c r="E6" s="78"/>
      <c r="F6" s="78"/>
      <c r="G6" s="78"/>
      <c r="H6" s="78"/>
      <c r="I6" s="3"/>
    </row>
    <row r="7" spans="2:10" ht="12.95" customHeight="1" x14ac:dyDescent="0.2">
      <c r="B7" s="78"/>
      <c r="C7" s="78"/>
      <c r="D7" s="78"/>
      <c r="E7" s="78"/>
      <c r="F7" s="78"/>
      <c r="G7" s="78"/>
      <c r="H7" s="78"/>
      <c r="I7" s="3"/>
    </row>
    <row r="8" spans="2:10" ht="12.95" customHeight="1" x14ac:dyDescent="0.2"/>
    <row r="9" spans="2:10" ht="12.95" customHeight="1" x14ac:dyDescent="0.2">
      <c r="B9" s="77" t="s">
        <v>2</v>
      </c>
      <c r="C9" s="77" t="s">
        <v>3</v>
      </c>
      <c r="D9" s="77" t="s">
        <v>4</v>
      </c>
      <c r="E9" s="77" t="s">
        <v>5</v>
      </c>
      <c r="F9" s="77" t="s">
        <v>6</v>
      </c>
      <c r="G9" s="77" t="s">
        <v>14</v>
      </c>
      <c r="H9" s="77" t="s">
        <v>10</v>
      </c>
    </row>
    <row r="10" spans="2:10" ht="12.95" customHeight="1" x14ac:dyDescent="0.2">
      <c r="B10" s="77"/>
      <c r="C10" s="77"/>
      <c r="D10" s="77"/>
      <c r="E10" s="77"/>
      <c r="F10" s="77"/>
      <c r="G10" s="77"/>
      <c r="H10" s="77"/>
    </row>
    <row r="11" spans="2:10" ht="12.95" customHeight="1" x14ac:dyDescent="0.2">
      <c r="B11" s="77"/>
      <c r="C11" s="77"/>
      <c r="D11" s="77"/>
      <c r="E11" s="77"/>
      <c r="F11" s="77"/>
      <c r="G11" s="77"/>
      <c r="H11" s="77"/>
    </row>
    <row r="12" spans="2:10" ht="12.95" customHeight="1" x14ac:dyDescent="0.2">
      <c r="B12" s="5" t="s">
        <v>11</v>
      </c>
      <c r="C12" s="5" t="s">
        <v>20</v>
      </c>
      <c r="D12" s="5" t="s">
        <v>16</v>
      </c>
      <c r="E12" s="5">
        <v>20</v>
      </c>
      <c r="F12" s="6">
        <v>15900</v>
      </c>
      <c r="G12" s="6"/>
      <c r="H12" s="6">
        <f>F12*E12</f>
        <v>318000</v>
      </c>
    </row>
    <row r="13" spans="2:10" ht="12.95" customHeight="1" x14ac:dyDescent="0.2">
      <c r="B13" s="5" t="s">
        <v>11</v>
      </c>
      <c r="C13" s="5" t="s">
        <v>19</v>
      </c>
      <c r="D13" s="5" t="s">
        <v>16</v>
      </c>
      <c r="E13" s="5">
        <v>24</v>
      </c>
      <c r="F13" s="6">
        <v>15900</v>
      </c>
      <c r="G13" s="6"/>
      <c r="H13" s="6">
        <f t="shared" ref="H13:H17" si="0">F13*E13</f>
        <v>381600</v>
      </c>
    </row>
    <row r="14" spans="2:10" ht="12.95" customHeight="1" x14ac:dyDescent="0.2">
      <c r="B14" s="5" t="s">
        <v>11</v>
      </c>
      <c r="C14" s="5" t="s">
        <v>7</v>
      </c>
      <c r="D14" s="5" t="s">
        <v>16</v>
      </c>
      <c r="E14" s="5">
        <v>20</v>
      </c>
      <c r="F14" s="6">
        <v>15900</v>
      </c>
      <c r="G14" s="6"/>
      <c r="H14" s="6">
        <f t="shared" si="0"/>
        <v>318000</v>
      </c>
    </row>
    <row r="15" spans="2:10" ht="12.95" customHeight="1" x14ac:dyDescent="0.2">
      <c r="B15" s="5" t="s">
        <v>11</v>
      </c>
      <c r="C15" s="5" t="s">
        <v>22</v>
      </c>
      <c r="D15" s="5" t="s">
        <v>16</v>
      </c>
      <c r="E15" s="5">
        <v>20</v>
      </c>
      <c r="F15" s="6">
        <v>15900</v>
      </c>
      <c r="G15" s="6"/>
      <c r="H15" s="6">
        <f t="shared" si="0"/>
        <v>318000</v>
      </c>
    </row>
    <row r="16" spans="2:10" ht="12.95" customHeight="1" x14ac:dyDescent="0.2">
      <c r="B16" s="5" t="s">
        <v>11</v>
      </c>
      <c r="C16" s="5" t="s">
        <v>23</v>
      </c>
      <c r="D16" s="5" t="s">
        <v>16</v>
      </c>
      <c r="E16" s="5">
        <v>26</v>
      </c>
      <c r="F16" s="6">
        <v>15900</v>
      </c>
      <c r="G16" s="6"/>
      <c r="H16" s="6">
        <f t="shared" si="0"/>
        <v>413400</v>
      </c>
    </row>
    <row r="17" spans="2:8" ht="12.95" customHeight="1" x14ac:dyDescent="0.2">
      <c r="B17" s="5" t="s">
        <v>11</v>
      </c>
      <c r="C17" s="5" t="s">
        <v>24</v>
      </c>
      <c r="D17" s="5" t="s">
        <v>16</v>
      </c>
      <c r="E17" s="5">
        <v>13</v>
      </c>
      <c r="F17" s="6">
        <v>15900</v>
      </c>
      <c r="G17" s="6"/>
      <c r="H17" s="6">
        <f t="shared" si="0"/>
        <v>206700</v>
      </c>
    </row>
    <row r="18" spans="2:8" ht="12.95" customHeight="1" x14ac:dyDescent="0.2">
      <c r="B18" s="5" t="s">
        <v>11</v>
      </c>
      <c r="C18" s="5" t="s">
        <v>9</v>
      </c>
      <c r="D18" s="5" t="s">
        <v>16</v>
      </c>
      <c r="E18" s="5">
        <v>0</v>
      </c>
      <c r="F18" s="6">
        <v>12355</v>
      </c>
      <c r="G18" s="6"/>
      <c r="H18" s="6">
        <f>G18*E18</f>
        <v>0</v>
      </c>
    </row>
    <row r="19" spans="2:8" ht="12.95" customHeight="1" x14ac:dyDescent="0.2">
      <c r="B19" s="26"/>
      <c r="C19" s="27"/>
      <c r="D19" s="27"/>
      <c r="E19" s="27"/>
      <c r="F19" s="27"/>
      <c r="G19" s="88" t="s">
        <v>40</v>
      </c>
      <c r="H19" s="28">
        <f>H12+H13+H14+H15+H16+H17+H18</f>
        <v>1955700</v>
      </c>
    </row>
    <row r="20" spans="2:8" ht="12.95" customHeight="1" x14ac:dyDescent="0.2">
      <c r="B20" s="26"/>
      <c r="C20" s="27"/>
      <c r="D20" s="27"/>
      <c r="E20" s="27"/>
      <c r="F20" s="27"/>
      <c r="G20" s="38"/>
      <c r="H20" s="7"/>
    </row>
    <row r="21" spans="2:8" ht="12.95" customHeight="1" x14ac:dyDescent="0.2">
      <c r="B21" s="5" t="s">
        <v>12</v>
      </c>
      <c r="C21" s="5" t="s">
        <v>20</v>
      </c>
      <c r="D21" s="5" t="s">
        <v>16</v>
      </c>
      <c r="E21" s="5">
        <v>20</v>
      </c>
      <c r="F21" s="6">
        <v>16700</v>
      </c>
      <c r="G21" s="6"/>
      <c r="H21" s="6">
        <v>334000</v>
      </c>
    </row>
    <row r="22" spans="2:8" ht="12.95" customHeight="1" x14ac:dyDescent="0.2">
      <c r="B22" s="5" t="s">
        <v>12</v>
      </c>
      <c r="C22" s="5" t="s">
        <v>19</v>
      </c>
      <c r="D22" s="5" t="s">
        <v>16</v>
      </c>
      <c r="E22" s="5">
        <v>24</v>
      </c>
      <c r="F22" s="6">
        <v>16700</v>
      </c>
      <c r="G22" s="6"/>
      <c r="H22" s="6">
        <f>F22*E22</f>
        <v>400800</v>
      </c>
    </row>
    <row r="23" spans="2:8" ht="12.95" customHeight="1" x14ac:dyDescent="0.2">
      <c r="B23" s="5" t="s">
        <v>12</v>
      </c>
      <c r="C23" s="5" t="s">
        <v>7</v>
      </c>
      <c r="D23" s="5" t="s">
        <v>16</v>
      </c>
      <c r="E23" s="5">
        <v>18</v>
      </c>
      <c r="F23" s="6">
        <v>16700</v>
      </c>
      <c r="G23" s="6"/>
      <c r="H23" s="6">
        <f>F23*E23</f>
        <v>300600</v>
      </c>
    </row>
    <row r="24" spans="2:8" ht="12.95" customHeight="1" x14ac:dyDescent="0.2">
      <c r="B24" s="5" t="s">
        <v>12</v>
      </c>
      <c r="C24" s="5" t="s">
        <v>22</v>
      </c>
      <c r="D24" s="5" t="s">
        <v>16</v>
      </c>
      <c r="E24" s="5">
        <v>20</v>
      </c>
      <c r="F24" s="6">
        <v>16700</v>
      </c>
      <c r="G24" s="6"/>
      <c r="H24" s="6">
        <f>F24*E24</f>
        <v>334000</v>
      </c>
    </row>
    <row r="25" spans="2:8" ht="12.95" customHeight="1" x14ac:dyDescent="0.2">
      <c r="B25" s="5" t="s">
        <v>12</v>
      </c>
      <c r="C25" s="5" t="s">
        <v>23</v>
      </c>
      <c r="D25" s="5" t="s">
        <v>16</v>
      </c>
      <c r="E25" s="5">
        <v>30</v>
      </c>
      <c r="F25" s="6">
        <v>16700</v>
      </c>
      <c r="G25" s="6"/>
      <c r="H25" s="6">
        <f>F25*E25</f>
        <v>501000</v>
      </c>
    </row>
    <row r="26" spans="2:8" ht="12.95" customHeight="1" x14ac:dyDescent="0.2">
      <c r="B26" s="5" t="s">
        <v>12</v>
      </c>
      <c r="C26" s="5" t="s">
        <v>24</v>
      </c>
      <c r="D26" s="5" t="s">
        <v>16</v>
      </c>
      <c r="E26" s="5">
        <v>13.5</v>
      </c>
      <c r="F26" s="6">
        <v>16700</v>
      </c>
      <c r="G26" s="6"/>
      <c r="H26" s="6">
        <f>F26*E26</f>
        <v>225450</v>
      </c>
    </row>
    <row r="27" spans="2:8" ht="12.95" customHeight="1" x14ac:dyDescent="0.2">
      <c r="B27" s="26"/>
      <c r="C27" s="27"/>
      <c r="D27" s="27"/>
      <c r="E27" s="27"/>
      <c r="F27" s="27"/>
      <c r="G27" s="88" t="s">
        <v>39</v>
      </c>
      <c r="H27" s="28">
        <f>H18+H19+H21+H22+H23+H24+H25+H26</f>
        <v>4051550</v>
      </c>
    </row>
    <row r="28" spans="2:8" ht="12.95" customHeight="1" x14ac:dyDescent="0.2">
      <c r="B28" s="26"/>
      <c r="C28" s="27"/>
      <c r="D28" s="27"/>
      <c r="E28" s="27"/>
      <c r="F28" s="27"/>
      <c r="G28" s="38"/>
      <c r="H28" s="7"/>
    </row>
    <row r="29" spans="2:8" ht="12.95" customHeight="1" x14ac:dyDescent="0.2">
      <c r="B29" s="5" t="s">
        <v>13</v>
      </c>
      <c r="C29" s="5" t="s">
        <v>20</v>
      </c>
      <c r="D29" s="5" t="s">
        <v>16</v>
      </c>
      <c r="E29" s="5">
        <v>20</v>
      </c>
      <c r="F29" s="6">
        <v>17800</v>
      </c>
      <c r="G29" s="6"/>
      <c r="H29" s="6">
        <f>F29*E29</f>
        <v>356000</v>
      </c>
    </row>
    <row r="30" spans="2:8" ht="12.95" customHeight="1" x14ac:dyDescent="0.2">
      <c r="B30" s="5" t="s">
        <v>13</v>
      </c>
      <c r="C30" s="5" t="s">
        <v>19</v>
      </c>
      <c r="D30" s="5" t="s">
        <v>16</v>
      </c>
      <c r="E30" s="5">
        <v>24</v>
      </c>
      <c r="F30" s="6">
        <v>17800</v>
      </c>
      <c r="G30" s="6"/>
      <c r="H30" s="6">
        <f t="shared" ref="H30:H34" si="1">F30*E30</f>
        <v>427200</v>
      </c>
    </row>
    <row r="31" spans="2:8" ht="12.95" customHeight="1" x14ac:dyDescent="0.2">
      <c r="B31" s="5" t="s">
        <v>13</v>
      </c>
      <c r="C31" s="5" t="s">
        <v>7</v>
      </c>
      <c r="D31" s="5" t="s">
        <v>16</v>
      </c>
      <c r="E31" s="5">
        <v>19</v>
      </c>
      <c r="F31" s="6">
        <v>17800</v>
      </c>
      <c r="G31" s="6">
        <v>16700</v>
      </c>
      <c r="H31" s="6">
        <f>G31*E31</f>
        <v>317300</v>
      </c>
    </row>
    <row r="32" spans="2:8" ht="12.95" customHeight="1" x14ac:dyDescent="0.2">
      <c r="B32" s="5" t="s">
        <v>13</v>
      </c>
      <c r="C32" s="5" t="s">
        <v>22</v>
      </c>
      <c r="D32" s="5" t="s">
        <v>16</v>
      </c>
      <c r="E32" s="5">
        <v>23</v>
      </c>
      <c r="F32" s="6">
        <v>17800</v>
      </c>
      <c r="G32" s="6"/>
      <c r="H32" s="6">
        <f t="shared" si="1"/>
        <v>409400</v>
      </c>
    </row>
    <row r="33" spans="2:10" ht="12.95" customHeight="1" x14ac:dyDescent="0.2">
      <c r="B33" s="5" t="s">
        <v>13</v>
      </c>
      <c r="C33" s="5" t="s">
        <v>23</v>
      </c>
      <c r="D33" s="5" t="s">
        <v>16</v>
      </c>
      <c r="E33" s="5">
        <v>29</v>
      </c>
      <c r="F33" s="6">
        <v>17800</v>
      </c>
      <c r="G33" s="6"/>
      <c r="H33" s="6">
        <f t="shared" si="1"/>
        <v>516200</v>
      </c>
    </row>
    <row r="34" spans="2:10" ht="12.95" customHeight="1" x14ac:dyDescent="0.2">
      <c r="B34" s="5" t="s">
        <v>13</v>
      </c>
      <c r="C34" s="5" t="s">
        <v>24</v>
      </c>
      <c r="D34" s="5" t="s">
        <v>16</v>
      </c>
      <c r="E34" s="5">
        <v>10</v>
      </c>
      <c r="F34" s="6">
        <v>17800</v>
      </c>
      <c r="G34" s="6"/>
      <c r="H34" s="6">
        <f t="shared" si="1"/>
        <v>178000</v>
      </c>
      <c r="J34" s="31"/>
    </row>
    <row r="35" spans="2:10" ht="12.95" customHeight="1" x14ac:dyDescent="0.2">
      <c r="B35" s="26"/>
      <c r="C35" s="27"/>
      <c r="D35" s="27"/>
      <c r="E35" s="27"/>
      <c r="F35" s="27"/>
      <c r="G35" s="88" t="s">
        <v>38</v>
      </c>
      <c r="H35" s="28">
        <f>H29+H30+H31+H32+H33+H34</f>
        <v>2204100</v>
      </c>
    </row>
    <row r="36" spans="2:10" ht="12.95" customHeight="1" x14ac:dyDescent="0.2">
      <c r="B36" s="26"/>
      <c r="C36" s="27"/>
      <c r="D36" s="27"/>
      <c r="E36" s="27"/>
      <c r="F36" s="27"/>
      <c r="G36" s="38"/>
      <c r="H36" s="7"/>
    </row>
    <row r="37" spans="2:10" ht="12.95" customHeight="1" x14ac:dyDescent="0.2">
      <c r="B37" s="5" t="s">
        <v>15</v>
      </c>
      <c r="C37" s="5" t="s">
        <v>20</v>
      </c>
      <c r="D37" s="5" t="s">
        <v>16</v>
      </c>
      <c r="E37" s="5">
        <v>20</v>
      </c>
      <c r="F37" s="6">
        <v>18700</v>
      </c>
      <c r="G37" s="6"/>
      <c r="H37" s="7">
        <f>F37*E37</f>
        <v>374000</v>
      </c>
    </row>
    <row r="38" spans="2:10" ht="12.95" customHeight="1" x14ac:dyDescent="0.2">
      <c r="B38" s="5" t="s">
        <v>15</v>
      </c>
      <c r="C38" s="5" t="s">
        <v>19</v>
      </c>
      <c r="D38" s="5" t="s">
        <v>16</v>
      </c>
      <c r="E38" s="5">
        <v>24</v>
      </c>
      <c r="F38" s="6">
        <v>18700</v>
      </c>
      <c r="G38" s="6"/>
      <c r="H38" s="7">
        <f t="shared" ref="H38:H42" si="2">F38*E38</f>
        <v>448800</v>
      </c>
    </row>
    <row r="39" spans="2:10" ht="12.95" customHeight="1" x14ac:dyDescent="0.2">
      <c r="B39" s="5" t="s">
        <v>15</v>
      </c>
      <c r="C39" s="5" t="s">
        <v>7</v>
      </c>
      <c r="D39" s="5" t="s">
        <v>16</v>
      </c>
      <c r="E39" s="5">
        <v>17</v>
      </c>
      <c r="F39" s="6">
        <v>18700</v>
      </c>
      <c r="G39" s="6">
        <v>17600</v>
      </c>
      <c r="H39" s="7">
        <f>E39*G39</f>
        <v>299200</v>
      </c>
    </row>
    <row r="40" spans="2:10" ht="12.95" customHeight="1" x14ac:dyDescent="0.2">
      <c r="B40" s="5" t="s">
        <v>15</v>
      </c>
      <c r="C40" s="5" t="s">
        <v>22</v>
      </c>
      <c r="D40" s="5" t="s">
        <v>16</v>
      </c>
      <c r="E40" s="5">
        <v>21</v>
      </c>
      <c r="F40" s="6">
        <v>18700</v>
      </c>
      <c r="G40" s="6"/>
      <c r="H40" s="7">
        <f t="shared" si="2"/>
        <v>392700</v>
      </c>
    </row>
    <row r="41" spans="2:10" ht="12.95" customHeight="1" x14ac:dyDescent="0.2">
      <c r="B41" s="5" t="s">
        <v>15</v>
      </c>
      <c r="C41" s="5" t="s">
        <v>23</v>
      </c>
      <c r="D41" s="5" t="s">
        <v>16</v>
      </c>
      <c r="E41" s="5">
        <v>24</v>
      </c>
      <c r="F41" s="6">
        <v>18700</v>
      </c>
      <c r="G41" s="6"/>
      <c r="H41" s="7">
        <f t="shared" si="2"/>
        <v>448800</v>
      </c>
    </row>
    <row r="42" spans="2:10" ht="12.95" customHeight="1" x14ac:dyDescent="0.2">
      <c r="B42" s="5" t="s">
        <v>15</v>
      </c>
      <c r="C42" s="5" t="s">
        <v>24</v>
      </c>
      <c r="D42" s="5" t="s">
        <v>16</v>
      </c>
      <c r="E42" s="5">
        <v>11</v>
      </c>
      <c r="F42" s="6">
        <v>18700</v>
      </c>
      <c r="G42" s="6"/>
      <c r="H42" s="7">
        <f t="shared" si="2"/>
        <v>205700</v>
      </c>
    </row>
    <row r="43" spans="2:10" ht="12.95" customHeight="1" x14ac:dyDescent="0.2">
      <c r="B43" s="30"/>
      <c r="C43" s="29"/>
      <c r="D43" s="29"/>
      <c r="E43" s="29"/>
      <c r="F43" s="29"/>
      <c r="G43" s="88" t="s">
        <v>37</v>
      </c>
      <c r="H43" s="28">
        <f>H37+H38+H39+H40+H41+H42</f>
        <v>2169200</v>
      </c>
    </row>
    <row r="44" spans="2:10" ht="12.95" customHeight="1" x14ac:dyDescent="0.2">
      <c r="B44" s="40"/>
      <c r="C44" s="66"/>
      <c r="D44" s="66"/>
      <c r="E44" s="66"/>
      <c r="F44" s="66"/>
      <c r="G44" s="38"/>
      <c r="H44" s="67"/>
    </row>
    <row r="45" spans="2:10" ht="12.95" customHeight="1" x14ac:dyDescent="0.2">
      <c r="B45" s="5" t="s">
        <v>32</v>
      </c>
      <c r="C45" s="5" t="s">
        <v>20</v>
      </c>
      <c r="D45" s="68" t="s">
        <v>16</v>
      </c>
      <c r="E45" s="68">
        <v>20</v>
      </c>
      <c r="F45" s="69">
        <v>19200</v>
      </c>
      <c r="G45" s="69"/>
      <c r="H45" s="6">
        <f>E45*F45</f>
        <v>384000</v>
      </c>
    </row>
    <row r="46" spans="2:10" ht="12.95" customHeight="1" x14ac:dyDescent="0.2">
      <c r="B46" s="5" t="s">
        <v>32</v>
      </c>
      <c r="C46" s="5" t="s">
        <v>19</v>
      </c>
      <c r="D46" s="68" t="s">
        <v>16</v>
      </c>
      <c r="E46" s="68">
        <v>24</v>
      </c>
      <c r="F46" s="69">
        <v>19200</v>
      </c>
      <c r="G46" s="69"/>
      <c r="H46" s="6">
        <f t="shared" ref="H46:H50" si="3">E46*F46</f>
        <v>460800</v>
      </c>
    </row>
    <row r="47" spans="2:10" ht="12.95" customHeight="1" x14ac:dyDescent="0.2">
      <c r="B47" s="5" t="s">
        <v>32</v>
      </c>
      <c r="C47" s="5" t="s">
        <v>7</v>
      </c>
      <c r="D47" s="68" t="s">
        <v>16</v>
      </c>
      <c r="E47" s="68">
        <v>13</v>
      </c>
      <c r="F47" s="69">
        <v>19200</v>
      </c>
      <c r="G47" s="69"/>
      <c r="H47" s="6">
        <f t="shared" si="3"/>
        <v>249600</v>
      </c>
    </row>
    <row r="48" spans="2:10" ht="12.95" customHeight="1" x14ac:dyDescent="0.2">
      <c r="B48" s="5" t="s">
        <v>32</v>
      </c>
      <c r="C48" s="5" t="s">
        <v>22</v>
      </c>
      <c r="D48" s="68" t="s">
        <v>16</v>
      </c>
      <c r="E48" s="68">
        <v>23</v>
      </c>
      <c r="F48" s="69">
        <v>19200</v>
      </c>
      <c r="G48" s="69"/>
      <c r="H48" s="6">
        <f t="shared" si="3"/>
        <v>441600</v>
      </c>
    </row>
    <row r="49" spans="2:8" ht="12.95" customHeight="1" x14ac:dyDescent="0.2">
      <c r="B49" s="5" t="s">
        <v>32</v>
      </c>
      <c r="C49" s="5" t="s">
        <v>23</v>
      </c>
      <c r="D49" s="68" t="s">
        <v>16</v>
      </c>
      <c r="E49" s="68">
        <v>25</v>
      </c>
      <c r="F49" s="69">
        <v>19200</v>
      </c>
      <c r="G49" s="69"/>
      <c r="H49" s="6">
        <f t="shared" si="3"/>
        <v>480000</v>
      </c>
    </row>
    <row r="50" spans="2:8" ht="12.95" customHeight="1" x14ac:dyDescent="0.2">
      <c r="B50" s="5" t="s">
        <v>32</v>
      </c>
      <c r="C50" s="5" t="s">
        <v>24</v>
      </c>
      <c r="D50" s="68" t="s">
        <v>16</v>
      </c>
      <c r="E50" s="68">
        <v>12</v>
      </c>
      <c r="F50" s="69">
        <v>19200</v>
      </c>
      <c r="G50" s="69"/>
      <c r="H50" s="6">
        <f t="shared" si="3"/>
        <v>230400</v>
      </c>
    </row>
    <row r="51" spans="2:8" ht="12.95" customHeight="1" x14ac:dyDescent="0.2">
      <c r="B51" s="70"/>
      <c r="C51" s="71"/>
      <c r="D51" s="71"/>
      <c r="E51" s="71"/>
      <c r="F51" s="71"/>
      <c r="G51" s="86" t="s">
        <v>36</v>
      </c>
      <c r="H51" s="87">
        <f>SUM(H45:H50)</f>
        <v>2246400</v>
      </c>
    </row>
    <row r="52" spans="2:8" s="13" customFormat="1" ht="12.95" customHeight="1" x14ac:dyDescent="0.25">
      <c r="B52" s="72"/>
      <c r="C52" s="73"/>
      <c r="D52" s="73"/>
      <c r="E52" s="73"/>
      <c r="F52" s="73"/>
      <c r="G52" s="38"/>
      <c r="H52" s="74"/>
    </row>
    <row r="53" spans="2:8" ht="12.95" customHeight="1" x14ac:dyDescent="0.2">
      <c r="B53" s="34"/>
      <c r="C53" s="29"/>
      <c r="D53" s="29"/>
      <c r="E53" s="29"/>
      <c r="F53" s="29"/>
      <c r="G53" s="36" t="s">
        <v>42</v>
      </c>
      <c r="H53" s="28">
        <f>H43+H35+H27+H19+H51</f>
        <v>12626950</v>
      </c>
    </row>
    <row r="56" spans="2:8" x14ac:dyDescent="0.2">
      <c r="B56" s="13"/>
      <c r="C56" s="13"/>
      <c r="D56" s="13"/>
      <c r="E56" s="13"/>
      <c r="F56" s="13"/>
      <c r="G56" s="13"/>
      <c r="H56" s="13"/>
    </row>
    <row r="58" spans="2:8" s="2" customFormat="1" x14ac:dyDescent="0.2">
      <c r="B58" s="1"/>
      <c r="C58" s="1"/>
      <c r="D58" s="1"/>
      <c r="E58" s="1"/>
      <c r="F58" s="1"/>
      <c r="G58" s="1"/>
    </row>
    <row r="62" spans="2:8" x14ac:dyDescent="0.2">
      <c r="B62" s="9"/>
      <c r="C62" s="9"/>
      <c r="D62" s="9"/>
      <c r="E62" s="39"/>
      <c r="F62" s="9"/>
      <c r="G62" s="9"/>
      <c r="H62" s="32"/>
    </row>
    <row r="63" spans="2:8" x14ac:dyDescent="0.2">
      <c r="B63" s="8"/>
      <c r="C63" s="8"/>
      <c r="D63" s="8"/>
      <c r="E63" s="8"/>
      <c r="F63" s="8"/>
      <c r="G63" s="8"/>
      <c r="H63" s="9"/>
    </row>
    <row r="64" spans="2:8" x14ac:dyDescent="0.2">
      <c r="B64" s="8"/>
      <c r="C64" s="8"/>
      <c r="D64" s="8"/>
      <c r="E64" s="8"/>
      <c r="F64" s="8"/>
      <c r="G64" s="8"/>
      <c r="H64" s="9"/>
    </row>
  </sheetData>
  <mergeCells count="11">
    <mergeCell ref="B2:H2"/>
    <mergeCell ref="G9:G11"/>
    <mergeCell ref="H9:H11"/>
    <mergeCell ref="B1:H1"/>
    <mergeCell ref="B3:H3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1:J41"/>
  <sheetViews>
    <sheetView workbookViewId="0">
      <selection activeCell="H29" sqref="H29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6" t="s">
        <v>0</v>
      </c>
      <c r="C1" s="76"/>
      <c r="D1" s="76"/>
      <c r="E1" s="76"/>
      <c r="F1" s="76"/>
      <c r="G1" s="76"/>
      <c r="H1" s="76"/>
      <c r="I1" s="4"/>
      <c r="J1" s="4"/>
    </row>
    <row r="2" spans="2:10" ht="15" customHeight="1" x14ac:dyDescent="0.2">
      <c r="B2" s="76" t="s">
        <v>28</v>
      </c>
      <c r="C2" s="76"/>
      <c r="D2" s="76"/>
      <c r="E2" s="76"/>
      <c r="F2" s="76"/>
      <c r="G2" s="76"/>
      <c r="H2" s="76"/>
      <c r="I2" s="4"/>
      <c r="J2" s="4"/>
    </row>
    <row r="3" spans="2:10" ht="15" customHeight="1" x14ac:dyDescent="0.2">
      <c r="B3" s="76" t="s">
        <v>1</v>
      </c>
      <c r="C3" s="76"/>
      <c r="D3" s="76"/>
      <c r="E3" s="76"/>
      <c r="F3" s="76"/>
      <c r="G3" s="76"/>
      <c r="H3" s="76"/>
      <c r="I3" s="4"/>
      <c r="J3" s="4"/>
    </row>
    <row r="4" spans="2:10" ht="15" customHeight="1" x14ac:dyDescent="0.2"/>
    <row r="5" spans="2:10" ht="15" customHeight="1" x14ac:dyDescent="0.2"/>
    <row r="6" spans="2:10" ht="15" customHeight="1" x14ac:dyDescent="0.2">
      <c r="B6" s="78" t="s">
        <v>35</v>
      </c>
      <c r="C6" s="78"/>
      <c r="D6" s="78"/>
      <c r="E6" s="78"/>
      <c r="F6" s="78"/>
      <c r="G6" s="78"/>
      <c r="H6" s="78"/>
      <c r="I6" s="3"/>
    </row>
    <row r="7" spans="2:10" ht="15" customHeight="1" x14ac:dyDescent="0.2">
      <c r="B7" s="78"/>
      <c r="C7" s="78"/>
      <c r="D7" s="78"/>
      <c r="E7" s="78"/>
      <c r="F7" s="78"/>
      <c r="G7" s="78"/>
      <c r="H7" s="78"/>
      <c r="I7" s="3"/>
    </row>
    <row r="8" spans="2:10" ht="15" customHeight="1" x14ac:dyDescent="0.2">
      <c r="B8" s="78"/>
      <c r="C8" s="78"/>
      <c r="D8" s="78"/>
      <c r="E8" s="78"/>
      <c r="F8" s="78"/>
      <c r="G8" s="78"/>
      <c r="H8" s="78"/>
      <c r="I8" s="3"/>
    </row>
    <row r="9" spans="2:10" ht="15" customHeight="1" x14ac:dyDescent="0.2"/>
    <row r="10" spans="2:10" ht="15" customHeight="1" x14ac:dyDescent="0.2"/>
    <row r="11" spans="2:10" ht="15" customHeight="1" x14ac:dyDescent="0.2">
      <c r="B11" s="79" t="s">
        <v>2</v>
      </c>
      <c r="C11" s="79" t="s">
        <v>3</v>
      </c>
      <c r="D11" s="79" t="s">
        <v>4</v>
      </c>
      <c r="E11" s="79" t="s">
        <v>5</v>
      </c>
      <c r="F11" s="79" t="s">
        <v>6</v>
      </c>
      <c r="G11" s="79" t="s">
        <v>14</v>
      </c>
      <c r="H11" s="79" t="s">
        <v>10</v>
      </c>
    </row>
    <row r="12" spans="2:10" ht="15" customHeight="1" x14ac:dyDescent="0.2">
      <c r="B12" s="80"/>
      <c r="C12" s="80"/>
      <c r="D12" s="80"/>
      <c r="E12" s="80"/>
      <c r="F12" s="80"/>
      <c r="G12" s="80"/>
      <c r="H12" s="80"/>
    </row>
    <row r="13" spans="2:10" ht="15" customHeight="1" x14ac:dyDescent="0.2">
      <c r="B13" s="81"/>
      <c r="C13" s="81"/>
      <c r="D13" s="81"/>
      <c r="E13" s="81"/>
      <c r="F13" s="81"/>
      <c r="G13" s="81"/>
      <c r="H13" s="81"/>
    </row>
    <row r="14" spans="2:10" ht="15" customHeight="1" x14ac:dyDescent="0.2">
      <c r="B14" s="5" t="s">
        <v>11</v>
      </c>
      <c r="C14" s="5" t="s">
        <v>20</v>
      </c>
      <c r="D14" s="5" t="s">
        <v>25</v>
      </c>
      <c r="E14" s="5">
        <v>92</v>
      </c>
      <c r="F14" s="6">
        <v>18100</v>
      </c>
      <c r="G14" s="6"/>
      <c r="H14" s="6">
        <f>F14*E14</f>
        <v>1665200</v>
      </c>
    </row>
    <row r="15" spans="2:10" ht="15" customHeight="1" x14ac:dyDescent="0.2">
      <c r="B15" s="33"/>
      <c r="C15" s="25"/>
      <c r="D15" s="24"/>
      <c r="E15" s="24"/>
      <c r="F15" s="24"/>
      <c r="G15" s="85" t="s">
        <v>40</v>
      </c>
      <c r="H15" s="28">
        <f>H14</f>
        <v>1665200</v>
      </c>
    </row>
    <row r="16" spans="2:10" ht="15" customHeight="1" x14ac:dyDescent="0.2">
      <c r="B16" s="26"/>
      <c r="C16" s="27"/>
      <c r="D16" s="27"/>
      <c r="E16" s="27"/>
      <c r="F16" s="27"/>
      <c r="G16" s="27"/>
      <c r="H16" s="65"/>
    </row>
    <row r="17" spans="2:8" ht="15" customHeight="1" x14ac:dyDescent="0.2">
      <c r="B17" s="5" t="s">
        <v>12</v>
      </c>
      <c r="C17" s="5" t="s">
        <v>20</v>
      </c>
      <c r="D17" s="5" t="s">
        <v>25</v>
      </c>
      <c r="E17" s="5">
        <v>86</v>
      </c>
      <c r="F17" s="6">
        <v>19000</v>
      </c>
      <c r="G17" s="6"/>
      <c r="H17" s="6">
        <f>F17*E17</f>
        <v>1634000</v>
      </c>
    </row>
    <row r="18" spans="2:8" ht="15" customHeight="1" x14ac:dyDescent="0.2">
      <c r="B18" s="33"/>
      <c r="C18" s="24"/>
      <c r="D18" s="24"/>
      <c r="E18" s="24"/>
      <c r="F18" s="24"/>
      <c r="G18" s="85" t="s">
        <v>39</v>
      </c>
      <c r="H18" s="28">
        <f>H17</f>
        <v>1634000</v>
      </c>
    </row>
    <row r="19" spans="2:8" ht="15" customHeight="1" x14ac:dyDescent="0.2">
      <c r="B19" s="26"/>
      <c r="C19" s="27"/>
      <c r="D19" s="27"/>
      <c r="E19" s="27"/>
      <c r="F19" s="27"/>
      <c r="G19" s="27"/>
      <c r="H19" s="65"/>
    </row>
    <row r="20" spans="2:8" ht="15" customHeight="1" x14ac:dyDescent="0.2">
      <c r="B20" s="5" t="s">
        <v>13</v>
      </c>
      <c r="C20" s="5" t="s">
        <v>20</v>
      </c>
      <c r="D20" s="5" t="s">
        <v>25</v>
      </c>
      <c r="E20" s="5">
        <v>84</v>
      </c>
      <c r="F20" s="6">
        <v>20300</v>
      </c>
      <c r="G20" s="6"/>
      <c r="H20" s="6">
        <f>F20*E20</f>
        <v>1705200</v>
      </c>
    </row>
    <row r="21" spans="2:8" ht="15" customHeight="1" x14ac:dyDescent="0.2">
      <c r="B21" s="5"/>
      <c r="C21" s="25"/>
      <c r="D21" s="24"/>
      <c r="E21" s="24"/>
      <c r="F21" s="24"/>
      <c r="G21" s="85" t="s">
        <v>38</v>
      </c>
      <c r="H21" s="28">
        <f>H20</f>
        <v>1705200</v>
      </c>
    </row>
    <row r="22" spans="2:8" ht="15" customHeight="1" x14ac:dyDescent="0.2">
      <c r="B22" s="26"/>
      <c r="C22" s="27"/>
      <c r="D22" s="27"/>
      <c r="E22" s="27"/>
      <c r="F22" s="27"/>
      <c r="G22" s="27"/>
      <c r="H22" s="65"/>
    </row>
    <row r="23" spans="2:8" ht="15" customHeight="1" x14ac:dyDescent="0.2">
      <c r="B23" s="5" t="s">
        <v>15</v>
      </c>
      <c r="C23" s="5" t="s">
        <v>20</v>
      </c>
      <c r="D23" s="5" t="s">
        <v>25</v>
      </c>
      <c r="E23" s="5">
        <v>83</v>
      </c>
      <c r="F23" s="6">
        <v>21300</v>
      </c>
      <c r="G23" s="6"/>
      <c r="H23" s="7">
        <f>F23*E23</f>
        <v>1767900</v>
      </c>
    </row>
    <row r="24" spans="2:8" ht="15" customHeight="1" x14ac:dyDescent="0.2">
      <c r="B24" s="5"/>
      <c r="C24" s="25"/>
      <c r="D24" s="24"/>
      <c r="E24" s="24"/>
      <c r="F24" s="24"/>
      <c r="G24" s="85" t="s">
        <v>43</v>
      </c>
      <c r="H24" s="28">
        <f>H23</f>
        <v>1767900</v>
      </c>
    </row>
    <row r="25" spans="2:8" ht="15" customHeight="1" x14ac:dyDescent="0.2">
      <c r="B25" s="40"/>
      <c r="C25" s="66"/>
      <c r="D25" s="66"/>
      <c r="E25" s="66"/>
      <c r="F25" s="66"/>
      <c r="G25" s="38"/>
      <c r="H25" s="67"/>
    </row>
    <row r="26" spans="2:8" ht="15" customHeight="1" x14ac:dyDescent="0.2">
      <c r="B26" s="5" t="s">
        <v>32</v>
      </c>
      <c r="C26" s="5" t="s">
        <v>20</v>
      </c>
      <c r="D26" s="68" t="s">
        <v>25</v>
      </c>
      <c r="E26" s="68">
        <v>86.5</v>
      </c>
      <c r="F26" s="69">
        <v>21900</v>
      </c>
      <c r="G26" s="69"/>
      <c r="H26" s="6">
        <f>E26*F26</f>
        <v>1894350</v>
      </c>
    </row>
    <row r="27" spans="2:8" ht="15" customHeight="1" x14ac:dyDescent="0.2">
      <c r="B27" s="70"/>
      <c r="C27" s="71"/>
      <c r="D27" s="71"/>
      <c r="E27" s="71"/>
      <c r="F27" s="71"/>
      <c r="G27" s="86" t="s">
        <v>36</v>
      </c>
      <c r="H27" s="87">
        <f>SUM(H26:H26)</f>
        <v>1894350</v>
      </c>
    </row>
    <row r="28" spans="2:8" ht="15" customHeight="1" x14ac:dyDescent="0.2">
      <c r="B28" s="72"/>
      <c r="C28" s="73"/>
      <c r="D28" s="73"/>
      <c r="E28" s="73"/>
      <c r="F28" s="73"/>
      <c r="G28" s="38"/>
      <c r="H28" s="74"/>
    </row>
    <row r="29" spans="2:8" s="13" customFormat="1" ht="15" customHeight="1" x14ac:dyDescent="0.2">
      <c r="B29" s="34"/>
      <c r="C29" s="29"/>
      <c r="D29" s="29"/>
      <c r="E29" s="35"/>
      <c r="F29" s="35"/>
      <c r="G29" s="36" t="s">
        <v>42</v>
      </c>
      <c r="H29" s="37">
        <f>H15+H18+H21+H24+H27</f>
        <v>8666650</v>
      </c>
    </row>
    <row r="30" spans="2:8" x14ac:dyDescent="0.2">
      <c r="B30" s="2"/>
      <c r="C30" s="2"/>
      <c r="D30" s="2"/>
      <c r="E30" s="2"/>
      <c r="F30" s="2"/>
      <c r="G30" s="2"/>
      <c r="H30" s="2"/>
    </row>
    <row r="33" spans="2:8" x14ac:dyDescent="0.2">
      <c r="B33" s="13"/>
      <c r="C33" s="13"/>
      <c r="D33" s="13"/>
      <c r="E33" s="13"/>
      <c r="F33" s="13"/>
      <c r="G33" s="13"/>
      <c r="H33" s="13"/>
    </row>
    <row r="35" spans="2:8" s="2" customFormat="1" ht="15" customHeight="1" x14ac:dyDescent="0.2">
      <c r="B35" s="1"/>
      <c r="C35" s="1"/>
      <c r="D35" s="1"/>
      <c r="E35" s="1"/>
      <c r="F35" s="1"/>
      <c r="G35" s="1"/>
      <c r="H35" s="1"/>
    </row>
    <row r="36" spans="2:8" ht="15" customHeight="1" x14ac:dyDescent="0.2"/>
    <row r="37" spans="2:8" ht="15" customHeight="1" x14ac:dyDescent="0.2"/>
    <row r="39" spans="2:8" x14ac:dyDescent="0.2">
      <c r="B39" s="9"/>
      <c r="C39" s="9"/>
      <c r="D39" s="9"/>
      <c r="E39" s="39"/>
      <c r="F39" s="9"/>
      <c r="G39" s="9"/>
      <c r="H39" s="22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8"/>
      <c r="C41" s="8"/>
      <c r="D41" s="8"/>
      <c r="E41" s="8"/>
      <c r="F41" s="8"/>
      <c r="G41" s="8"/>
      <c r="H41" s="8"/>
    </row>
  </sheetData>
  <mergeCells count="11">
    <mergeCell ref="B1:H1"/>
    <mergeCell ref="B3:H3"/>
    <mergeCell ref="B6:H8"/>
    <mergeCell ref="B11:B13"/>
    <mergeCell ref="C11:C13"/>
    <mergeCell ref="D11:D13"/>
    <mergeCell ref="E11:E13"/>
    <mergeCell ref="F11:F13"/>
    <mergeCell ref="B2:H2"/>
    <mergeCell ref="G11:G13"/>
    <mergeCell ref="H11:H13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42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6" t="s">
        <v>0</v>
      </c>
      <c r="C2" s="76"/>
      <c r="D2" s="76"/>
      <c r="E2" s="76"/>
      <c r="F2" s="76"/>
      <c r="G2" s="76"/>
      <c r="H2" s="4"/>
      <c r="I2" s="4"/>
      <c r="J2" s="4"/>
    </row>
    <row r="3" spans="2:11" ht="15" customHeight="1" x14ac:dyDescent="0.2">
      <c r="B3" s="76" t="s">
        <v>1</v>
      </c>
      <c r="C3" s="76"/>
      <c r="D3" s="76"/>
      <c r="E3" s="76"/>
      <c r="F3" s="76"/>
      <c r="G3" s="76"/>
      <c r="H3" s="4"/>
      <c r="I3" s="4"/>
      <c r="J3" s="4"/>
    </row>
    <row r="4" spans="2:11" ht="15" customHeight="1" x14ac:dyDescent="0.2">
      <c r="B4" s="75"/>
      <c r="C4" s="75"/>
      <c r="D4" s="75"/>
      <c r="E4" s="75"/>
      <c r="F4" s="75"/>
      <c r="G4" s="41"/>
      <c r="H4" s="75"/>
    </row>
    <row r="5" spans="2:11" ht="15" customHeight="1" x14ac:dyDescent="0.2">
      <c r="B5" s="75"/>
      <c r="C5" s="75"/>
      <c r="D5" s="75"/>
      <c r="E5" s="75"/>
      <c r="F5" s="75"/>
      <c r="G5" s="41"/>
      <c r="H5" s="75"/>
    </row>
    <row r="6" spans="2:11" ht="15" customHeight="1" x14ac:dyDescent="0.2">
      <c r="B6" s="3" t="s">
        <v>30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5"/>
      <c r="C8" s="19" t="s">
        <v>11</v>
      </c>
      <c r="D8" s="19" t="s">
        <v>12</v>
      </c>
      <c r="E8" s="19" t="s">
        <v>13</v>
      </c>
      <c r="F8" s="19" t="s">
        <v>15</v>
      </c>
      <c r="G8" s="43" t="s">
        <v>32</v>
      </c>
      <c r="H8" s="12"/>
    </row>
    <row r="9" spans="2:11" ht="15" customHeight="1" x14ac:dyDescent="0.2">
      <c r="B9" s="17" t="s">
        <v>25</v>
      </c>
      <c r="C9" s="20">
        <v>2063400</v>
      </c>
      <c r="D9" s="18">
        <v>2147000</v>
      </c>
      <c r="E9" s="18">
        <v>2253300</v>
      </c>
      <c r="F9" s="44">
        <v>2343000</v>
      </c>
      <c r="G9" s="44">
        <v>2507550</v>
      </c>
      <c r="H9" s="12"/>
    </row>
    <row r="10" spans="2:11" ht="15" customHeight="1" x14ac:dyDescent="0.2">
      <c r="B10" s="14" t="s">
        <v>16</v>
      </c>
      <c r="C10" s="21">
        <v>2790450</v>
      </c>
      <c r="D10" s="16">
        <v>2993020</v>
      </c>
      <c r="E10" s="16">
        <v>3120800</v>
      </c>
      <c r="F10" s="16">
        <v>3111900</v>
      </c>
      <c r="G10" s="16">
        <v>3225600</v>
      </c>
      <c r="H10" s="10"/>
    </row>
    <row r="11" spans="2:11" ht="15" customHeight="1" x14ac:dyDescent="0.2">
      <c r="B11" s="14" t="s">
        <v>17</v>
      </c>
      <c r="C11" s="21">
        <v>95400</v>
      </c>
      <c r="D11" s="16">
        <v>33400</v>
      </c>
      <c r="E11" s="16">
        <v>17800</v>
      </c>
      <c r="F11" s="16">
        <v>18700</v>
      </c>
      <c r="G11" s="16">
        <v>0</v>
      </c>
      <c r="H11" s="10"/>
    </row>
    <row r="12" spans="2:11" ht="15" customHeight="1" x14ac:dyDescent="0.2">
      <c r="B12" s="14" t="s">
        <v>18</v>
      </c>
      <c r="C12" s="21">
        <v>43200</v>
      </c>
      <c r="D12" s="16">
        <v>45200</v>
      </c>
      <c r="E12" s="16">
        <v>60500</v>
      </c>
      <c r="F12" s="16">
        <v>63500</v>
      </c>
      <c r="G12" s="16">
        <v>52000</v>
      </c>
      <c r="H12" s="10"/>
    </row>
    <row r="13" spans="2:11" ht="15" customHeight="1" x14ac:dyDescent="0.2">
      <c r="B13" s="45" t="s">
        <v>8</v>
      </c>
      <c r="C13" s="46">
        <v>8691000</v>
      </c>
      <c r="D13" s="47">
        <v>9018332</v>
      </c>
      <c r="E13" s="47">
        <v>9233646</v>
      </c>
      <c r="F13" s="47">
        <v>9489750</v>
      </c>
      <c r="G13" s="47">
        <v>9616500</v>
      </c>
      <c r="H13" s="10"/>
      <c r="I13" s="48"/>
      <c r="J13" s="48"/>
      <c r="K13" s="49"/>
    </row>
    <row r="14" spans="2:11" ht="15" customHeight="1" x14ac:dyDescent="0.2">
      <c r="B14" s="50"/>
      <c r="C14" s="51"/>
      <c r="D14" s="52"/>
      <c r="E14" s="52"/>
      <c r="F14" s="52"/>
      <c r="G14" s="53"/>
      <c r="H14" s="10"/>
      <c r="I14" s="48"/>
      <c r="J14" s="48"/>
      <c r="K14" s="49"/>
    </row>
    <row r="15" spans="2:11" s="57" customFormat="1" ht="15" customHeight="1" x14ac:dyDescent="0.2">
      <c r="B15" s="54" t="s">
        <v>29</v>
      </c>
      <c r="C15" s="55">
        <f>SUM(C10:C13,C9)</f>
        <v>13683450</v>
      </c>
      <c r="D15" s="55">
        <f>SUM(D10:D13,D9)</f>
        <v>14236952</v>
      </c>
      <c r="E15" s="55">
        <f>SUM(E10:E13,E9)</f>
        <v>14686046</v>
      </c>
      <c r="F15" s="55">
        <f>SUM(F9:F13)</f>
        <v>15026850</v>
      </c>
      <c r="G15" s="56">
        <f>SUM(G9:G13)</f>
        <v>15401650</v>
      </c>
      <c r="I15" s="58"/>
      <c r="J15" s="58"/>
      <c r="K15" s="59"/>
    </row>
    <row r="16" spans="2:11" s="57" customFormat="1" ht="15" customHeight="1" x14ac:dyDescent="0.2">
      <c r="B16" s="82"/>
      <c r="C16" s="83"/>
      <c r="D16" s="83"/>
      <c r="E16" s="83"/>
      <c r="F16" s="83"/>
      <c r="G16" s="84"/>
      <c r="I16" s="58"/>
      <c r="J16" s="58"/>
      <c r="K16" s="59"/>
    </row>
    <row r="17" spans="2:11" ht="15" customHeight="1" x14ac:dyDescent="0.2">
      <c r="I17" s="48"/>
      <c r="J17" s="48"/>
      <c r="K17" s="49"/>
    </row>
    <row r="18" spans="2:11" ht="15" customHeight="1" x14ac:dyDescent="0.2">
      <c r="B18" s="3" t="s">
        <v>31</v>
      </c>
      <c r="I18" s="48"/>
      <c r="J18" s="48"/>
      <c r="K18" s="49"/>
    </row>
    <row r="19" spans="2:11" ht="15" customHeight="1" x14ac:dyDescent="0.2">
      <c r="B19" s="3"/>
      <c r="I19" s="48"/>
      <c r="J19" s="48"/>
      <c r="K19" s="49"/>
    </row>
    <row r="20" spans="2:11" ht="15" customHeight="1" x14ac:dyDescent="0.2">
      <c r="I20" s="48"/>
      <c r="J20" s="48"/>
      <c r="K20" s="49"/>
    </row>
    <row r="21" spans="2:11" ht="15" customHeight="1" x14ac:dyDescent="0.2">
      <c r="B21" s="15"/>
      <c r="C21" s="19" t="s">
        <v>11</v>
      </c>
      <c r="D21" s="19" t="s">
        <v>12</v>
      </c>
      <c r="E21" s="19" t="s">
        <v>13</v>
      </c>
      <c r="F21" s="19" t="s">
        <v>15</v>
      </c>
      <c r="G21" s="60" t="s">
        <v>32</v>
      </c>
      <c r="I21" s="48"/>
      <c r="J21" s="48"/>
      <c r="K21" s="49"/>
    </row>
    <row r="22" spans="2:11" ht="15" customHeight="1" x14ac:dyDescent="0.2">
      <c r="B22" s="14" t="s">
        <v>20</v>
      </c>
      <c r="C22" s="16">
        <v>3525600</v>
      </c>
      <c r="D22" s="16">
        <v>3674000</v>
      </c>
      <c r="E22" s="16">
        <v>3807550</v>
      </c>
      <c r="F22" s="23">
        <v>4008300</v>
      </c>
      <c r="G22" s="44">
        <v>4270950</v>
      </c>
    </row>
    <row r="23" spans="2:11" ht="15" customHeight="1" x14ac:dyDescent="0.2">
      <c r="B23" s="14" t="s">
        <v>21</v>
      </c>
      <c r="C23" s="16">
        <v>193900</v>
      </c>
      <c r="D23" s="16">
        <v>232800</v>
      </c>
      <c r="E23" s="16">
        <v>279900</v>
      </c>
      <c r="F23" s="23">
        <v>260800</v>
      </c>
      <c r="G23" s="44">
        <v>301500</v>
      </c>
    </row>
    <row r="24" spans="2:11" ht="15" customHeight="1" x14ac:dyDescent="0.2">
      <c r="B24" s="14" t="s">
        <v>19</v>
      </c>
      <c r="C24" s="16">
        <v>540600</v>
      </c>
      <c r="D24" s="16">
        <v>567800</v>
      </c>
      <c r="E24" s="16">
        <v>605200</v>
      </c>
      <c r="F24" s="23">
        <v>635800</v>
      </c>
      <c r="G24" s="44">
        <v>652800</v>
      </c>
    </row>
    <row r="25" spans="2:11" ht="15" customHeight="1" x14ac:dyDescent="0.2">
      <c r="B25" s="14" t="s">
        <v>7</v>
      </c>
      <c r="C25" s="16">
        <v>4940800</v>
      </c>
      <c r="D25" s="16">
        <v>5244300</v>
      </c>
      <c r="E25" s="16">
        <v>5236200</v>
      </c>
      <c r="F25" s="23">
        <v>5400950</v>
      </c>
      <c r="G25" s="44">
        <v>5344000</v>
      </c>
    </row>
    <row r="26" spans="2:11" ht="15" customHeight="1" x14ac:dyDescent="0.2">
      <c r="B26" s="14" t="s">
        <v>22</v>
      </c>
      <c r="C26" s="16">
        <v>519600</v>
      </c>
      <c r="D26" s="16">
        <v>567800</v>
      </c>
      <c r="E26" s="16">
        <v>647200</v>
      </c>
      <c r="F26" s="23">
        <v>633150</v>
      </c>
      <c r="G26" s="44">
        <v>665800</v>
      </c>
    </row>
    <row r="27" spans="2:11" ht="15" customHeight="1" x14ac:dyDescent="0.2">
      <c r="B27" s="14" t="s">
        <v>23</v>
      </c>
      <c r="C27" s="44">
        <v>540600</v>
      </c>
      <c r="D27" s="44">
        <v>617900</v>
      </c>
      <c r="E27" s="44">
        <v>658600</v>
      </c>
      <c r="F27" s="61">
        <v>598400</v>
      </c>
      <c r="G27" s="44">
        <v>662400</v>
      </c>
    </row>
    <row r="28" spans="2:11" ht="15" customHeight="1" x14ac:dyDescent="0.2">
      <c r="B28" s="14" t="s">
        <v>24</v>
      </c>
      <c r="C28" s="44">
        <v>3182900</v>
      </c>
      <c r="D28" s="44">
        <v>3235650</v>
      </c>
      <c r="E28" s="44">
        <v>3410350</v>
      </c>
      <c r="F28" s="23">
        <v>3489450</v>
      </c>
      <c r="G28" s="61">
        <v>3504200</v>
      </c>
    </row>
    <row r="29" spans="2:11" ht="15" customHeight="1" x14ac:dyDescent="0.2">
      <c r="B29" s="45" t="s">
        <v>9</v>
      </c>
      <c r="C29" s="62">
        <v>227155</v>
      </c>
      <c r="D29" s="62">
        <v>96802</v>
      </c>
      <c r="E29" s="62">
        <v>41046</v>
      </c>
      <c r="F29" s="47">
        <v>0</v>
      </c>
      <c r="G29" s="62">
        <v>0</v>
      </c>
    </row>
    <row r="30" spans="2:11" ht="15" customHeight="1" x14ac:dyDescent="0.2">
      <c r="B30" s="50"/>
      <c r="C30" s="63"/>
      <c r="D30" s="63"/>
      <c r="E30" s="63"/>
      <c r="F30" s="52"/>
      <c r="G30" s="64"/>
    </row>
    <row r="31" spans="2:11" s="57" customFormat="1" ht="15" customHeight="1" x14ac:dyDescent="0.2">
      <c r="B31" s="54" t="s">
        <v>29</v>
      </c>
      <c r="C31" s="55">
        <f>SUM(C29,C28,C22:C27)</f>
        <v>13671155</v>
      </c>
      <c r="D31" s="55">
        <f>SUM(D29,D28,D22:D27)</f>
        <v>14237052</v>
      </c>
      <c r="E31" s="55">
        <f>SUM(E22:E27,E28,E29:E29)</f>
        <v>14686046</v>
      </c>
      <c r="F31" s="55">
        <f>SUM(F22:F29)</f>
        <v>15026850</v>
      </c>
      <c r="G31" s="56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Meharry_RCP Seats and Rates</vt:lpstr>
      <vt:lpstr>SCO_RCP Seats and Rates</vt:lpstr>
      <vt:lpstr>U of TN_RCP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2019-04-26T13:53:46Z</cp:lastPrinted>
  <dcterms:created xsi:type="dcterms:W3CDTF">2017-11-16T17:10:35Z</dcterms:created>
  <dcterms:modified xsi:type="dcterms:W3CDTF">2019-04-26T13:54:30Z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2018-10-15T17:32:09.1703232Z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