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TX\"/>
    </mc:Choice>
  </mc:AlternateContent>
  <xr:revisionPtr revIDLastSave="0" documentId="13_ncr:1_{45502C04-64EB-4C75-AC1A-C76F36BBBBC9}" xr6:coauthVersionLast="43" xr6:coauthVersionMax="43" xr10:uidLastSave="{00000000-0000-0000-0000-000000000000}"/>
  <bookViews>
    <workbookView xWindow="28680" yWindow="-120" windowWidth="29040" windowHeight="15840" activeTab="1" xr2:uid="{84A05289-546D-444D-B803-F9496E23E09C}"/>
  </bookViews>
  <sheets>
    <sheet name="TXAM_RCP Seats and Rates" sheetId="5" r:id="rId1"/>
    <sheet name="UofHouston_RCP Seats and Rates" sheetId="7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7" l="1"/>
  <c r="Q17" i="7"/>
  <c r="Q16" i="7"/>
  <c r="Q15" i="7"/>
  <c r="Q14" i="7"/>
  <c r="Q13" i="7"/>
  <c r="Q12" i="7"/>
  <c r="Q16" i="5"/>
  <c r="Q17" i="5" s="1"/>
  <c r="Q15" i="5"/>
  <c r="Q14" i="5"/>
  <c r="Q13" i="5"/>
  <c r="Q12" i="5"/>
  <c r="G31" i="6" l="1"/>
  <c r="F31" i="6"/>
  <c r="E31" i="6"/>
  <c r="D31" i="6"/>
  <c r="C31" i="6"/>
  <c r="G15" i="6"/>
  <c r="F15" i="6"/>
  <c r="E15" i="6"/>
  <c r="D15" i="6"/>
  <c r="C15" i="6"/>
  <c r="H25" i="7" l="1"/>
  <c r="H24" i="5"/>
  <c r="H26" i="7" l="1"/>
  <c r="H25" i="5"/>
  <c r="H22" i="7" l="1"/>
  <c r="H21" i="5"/>
  <c r="H22" i="5" l="1"/>
  <c r="H23" i="7"/>
  <c r="H19" i="7"/>
  <c r="H20" i="7" s="1"/>
  <c r="H16" i="7"/>
  <c r="H17" i="7" s="1"/>
  <c r="H13" i="7"/>
  <c r="H12" i="7"/>
  <c r="H14" i="7" l="1"/>
  <c r="H28" i="7" s="1"/>
  <c r="H18" i="5"/>
  <c r="H19" i="5" s="1"/>
  <c r="H15" i="5" l="1"/>
  <c r="H16" i="5" s="1"/>
  <c r="H12" i="5"/>
  <c r="H13" i="5" s="1"/>
  <c r="H27" i="5" l="1"/>
</calcChain>
</file>

<file path=xl/sharedStrings.xml><?xml version="1.0" encoding="utf-8"?>
<sst xmlns="http://schemas.openxmlformats.org/spreadsheetml/2006/main" count="125" uniqueCount="40">
  <si>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</si>
  <si>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</si>
  <si>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</si>
  <si>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</si>
  <si>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</si>
  <si>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</si>
  <si>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</si>
  <si>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</si>
  <si>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</si>
  <si>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</si>
  <si>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</si>
  <si>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</si>
  <si>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</si>
  <si>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</si>
  <si>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</si>
  <si>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</si>
  <si>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</si>
  <si>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</si>
  <si>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</si>
  <si>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</si>
  <si>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</si>
  <si>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</si>
  <si>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</si>
  <si>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</si>
  <si>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</si>
  <si>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</si>
  <si>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</si>
  <si>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</si>
  <si>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</si>
  <si>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</si>
  <si>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Per SREB records, TXAM last updated its contract with SREB for the Regional Contract Program for Academic Year 2012-2013. Following are the RCP stats per academic year for the last 5 years:</t>
  </si>
  <si>
    <t>Per SREB records, the University of Houston last updated its contract with SREB for the Regional Contract Program for Academic Year 2012-2013. Following are the RCP stats per academic year for the last 5 years:</t>
  </si>
  <si>
    <t>2014-2015 Institutional Tuition Earned:</t>
  </si>
  <si>
    <t>2015-2016 Institutional Tuition Earned:</t>
  </si>
  <si>
    <t>2016-2017 Institutional Tuition Earned:</t>
  </si>
  <si>
    <t>2018-2019 Institutional Tuition Earned:</t>
  </si>
  <si>
    <t>5-year Total Institutional Tuition Earned:</t>
  </si>
  <si>
    <t>2017-2018 Institutional Tuition Earned:</t>
  </si>
  <si>
    <t>5-year total</t>
  </si>
  <si>
    <t>5-year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</si>
</sst>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0">
                <a:latin typeface="Georgia" panose="02040502050405020303" pitchFamily="18" charset="0"/>
              </a:rPr>
              <a:t>Texas A&amp;M University</a:t>
            </a:r>
            <a:r>
              <a:rPr lang="en-US" sz="2000" b="0" baseline="0">
                <a:latin typeface="Georgia" panose="02040502050405020303" pitchFamily="18" charset="0"/>
              </a:rPr>
              <a:t> </a:t>
            </a:r>
            <a:endParaRPr lang="en-US" sz="2000" b="0">
              <a:latin typeface="Georgia" panose="02040502050405020303" pitchFamily="18" charset="0"/>
            </a:endParaRPr>
          </a:p>
          <a:p>
            <a:pPr>
              <a:defRPr/>
            </a:pPr>
            <a:r>
              <a:rPr lang="en-US" sz="2000" b="0">
                <a:latin typeface="Georgia" panose="02040502050405020303" pitchFamily="18" charset="0"/>
              </a:rPr>
              <a:t>5-year RCP Tuition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2"/>
          <c:tx>
            <c:v>Slots Filled</c:v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'TXAM_RCP Seats and Rates'!$K$12:$K$17</c:f>
              <c:strCache>
                <c:ptCount val="6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5-year total</c:v>
                </c:pt>
              </c:strCache>
            </c:strRef>
          </c:cat>
          <c:val>
            <c:numRef>
              <c:f>'TXAM_RCP Seats and Rates'!$N$12:$N$17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D-45A5-81ED-7C6151E2DE8F}"/>
            </c:ext>
          </c:extLst>
        </c:ser>
        <c:ser>
          <c:idx val="3"/>
          <c:order val="3"/>
          <c:tx>
            <c:v>Contract Tuition</c:v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'TXAM_RCP Seats and Rates'!$K$12:$K$17</c:f>
              <c:strCache>
                <c:ptCount val="6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5-year total</c:v>
                </c:pt>
              </c:strCache>
            </c:strRef>
          </c:cat>
          <c:val>
            <c:numRef>
              <c:f>'TXAM_RCP Seats and Rates'!$O$12:$O$17</c:f>
              <c:numCache>
                <c:formatCode>"$"#,##0</c:formatCode>
                <c:ptCount val="6"/>
                <c:pt idx="0">
                  <c:v>18100</c:v>
                </c:pt>
                <c:pt idx="1">
                  <c:v>19000</c:v>
                </c:pt>
                <c:pt idx="2">
                  <c:v>20300</c:v>
                </c:pt>
                <c:pt idx="3">
                  <c:v>21300</c:v>
                </c:pt>
                <c:pt idx="4">
                  <c:v>21900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D-45A5-81ED-7C6151E2DE8F}"/>
            </c:ext>
          </c:extLst>
        </c:ser>
        <c:ser>
          <c:idx val="5"/>
          <c:order val="5"/>
          <c:tx>
            <c:v>RCP Tuition Earned</c:v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'TXAM_RCP Seats and Rates'!$K$12:$K$17</c:f>
              <c:strCache>
                <c:ptCount val="6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5-year total</c:v>
                </c:pt>
              </c:strCache>
            </c:strRef>
          </c:cat>
          <c:val>
            <c:numRef>
              <c:f>'TXAM_RCP Seats and Rates'!$Q$12:$Q$17</c:f>
              <c:numCache>
                <c:formatCode>"$"#,##0</c:formatCode>
                <c:ptCount val="6"/>
                <c:pt idx="0">
                  <c:v>54300</c:v>
                </c:pt>
                <c:pt idx="1">
                  <c:v>133000</c:v>
                </c:pt>
                <c:pt idx="2">
                  <c:v>162400</c:v>
                </c:pt>
                <c:pt idx="3">
                  <c:v>149100</c:v>
                </c:pt>
                <c:pt idx="4">
                  <c:v>197100</c:v>
                </c:pt>
                <c:pt idx="5">
                  <c:v>695900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D-45A5-81ED-7C6151E2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06609295"/>
        <c:axId val="52272079"/>
        <c:axId val="1873909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'TXAM_RCP Seats and Rates'!$K$12:$K$17</c15:sqref>
                        </c15:formulaRef>
                      </c:ext>
                    </c:extLst>
                    <c:strCache>
                      <c:ptCount val="6"/>
                      <c:pt idx="0">
                        <c:v>2014-2015</c:v>
                      </c:pt>
                      <c:pt idx="1">
                        <c:v>2015-2016</c:v>
                      </c:pt>
                      <c:pt idx="2">
                        <c:v>2016-2017</c:v>
                      </c:pt>
                      <c:pt idx="3">
                        <c:v>2017-2018</c:v>
                      </c:pt>
                      <c:pt idx="4">
                        <c:v>2018-2019</c:v>
                      </c:pt>
                      <c:pt idx="5">
                        <c:v>5-year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'TXAM_RCP Seats and Rates'!$L$12:$L$17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F9D-45A5-81ED-7C6151E2DE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'TXAM_RCP Seats and Rates'!$K$12:$K$17</c15:sqref>
                        </c15:formulaRef>
                      </c:ext>
                    </c:extLst>
                    <c:strCache>
                      <c:ptCount val="6"/>
                      <c:pt idx="0">
                        <c:v>2014-2015</c:v>
                      </c:pt>
                      <c:pt idx="1">
                        <c:v>2015-2016</c:v>
                      </c:pt>
                      <c:pt idx="2">
                        <c:v>2016-2017</c:v>
                      </c:pt>
                      <c:pt idx="3">
                        <c:v>2017-2018</c:v>
                      </c:pt>
                      <c:pt idx="4">
                        <c:v>2018-2019</c:v>
                      </c:pt>
                      <c:pt idx="5">
                        <c:v>5-year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'TXAM_RCP Seats and Rates'!$M$12:$M$17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F9D-45A5-81ED-7C6151E2DE8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'TXAM_RCP Seats and Rates'!$K$12:$K$17</c15:sqref>
                        </c15:formulaRef>
                      </c:ext>
                    </c:extLst>
                    <c:strCache>
                      <c:ptCount val="6"/>
                      <c:pt idx="0">
                        <c:v>2014-2015</c:v>
                      </c:pt>
                      <c:pt idx="1">
                        <c:v>2015-2016</c:v>
                      </c:pt>
                      <c:pt idx="2">
                        <c:v>2016-2017</c:v>
                      </c:pt>
                      <c:pt idx="3">
                        <c:v>2017-2018</c:v>
                      </c:pt>
                      <c:pt idx="4">
                        <c:v>2018-2019</c:v>
                      </c:pt>
                      <c:pt idx="5">
                        <c:v>5-year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'TXAM_RCP Seats and Rates'!$P$12:$P$17</c15:sqref>
                        </c15:formulaRef>
                      </c:ext>
                    </c:extLst>
                    <c:numCache>
                      <c:formatCode>"$"#,##0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F9D-45A5-81ED-7C6151E2DE8F}"/>
                  </c:ext>
                </c:extLst>
              </c15:ser>
            </c15:filteredBarSeries>
          </c:ext>
        </c:extLst>
      </c:bar3DChart>
      <c:catAx>
        <c:axId val="1806609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72079"/>
        <c:crosses val="autoZero"/>
        <c:auto val="1"/>
        <c:lblAlgn val="ctr"/>
        <c:lblOffset val="100"/>
        <c:noMultiLvlLbl val="0"/>
      </c:catAx>
      <c:valAx>
        <c:axId val="5227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609295"/>
        <c:crosses val="autoZero"/>
        <c:crossBetween val="between"/>
      </c:valAx>
      <c:serAx>
        <c:axId val="1873909599"/>
        <c:scaling>
          <c:orientation val="minMax"/>
        </c:scaling>
        <c:delete val="1"/>
        <c:axPos val="b"/>
        <c:majorTickMark val="out"/>
        <c:minorTickMark val="none"/>
        <c:tickLblPos val="nextTo"/>
        <c:crossAx val="52272079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Rates'!$L$12:$L$18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F-4178-8DBE-48E0243257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Rates'!$M$12:$M$18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F-4178-8DBE-48E0243257B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Rates'!$N$12:$N$18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F-4178-8DBE-48E0243257B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Rates'!$O$12:$O$18</c:f>
              <c:numCache>
                <c:formatCode>"$"#,##0</c:formatCode>
                <c:ptCount val="7"/>
                <c:pt idx="0">
                  <c:v>15900</c:v>
                </c:pt>
                <c:pt idx="1">
                  <c:v>15900</c:v>
                </c:pt>
                <c:pt idx="2">
                  <c:v>16700</c:v>
                </c:pt>
                <c:pt idx="3">
                  <c:v>17800</c:v>
                </c:pt>
                <c:pt idx="4">
                  <c:v>18700</c:v>
                </c:pt>
                <c:pt idx="5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F-4178-8DBE-48E0243257B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Rates'!$P$12:$P$18</c:f>
              <c:numCache>
                <c:formatCode>"$"#,##0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6BDF-4178-8DBE-48E0243257B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'UofHouston_RCP Seats and Rates'!$K$12:$K$18</c:f>
              <c:strCache>
                <c:ptCount val="7"/>
                <c:pt idx="0">
                  <c:v>2014-2015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5-year Total</c:v>
                </c:pt>
              </c:strCache>
            </c:strRef>
          </c:cat>
          <c:val>
            <c:numRef>
              <c:f>'UofHouston_RCP Seats and Rates'!$Q$12:$Q$18</c:f>
              <c:numCache>
                <c:formatCode>"$"#,##0</c:formatCode>
                <c:ptCount val="7"/>
                <c:pt idx="0">
                  <c:v>79500</c:v>
                </c:pt>
                <c:pt idx="1">
                  <c:v>0</c:v>
                </c:pt>
                <c:pt idx="2">
                  <c:v>83500</c:v>
                </c:pt>
                <c:pt idx="3">
                  <c:v>53400</c:v>
                </c:pt>
                <c:pt idx="4">
                  <c:v>56100</c:v>
                </c:pt>
                <c:pt idx="5">
                  <c:v>67200</c:v>
                </c:pt>
                <c:pt idx="6">
                  <c:v>339700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F-4178-8DBE-48E024325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7599119"/>
        <c:axId val="1810295247"/>
        <c:axId val="1812078415"/>
      </c:bar3DChart>
      <c:catAx>
        <c:axId val="190759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295247"/>
        <c:crosses val="autoZero"/>
        <c:auto val="1"/>
        <c:lblAlgn val="ctr"/>
        <c:lblOffset val="100"/>
        <c:noMultiLvlLbl val="0"/>
      </c:catAx>
      <c:valAx>
        <c:axId val="181029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599119"/>
        <c:crosses val="autoZero"/>
        <c:crossBetween val="between"/>
      </c:valAx>
      <c:serAx>
        <c:axId val="18120784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295247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Tuition Paid per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'RCP Total_Programs and States'!$C$8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'RCP Total_Programs and States'!$B$9:$B$15</c:f>
              <c:strCache>
                <c:ptCount val="7"/>
                <c:pt idx="0">
                  <c:v>Dentistry</c:v>
                </c:pt>
                <c:pt idx="1">
                  <c:v>Optometry</c:v>
                </c:pt>
                <c:pt idx="2">
                  <c:v>Osteopathic</c:v>
                </c:pt>
                <c:pt idx="3">
                  <c:v>Podiatry</c:v>
                </c:pt>
                <c:pt idx="4">
                  <c:v>Veterinary</c:v>
                </c:pt>
                <c:pt idx="6">
                  <c:v>Total:</c:v>
                </c:pt>
              </c:strCache>
            </c:strRef>
          </c:cat>
          <c:val>
            <c:numRef>
              <c:f>'RCP Total_Programs and States'!$C$9:$C$15</c:f>
              <c:numCache>
                <c:formatCode>"$"#,##0</c:formatCode>
                <c:ptCount val="7"/>
                <c:pt idx="0">
                  <c:v>2063400</c:v>
                </c:pt>
                <c:pt idx="1">
                  <c:v>2790450</c:v>
                </c:pt>
                <c:pt idx="2">
                  <c:v>95400</c:v>
                </c:pt>
                <c:pt idx="3">
                  <c:v>43200</c:v>
                </c:pt>
                <c:pt idx="4">
                  <c:v>8691000</c:v>
                </c:pt>
                <c:pt idx="6">
                  <c:v>13683450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9-4022-8382-49DC207FC570}"/>
            </c:ext>
          </c:extLst>
        </c:ser>
        <c:ser>
          <c:idx val="1"/>
          <c:order val="1"/>
          <c:tx>
            <c:strRef>
              <c:f>'RCP Total_Programs and States'!$D$8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'RCP Total_Programs and States'!$B$9:$B$15</c:f>
              <c:strCache>
                <c:ptCount val="7"/>
                <c:pt idx="0">
                  <c:v>Dentistry</c:v>
                </c:pt>
                <c:pt idx="1">
                  <c:v>Optometry</c:v>
                </c:pt>
                <c:pt idx="2">
                  <c:v>Osteopathic</c:v>
                </c:pt>
                <c:pt idx="3">
                  <c:v>Podiatry</c:v>
                </c:pt>
                <c:pt idx="4">
                  <c:v>Veterinary</c:v>
                </c:pt>
                <c:pt idx="6">
                  <c:v>Total:</c:v>
                </c:pt>
              </c:strCache>
            </c:strRef>
          </c:cat>
          <c:val>
            <c:numRef>
              <c:f>'RCP Total_Programs and States'!$D$9:$D$15</c:f>
              <c:numCache>
                <c:formatCode>"$"#,##0</c:formatCode>
                <c:ptCount val="7"/>
                <c:pt idx="0">
                  <c:v>2147000</c:v>
                </c:pt>
                <c:pt idx="1">
                  <c:v>2993020</c:v>
                </c:pt>
                <c:pt idx="2">
                  <c:v>33400</c:v>
                </c:pt>
                <c:pt idx="3">
                  <c:v>45200</c:v>
                </c:pt>
                <c:pt idx="4">
                  <c:v>9018332</c:v>
                </c:pt>
                <c:pt idx="6">
                  <c:v>14236952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9-4022-8382-49DC207FC570}"/>
            </c:ext>
          </c:extLst>
        </c:ser>
        <c:ser>
          <c:idx val="2"/>
          <c:order val="2"/>
          <c:tx>
            <c:strRef>
              <c:f>'RCP Total_Programs and States'!$E$8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'RCP Total_Programs and States'!$B$9:$B$15</c:f>
              <c:strCache>
                <c:ptCount val="7"/>
                <c:pt idx="0">
                  <c:v>Dentistry</c:v>
                </c:pt>
                <c:pt idx="1">
                  <c:v>Optometry</c:v>
                </c:pt>
                <c:pt idx="2">
                  <c:v>Osteopathic</c:v>
                </c:pt>
                <c:pt idx="3">
                  <c:v>Podiatry</c:v>
                </c:pt>
                <c:pt idx="4">
                  <c:v>Veterinary</c:v>
                </c:pt>
                <c:pt idx="6">
                  <c:v>Total:</c:v>
                </c:pt>
              </c:strCache>
            </c:strRef>
          </c:cat>
          <c:val>
            <c:numRef>
              <c:f>'RCP Total_Programs and States'!$E$9:$E$15</c:f>
              <c:numCache>
                <c:formatCode>"$"#,##0</c:formatCode>
                <c:ptCount val="7"/>
                <c:pt idx="0">
                  <c:v>2253300</c:v>
                </c:pt>
                <c:pt idx="1">
                  <c:v>3120800</c:v>
                </c:pt>
                <c:pt idx="2">
                  <c:v>17800</c:v>
                </c:pt>
                <c:pt idx="3">
                  <c:v>60500</c:v>
                </c:pt>
                <c:pt idx="4">
                  <c:v>9233646</c:v>
                </c:pt>
                <c:pt idx="6">
                  <c:v>14686046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9-4022-8382-49DC207FC570}"/>
            </c:ext>
          </c:extLst>
        </c:ser>
        <c:ser>
          <c:idx val="3"/>
          <c:order val="3"/>
          <c:tx>
            <c:strRef>
              <c:f>'RCP Total_Programs and States'!$F$8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'RCP Total_Programs and States'!$B$9:$B$15</c:f>
              <c:strCache>
                <c:ptCount val="7"/>
                <c:pt idx="0">
                  <c:v>Dentistry</c:v>
                </c:pt>
                <c:pt idx="1">
                  <c:v>Optometry</c:v>
                </c:pt>
                <c:pt idx="2">
                  <c:v>Osteopathic</c:v>
                </c:pt>
                <c:pt idx="3">
                  <c:v>Podiatry</c:v>
                </c:pt>
                <c:pt idx="4">
                  <c:v>Veterinary</c:v>
                </c:pt>
                <c:pt idx="6">
                  <c:v>Total:</c:v>
                </c:pt>
              </c:strCache>
            </c:strRef>
          </c:cat>
          <c:val>
            <c:numRef>
              <c:f>'RCP Total_Programs and States'!$F$9:$F$15</c:f>
              <c:numCache>
                <c:formatCode>"$"#,##0</c:formatCode>
                <c:ptCount val="7"/>
                <c:pt idx="0">
                  <c:v>2343000</c:v>
                </c:pt>
                <c:pt idx="1">
                  <c:v>3111900</c:v>
                </c:pt>
                <c:pt idx="2">
                  <c:v>18700</c:v>
                </c:pt>
                <c:pt idx="3">
                  <c:v>63500</c:v>
                </c:pt>
                <c:pt idx="4">
                  <c:v>9489750</c:v>
                </c:pt>
                <c:pt idx="6">
                  <c:v>15026850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9-4022-8382-49DC207FC570}"/>
            </c:ext>
          </c:extLst>
        </c:ser>
        <c:ser>
          <c:idx val="4"/>
          <c:order val="4"/>
          <c:tx>
            <c:strRef>
              <c:f>'RCP Total_Programs and States'!$G$8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'RCP Total_Programs and States'!$B$9:$B$15</c:f>
              <c:strCache>
                <c:ptCount val="7"/>
                <c:pt idx="0">
                  <c:v>Dentistry</c:v>
                </c:pt>
                <c:pt idx="1">
                  <c:v>Optometry</c:v>
                </c:pt>
                <c:pt idx="2">
                  <c:v>Osteopathic</c:v>
                </c:pt>
                <c:pt idx="3">
                  <c:v>Podiatry</c:v>
                </c:pt>
                <c:pt idx="4">
                  <c:v>Veterinary</c:v>
                </c:pt>
                <c:pt idx="6">
                  <c:v>Total:</c:v>
                </c:pt>
              </c:strCache>
            </c:strRef>
          </c:cat>
          <c:val>
            <c:numRef>
              <c:f>'RCP Total_Programs and States'!$G$9:$G$15</c:f>
              <c:numCache>
                <c:formatCode>"$"#,##0</c:formatCode>
                <c:ptCount val="7"/>
                <c:pt idx="0">
                  <c:v>2507550</c:v>
                </c:pt>
                <c:pt idx="1">
                  <c:v>3225600</c:v>
                </c:pt>
                <c:pt idx="2">
                  <c:v>0</c:v>
                </c:pt>
                <c:pt idx="3">
                  <c:v>52000</c:v>
                </c:pt>
                <c:pt idx="4">
                  <c:v>9616500</c:v>
                </c:pt>
                <c:pt idx="6">
                  <c:v>15401650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9-4022-8382-49DC207FC5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59009055"/>
        <c:axId val="1524209039"/>
        <c:axId val="1516136495"/>
      </c:bar3DChart>
      <c:catAx>
        <c:axId val="135900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209039"/>
        <c:crosses val="autoZero"/>
        <c:auto val="1"/>
        <c:lblAlgn val="ctr"/>
        <c:lblOffset val="100"/>
        <c:noMultiLvlLbl val="0"/>
      </c:catAx>
      <c:valAx>
        <c:axId val="152420903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1359009055"/>
        <c:crosses val="autoZero"/>
        <c:crossBetween val="between"/>
      </c:valAx>
      <c:serAx>
        <c:axId val="15161364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209039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0">
                <a:latin typeface="Georgia" panose="02040502050405020303" pitchFamily="18" charset="0"/>
              </a:rPr>
              <a:t>5-year RCP Tuition Paid by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'RCP Total_Programs and States'!$C$21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'RCP Total_Programs and States'!$B$22:$B$31</c15:sqref>
                  </c15:fullRef>
                </c:ext>
              </c:extLst>
              <c:f>('RCP Total_Programs and States'!$B$22:$B$29,'RCP Total_Programs and States'!$B$31)</c:f>
              <c:strCache>
                <c:ptCount val="9"/>
                <c:pt idx="0">
                  <c:v>Arkansas</c:v>
                </c:pt>
                <c:pt idx="1">
                  <c:v>Delaware</c:v>
                </c:pt>
                <c:pt idx="2">
                  <c:v>Georgia</c:v>
                </c:pt>
                <c:pt idx="3">
                  <c:v>Kentucky</c:v>
                </c:pt>
                <c:pt idx="4">
                  <c:v>Louisiana</c:v>
                </c:pt>
                <c:pt idx="5">
                  <c:v>Mississippi</c:v>
                </c:pt>
                <c:pt idx="6">
                  <c:v>South Carolina</c:v>
                </c:pt>
                <c:pt idx="7">
                  <c:v>West Virginia</c:v>
                </c:pt>
                <c:pt idx="8">
                  <c:v>Total: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'RCP Total_Programs and States'!$C$22:$C$31</c15:sqref>
                  </c15:fullRef>
                </c:ext>
              </c:extLst>
              <c:f>('RCP Total_Programs and States'!$C$22:$C$29,'RCP Total_Programs and States'!$C$31)</c:f>
              <c:numCache>
                <c:formatCode>"$"#,##0</c:formatCode>
                <c:ptCount val="9"/>
                <c:pt idx="0">
                  <c:v>3525600</c:v>
                </c:pt>
                <c:pt idx="1">
                  <c:v>193900</c:v>
                </c:pt>
                <c:pt idx="2">
                  <c:v>540600</c:v>
                </c:pt>
                <c:pt idx="3">
                  <c:v>4940800</c:v>
                </c:pt>
                <c:pt idx="4">
                  <c:v>519600</c:v>
                </c:pt>
                <c:pt idx="5">
                  <c:v>540600</c:v>
                </c:pt>
                <c:pt idx="6">
                  <c:v>3182900</c:v>
                </c:pt>
                <c:pt idx="7">
                  <c:v>227155</c:v>
                </c:pt>
                <c:pt idx="8">
                  <c:v>13671155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2-4443-B032-98C0BC3BFEBD}"/>
            </c:ext>
          </c:extLst>
        </c:ser>
        <c:ser>
          <c:idx val="1"/>
          <c:order val="1"/>
          <c:tx>
            <c:strRef>
              <c:f>'RCP Total_Programs and States'!$D$21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'RCP Total_Programs and States'!$B$22:$B$31</c15:sqref>
                  </c15:fullRef>
                </c:ext>
              </c:extLst>
              <c:f>('RCP Total_Programs and States'!$B$22:$B$29,'RCP Total_Programs and States'!$B$31)</c:f>
              <c:strCache>
                <c:ptCount val="9"/>
                <c:pt idx="0">
                  <c:v>Arkansas</c:v>
                </c:pt>
                <c:pt idx="1">
                  <c:v>Delaware</c:v>
                </c:pt>
                <c:pt idx="2">
                  <c:v>Georgia</c:v>
                </c:pt>
                <c:pt idx="3">
                  <c:v>Kentucky</c:v>
                </c:pt>
                <c:pt idx="4">
                  <c:v>Louisiana</c:v>
                </c:pt>
                <c:pt idx="5">
                  <c:v>Mississippi</c:v>
                </c:pt>
                <c:pt idx="6">
                  <c:v>South Carolina</c:v>
                </c:pt>
                <c:pt idx="7">
                  <c:v>West Virginia</c:v>
                </c:pt>
                <c:pt idx="8">
                  <c:v>Total: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'RCP Total_Programs and States'!$D$22:$D$31</c15:sqref>
                  </c15:fullRef>
                </c:ext>
              </c:extLst>
              <c:f>('RCP Total_Programs and States'!$D$22:$D$29,'RCP Total_Programs and States'!$D$31)</c:f>
              <c:numCache>
                <c:formatCode>"$"#,##0</c:formatCode>
                <c:ptCount val="9"/>
                <c:pt idx="0">
                  <c:v>3674000</c:v>
                </c:pt>
                <c:pt idx="1">
                  <c:v>232800</c:v>
                </c:pt>
                <c:pt idx="2">
                  <c:v>567800</c:v>
                </c:pt>
                <c:pt idx="3">
                  <c:v>5244300</c:v>
                </c:pt>
                <c:pt idx="4">
                  <c:v>567800</c:v>
                </c:pt>
                <c:pt idx="5">
                  <c:v>617900</c:v>
                </c:pt>
                <c:pt idx="6">
                  <c:v>3235650</c:v>
                </c:pt>
                <c:pt idx="7">
                  <c:v>96802</c:v>
                </c:pt>
                <c:pt idx="8">
                  <c:v>14237052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2-4443-B032-98C0BC3BFEBD}"/>
            </c:ext>
          </c:extLst>
        </c:ser>
        <c:ser>
          <c:idx val="2"/>
          <c:order val="2"/>
          <c:tx>
            <c:strRef>
              <c:f>'RCP Total_Programs and States'!$E$21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'RCP Total_Programs and States'!$B$22:$B$31</c15:sqref>
                  </c15:fullRef>
                </c:ext>
              </c:extLst>
              <c:f>('RCP Total_Programs and States'!$B$22:$B$29,'RCP Total_Programs and States'!$B$31)</c:f>
              <c:strCache>
                <c:ptCount val="9"/>
                <c:pt idx="0">
                  <c:v>Arkansas</c:v>
                </c:pt>
                <c:pt idx="1">
                  <c:v>Delaware</c:v>
                </c:pt>
                <c:pt idx="2">
                  <c:v>Georgia</c:v>
                </c:pt>
                <c:pt idx="3">
                  <c:v>Kentucky</c:v>
                </c:pt>
                <c:pt idx="4">
                  <c:v>Louisiana</c:v>
                </c:pt>
                <c:pt idx="5">
                  <c:v>Mississippi</c:v>
                </c:pt>
                <c:pt idx="6">
                  <c:v>South Carolina</c:v>
                </c:pt>
                <c:pt idx="7">
                  <c:v>West Virginia</c:v>
                </c:pt>
                <c:pt idx="8">
                  <c:v>Total: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'RCP Total_Programs and States'!$E$22:$E$31</c15:sqref>
                  </c15:fullRef>
                </c:ext>
              </c:extLst>
              <c:f>('RCP Total_Programs and States'!$E$22:$E$29,'RCP Total_Programs and States'!$E$31)</c:f>
              <c:numCache>
                <c:formatCode>"$"#,##0</c:formatCode>
                <c:ptCount val="9"/>
                <c:pt idx="0">
                  <c:v>3807550</c:v>
                </c:pt>
                <c:pt idx="1">
                  <c:v>279900</c:v>
                </c:pt>
                <c:pt idx="2">
                  <c:v>605200</c:v>
                </c:pt>
                <c:pt idx="3">
                  <c:v>5236200</c:v>
                </c:pt>
                <c:pt idx="4">
                  <c:v>647200</c:v>
                </c:pt>
                <c:pt idx="5">
                  <c:v>658600</c:v>
                </c:pt>
                <c:pt idx="6">
                  <c:v>3410350</c:v>
                </c:pt>
                <c:pt idx="7">
                  <c:v>41046</c:v>
                </c:pt>
                <c:pt idx="8">
                  <c:v>14686046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2-4443-B032-98C0BC3BFEBD}"/>
            </c:ext>
          </c:extLst>
        </c:ser>
        <c:ser>
          <c:idx val="3"/>
          <c:order val="3"/>
          <c:tx>
            <c:strRef>
              <c:f>'RCP Total_Programs and States'!$F$21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'RCP Total_Programs and States'!$B$22:$B$31</c15:sqref>
                  </c15:fullRef>
                </c:ext>
              </c:extLst>
              <c:f>('RCP Total_Programs and States'!$B$22:$B$29,'RCP Total_Programs and States'!$B$31)</c:f>
              <c:strCache>
                <c:ptCount val="9"/>
                <c:pt idx="0">
                  <c:v>Arkansas</c:v>
                </c:pt>
                <c:pt idx="1">
                  <c:v>Delaware</c:v>
                </c:pt>
                <c:pt idx="2">
                  <c:v>Georgia</c:v>
                </c:pt>
                <c:pt idx="3">
                  <c:v>Kentucky</c:v>
                </c:pt>
                <c:pt idx="4">
                  <c:v>Louisiana</c:v>
                </c:pt>
                <c:pt idx="5">
                  <c:v>Mississippi</c:v>
                </c:pt>
                <c:pt idx="6">
                  <c:v>South Carolina</c:v>
                </c:pt>
                <c:pt idx="7">
                  <c:v>West Virginia</c:v>
                </c:pt>
                <c:pt idx="8">
                  <c:v>Total: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'RCP Total_Programs and States'!$F$22:$F$31</c15:sqref>
                  </c15:fullRef>
                </c:ext>
              </c:extLst>
              <c:f>('RCP Total_Programs and States'!$F$22:$F$29,'RCP Total_Programs and States'!$F$31)</c:f>
              <c:numCache>
                <c:formatCode>"$"#,##0</c:formatCode>
                <c:ptCount val="9"/>
                <c:pt idx="0">
                  <c:v>4008300</c:v>
                </c:pt>
                <c:pt idx="1">
                  <c:v>260800</c:v>
                </c:pt>
                <c:pt idx="2">
                  <c:v>635800</c:v>
                </c:pt>
                <c:pt idx="3">
                  <c:v>5400950</c:v>
                </c:pt>
                <c:pt idx="4">
                  <c:v>633150</c:v>
                </c:pt>
                <c:pt idx="5">
                  <c:v>598400</c:v>
                </c:pt>
                <c:pt idx="6">
                  <c:v>3489450</c:v>
                </c:pt>
                <c:pt idx="7">
                  <c:v>0</c:v>
                </c:pt>
                <c:pt idx="8">
                  <c:v>15026850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2-4443-B032-98C0BC3BFEBD}"/>
            </c:ext>
          </c:extLst>
        </c:ser>
        <c:ser>
          <c:idx val="4"/>
          <c:order val="4"/>
          <c:tx>
            <c:strRef>
              <c:f>'RCP Total_Programs and States'!$G$21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'RCP Total_Programs and States'!$B$22:$B$31</c15:sqref>
                  </c15:fullRef>
                </c:ext>
              </c:extLst>
              <c:f>('RCP Total_Programs and States'!$B$22:$B$29,'RCP Total_Programs and States'!$B$31)</c:f>
              <c:strCache>
                <c:ptCount val="9"/>
                <c:pt idx="0">
                  <c:v>Arkansas</c:v>
                </c:pt>
                <c:pt idx="1">
                  <c:v>Delaware</c:v>
                </c:pt>
                <c:pt idx="2">
                  <c:v>Georgia</c:v>
                </c:pt>
                <c:pt idx="3">
                  <c:v>Kentucky</c:v>
                </c:pt>
                <c:pt idx="4">
                  <c:v>Louisiana</c:v>
                </c:pt>
                <c:pt idx="5">
                  <c:v>Mississippi</c:v>
                </c:pt>
                <c:pt idx="6">
                  <c:v>South Carolina</c:v>
                </c:pt>
                <c:pt idx="7">
                  <c:v>West Virginia</c:v>
                </c:pt>
                <c:pt idx="8">
                  <c:v>Total: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'RCP Total_Programs and States'!$G$22:$G$31</c15:sqref>
                  </c15:fullRef>
                </c:ext>
              </c:extLst>
              <c:f>('RCP Total_Programs and States'!$G$22:$G$29,'RCP Total_Programs and States'!$G$31)</c:f>
              <c:numCache>
                <c:formatCode>"$"#,##0</c:formatCode>
                <c:ptCount val="9"/>
                <c:pt idx="0">
                  <c:v>4270950</c:v>
                </c:pt>
                <c:pt idx="1">
                  <c:v>301500</c:v>
                </c:pt>
                <c:pt idx="2">
                  <c:v>652800</c:v>
                </c:pt>
                <c:pt idx="3">
                  <c:v>5344000</c:v>
                </c:pt>
                <c:pt idx="4">
                  <c:v>665800</c:v>
                </c:pt>
                <c:pt idx="5">
                  <c:v>662400</c:v>
                </c:pt>
                <c:pt idx="6">
                  <c:v>3504200</c:v>
                </c:pt>
                <c:pt idx="7">
                  <c:v>0</c:v>
                </c:pt>
                <c:pt idx="8">
                  <c:v>15401650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2-4443-B032-98C0BC3B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69650911"/>
        <c:axId val="1363482895"/>
        <c:axId val="1103686943"/>
      </c:bar3DChart>
      <c:catAx>
        <c:axId val="1869650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482895"/>
        <c:crosses val="autoZero"/>
        <c:auto val="1"/>
        <c:lblAlgn val="ctr"/>
        <c:lblOffset val="100"/>
        <c:noMultiLvlLbl val="0"/>
      </c:catAx>
      <c:valAx>
        <c:axId val="136348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50911"/>
        <c:crosses val="autoZero"/>
        <c:crossBetween val="between"/>
      </c:valAx>
      <c:serAx>
        <c:axId val="1103686943"/>
        <c:scaling>
          <c:orientation val="minMax"/>
        </c:scaling>
        <c:delete val="1"/>
        <c:axPos val="b"/>
        <c:majorTickMark val="out"/>
        <c:minorTickMark val="none"/>
        <c:tickLblPos val="nextTo"/>
        <c:crossAx val="1363482895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5</xdr:row>
      <xdr:rowOff>76201</xdr:rowOff>
    </xdr:from>
    <xdr:to>
      <xdr:col>18</xdr:col>
      <xdr:colOff>476250</xdr:colOff>
      <xdr:row>27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84D316-AFA6-417F-A669-403B75BE0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90486</xdr:colOff>
      <xdr:row>4</xdr:row>
      <xdr:rowOff>9525</xdr:rowOff>
    </xdr:from>
    <xdr:to>
      <xdr:col>17</xdr:col>
      <xdr:colOff>609599</xdr:colOff>
      <xdr:row>28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8F706A-0E78-4793-8AB5-25F87428F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6</xdr:row>
      <xdr:rowOff>4761</xdr:rowOff>
    </xdr:from>
    <xdr:to>
      <xdr:col>19</xdr:col>
      <xdr:colOff>581026</xdr:colOff>
      <xdr:row>32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36A29-7DD1-4B59-9196-BA1185247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35</xdr:row>
      <xdr:rowOff>4761</xdr:rowOff>
    </xdr:from>
    <xdr:to>
      <xdr:col>7</xdr:col>
      <xdr:colOff>590550</xdr:colOff>
      <xdr:row>63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3EA8DA-0D04-4B07-8D97-65C30C340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33D3-9337-414F-9D37-5CE68697D5B5}">
  <dimension ref="B4:Q39"/>
  <sheetViews>
    <sheetView view="pageLayout" topLeftCell="B1" zoomScaleNormal="100" workbookViewId="0">
      <selection activeCell="K4" sqref="K4"/>
    </sheetView>
  </sheetViews>
  <sheetFormatPr defaultColWidth="9.140625"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10.140625" style="1" bestFit="1" customWidth="1"/>
    <col min="7" max="7" width="11.85546875" style="1" customWidth="1"/>
    <col min="8" max="8" width="14.42578125" style="1" customWidth="1"/>
    <col min="9" max="10" width="9.140625" style="1"/>
    <col min="11" max="11" width="12.7109375" style="1" customWidth="1"/>
    <col min="12" max="16" width="9.140625" style="1"/>
    <col min="17" max="17" width="12.7109375" style="1" customWidth="1"/>
    <col min="18" max="16384" width="9.140625" style="1"/>
  </cols>
  <sheetData>
    <row r="4" spans="2:17" ht="12.75" customHeight="1" x14ac:dyDescent="0.2">
      <c r="B4" s="75" t="s">
        <v>30</v>
      </c>
      <c r="C4" s="75"/>
      <c r="D4" s="75"/>
      <c r="E4" s="75"/>
      <c r="F4" s="75"/>
      <c r="G4" s="75"/>
      <c r="H4" s="75"/>
      <c r="I4" s="3"/>
    </row>
    <row r="5" spans="2:17" ht="15" customHeight="1" x14ac:dyDescent="0.2">
      <c r="B5" s="75"/>
      <c r="C5" s="75"/>
      <c r="D5" s="75"/>
      <c r="E5" s="75"/>
      <c r="F5" s="75"/>
      <c r="G5" s="75"/>
      <c r="H5" s="75"/>
      <c r="I5" s="3"/>
    </row>
    <row r="6" spans="2:17" ht="15" customHeight="1" x14ac:dyDescent="0.2">
      <c r="B6" s="75"/>
      <c r="C6" s="75"/>
      <c r="D6" s="75"/>
      <c r="E6" s="75"/>
      <c r="F6" s="75"/>
      <c r="G6" s="75"/>
      <c r="H6" s="75"/>
      <c r="I6" s="3"/>
    </row>
    <row r="9" spans="2:17" ht="24.75" customHeight="1" x14ac:dyDescent="0.2">
      <c r="B9" s="76" t="s">
        <v>2</v>
      </c>
      <c r="C9" s="76" t="s">
        <v>3</v>
      </c>
      <c r="D9" s="76" t="s">
        <v>4</v>
      </c>
      <c r="E9" s="76" t="s">
        <v>5</v>
      </c>
      <c r="F9" s="76" t="s">
        <v>6</v>
      </c>
      <c r="G9" s="76" t="s">
        <v>14</v>
      </c>
      <c r="H9" s="76" t="s">
        <v>10</v>
      </c>
    </row>
    <row r="10" spans="2:17" ht="15" customHeight="1" x14ac:dyDescent="0.2">
      <c r="B10" s="77"/>
      <c r="C10" s="77"/>
      <c r="D10" s="77"/>
      <c r="E10" s="77"/>
      <c r="F10" s="77"/>
      <c r="G10" s="77"/>
      <c r="H10" s="77"/>
    </row>
    <row r="11" spans="2:17" ht="15.75" customHeight="1" x14ac:dyDescent="0.2">
      <c r="B11" s="78"/>
      <c r="C11" s="78"/>
      <c r="D11" s="78"/>
      <c r="E11" s="78"/>
      <c r="F11" s="78"/>
      <c r="G11" s="78"/>
      <c r="H11" s="78"/>
    </row>
    <row r="12" spans="2:17" ht="15" customHeight="1" x14ac:dyDescent="0.2">
      <c r="B12" s="22" t="s">
        <v>11</v>
      </c>
      <c r="C12" s="22" t="s">
        <v>20</v>
      </c>
      <c r="D12" s="22" t="s">
        <v>25</v>
      </c>
      <c r="E12" s="22">
        <v>3</v>
      </c>
      <c r="F12" s="23">
        <v>18100</v>
      </c>
      <c r="G12" s="23"/>
      <c r="H12" s="23">
        <f>F12*E12</f>
        <v>54300</v>
      </c>
      <c r="K12" s="22" t="s">
        <v>11</v>
      </c>
      <c r="L12" s="22" t="s">
        <v>20</v>
      </c>
      <c r="M12" s="22" t="s">
        <v>25</v>
      </c>
      <c r="N12" s="22">
        <v>3</v>
      </c>
      <c r="O12" s="23">
        <v>18100</v>
      </c>
      <c r="P12" s="23"/>
      <c r="Q12" s="23">
        <f>O12*N12</f>
        <v>54300</v>
      </c>
    </row>
    <row r="13" spans="2:17" ht="15" customHeight="1" x14ac:dyDescent="0.2">
      <c r="B13" s="24"/>
      <c r="C13" s="26"/>
      <c r="D13" s="20"/>
      <c r="E13" s="20"/>
      <c r="F13" s="20"/>
      <c r="G13" s="63" t="s">
        <v>32</v>
      </c>
      <c r="H13" s="83">
        <f>H12</f>
        <v>54300</v>
      </c>
      <c r="K13" s="22" t="s">
        <v>12</v>
      </c>
      <c r="L13" s="22" t="s">
        <v>20</v>
      </c>
      <c r="M13" s="22" t="s">
        <v>25</v>
      </c>
      <c r="N13" s="22">
        <v>7</v>
      </c>
      <c r="O13" s="23">
        <v>19000</v>
      </c>
      <c r="P13" s="23"/>
      <c r="Q13" s="23">
        <f>O13*N13</f>
        <v>133000</v>
      </c>
    </row>
    <row r="14" spans="2:17" ht="15" customHeight="1" x14ac:dyDescent="0.2">
      <c r="B14" s="53"/>
      <c r="C14" s="54"/>
      <c r="D14" s="54"/>
      <c r="E14" s="54"/>
      <c r="F14" s="54"/>
      <c r="G14" s="54"/>
      <c r="H14" s="55"/>
      <c r="K14" s="22" t="s">
        <v>13</v>
      </c>
      <c r="L14" s="22" t="s">
        <v>20</v>
      </c>
      <c r="M14" s="22" t="s">
        <v>25</v>
      </c>
      <c r="N14" s="22">
        <v>8</v>
      </c>
      <c r="O14" s="23">
        <v>20300</v>
      </c>
      <c r="P14" s="23"/>
      <c r="Q14" s="23">
        <f>O14*N14</f>
        <v>162400</v>
      </c>
    </row>
    <row r="15" spans="2:17" ht="15" customHeight="1" x14ac:dyDescent="0.2">
      <c r="B15" s="22" t="s">
        <v>12</v>
      </c>
      <c r="C15" s="22" t="s">
        <v>20</v>
      </c>
      <c r="D15" s="22" t="s">
        <v>25</v>
      </c>
      <c r="E15" s="22">
        <v>7</v>
      </c>
      <c r="F15" s="23">
        <v>19000</v>
      </c>
      <c r="G15" s="23"/>
      <c r="H15" s="23">
        <f>F15*E15</f>
        <v>133000</v>
      </c>
      <c r="K15" s="22" t="s">
        <v>15</v>
      </c>
      <c r="L15" s="22" t="s">
        <v>20</v>
      </c>
      <c r="M15" s="22" t="s">
        <v>25</v>
      </c>
      <c r="N15" s="22">
        <v>7</v>
      </c>
      <c r="O15" s="23">
        <v>21300</v>
      </c>
      <c r="P15" s="23"/>
      <c r="Q15" s="23">
        <f>O15*N15</f>
        <v>149100</v>
      </c>
    </row>
    <row r="16" spans="2:17" ht="15" customHeight="1" x14ac:dyDescent="0.2">
      <c r="B16" s="24"/>
      <c r="C16" s="20"/>
      <c r="D16" s="20"/>
      <c r="E16" s="20"/>
      <c r="F16" s="20"/>
      <c r="G16" s="63" t="s">
        <v>33</v>
      </c>
      <c r="H16" s="83">
        <f>H15</f>
        <v>133000</v>
      </c>
      <c r="K16" s="22" t="s">
        <v>29</v>
      </c>
      <c r="L16" s="22" t="s">
        <v>20</v>
      </c>
      <c r="M16" s="22" t="s">
        <v>25</v>
      </c>
      <c r="N16" s="66">
        <v>9</v>
      </c>
      <c r="O16" s="67">
        <v>21900</v>
      </c>
      <c r="P16" s="67"/>
      <c r="Q16" s="23">
        <f>N16*O16</f>
        <v>197100</v>
      </c>
    </row>
    <row r="17" spans="2:17" ht="15" customHeight="1" x14ac:dyDescent="0.2">
      <c r="B17" s="53"/>
      <c r="C17" s="54"/>
      <c r="D17" s="54"/>
      <c r="E17" s="54"/>
      <c r="F17" s="54"/>
      <c r="G17" s="54"/>
      <c r="H17" s="55"/>
      <c r="K17" s="86" t="s">
        <v>38</v>
      </c>
      <c r="L17" s="87"/>
      <c r="M17" s="87"/>
      <c r="N17" s="87"/>
      <c r="O17" s="87"/>
      <c r="P17" s="88"/>
      <c r="Q17" s="57">
        <f>SUM(Q12:Q16)</f>
        <v>695900</v>
      </c>
    </row>
    <row r="18" spans="2:17" ht="15" customHeight="1" x14ac:dyDescent="0.2">
      <c r="B18" s="22" t="s">
        <v>13</v>
      </c>
      <c r="C18" s="22" t="s">
        <v>20</v>
      </c>
      <c r="D18" s="22" t="s">
        <v>25</v>
      </c>
      <c r="E18" s="22">
        <v>8</v>
      </c>
      <c r="F18" s="23">
        <v>20300</v>
      </c>
      <c r="G18" s="23"/>
      <c r="H18" s="23">
        <f>F18*E18</f>
        <v>162400</v>
      </c>
    </row>
    <row r="19" spans="2:17" ht="15" customHeight="1" x14ac:dyDescent="0.2">
      <c r="B19" s="22"/>
      <c r="C19" s="21"/>
      <c r="D19" s="20"/>
      <c r="E19" s="20"/>
      <c r="F19" s="20"/>
      <c r="G19" s="63" t="s">
        <v>34</v>
      </c>
      <c r="H19" s="83">
        <f>H18</f>
        <v>162400</v>
      </c>
    </row>
    <row r="20" spans="2:17" ht="15" customHeight="1" x14ac:dyDescent="0.2">
      <c r="B20" s="53"/>
      <c r="C20" s="54"/>
      <c r="D20" s="54"/>
      <c r="E20" s="54"/>
      <c r="F20" s="54"/>
      <c r="G20" s="54"/>
      <c r="H20" s="55"/>
    </row>
    <row r="21" spans="2:17" ht="15" customHeight="1" x14ac:dyDescent="0.2">
      <c r="B21" s="22" t="s">
        <v>15</v>
      </c>
      <c r="C21" s="22" t="s">
        <v>20</v>
      </c>
      <c r="D21" s="22" t="s">
        <v>25</v>
      </c>
      <c r="E21" s="22">
        <v>7</v>
      </c>
      <c r="F21" s="23">
        <v>21300</v>
      </c>
      <c r="G21" s="23"/>
      <c r="H21" s="23">
        <f>F21*E21</f>
        <v>149100</v>
      </c>
    </row>
    <row r="22" spans="2:17" ht="15" customHeight="1" x14ac:dyDescent="0.2">
      <c r="B22" s="58"/>
      <c r="C22" s="59"/>
      <c r="D22" s="60"/>
      <c r="E22" s="60"/>
      <c r="F22" s="60"/>
      <c r="G22" s="84" t="s">
        <v>37</v>
      </c>
      <c r="H22" s="83">
        <f>H21</f>
        <v>149100</v>
      </c>
    </row>
    <row r="23" spans="2:17" ht="15" customHeight="1" x14ac:dyDescent="0.2">
      <c r="B23" s="28"/>
      <c r="C23" s="56"/>
      <c r="D23" s="56"/>
      <c r="E23" s="56"/>
      <c r="F23" s="56"/>
      <c r="G23" s="65"/>
      <c r="H23" s="64"/>
      <c r="K23" s="2"/>
      <c r="L23" s="2"/>
      <c r="M23" s="2"/>
      <c r="N23" s="2"/>
      <c r="O23" s="2"/>
      <c r="P23" s="2"/>
      <c r="Q23" s="2"/>
    </row>
    <row r="24" spans="2:17" ht="15" customHeight="1" x14ac:dyDescent="0.2">
      <c r="B24" s="22" t="s">
        <v>29</v>
      </c>
      <c r="C24" s="22" t="s">
        <v>20</v>
      </c>
      <c r="D24" s="66" t="s">
        <v>25</v>
      </c>
      <c r="E24" s="66">
        <v>9</v>
      </c>
      <c r="F24" s="67">
        <v>21900</v>
      </c>
      <c r="G24" s="67"/>
      <c r="H24" s="23">
        <f>E24*F24</f>
        <v>197100</v>
      </c>
    </row>
    <row r="25" spans="2:17" x14ac:dyDescent="0.2">
      <c r="B25" s="68"/>
      <c r="C25" s="69"/>
      <c r="D25" s="69"/>
      <c r="E25" s="69"/>
      <c r="F25" s="69"/>
      <c r="G25" s="84" t="s">
        <v>35</v>
      </c>
      <c r="H25" s="85">
        <f>SUM(H24:H24)</f>
        <v>197100</v>
      </c>
    </row>
    <row r="26" spans="2:17" x14ac:dyDescent="0.2">
      <c r="B26" s="70"/>
      <c r="C26" s="71"/>
      <c r="D26" s="71"/>
      <c r="E26" s="71"/>
      <c r="F26" s="71"/>
      <c r="G26" s="65"/>
      <c r="H26" s="72"/>
    </row>
    <row r="27" spans="2:17" s="9" customFormat="1" ht="15" customHeight="1" x14ac:dyDescent="0.2">
      <c r="B27" s="61"/>
      <c r="C27" s="62"/>
      <c r="D27" s="62"/>
      <c r="E27" s="62"/>
      <c r="F27" s="62"/>
      <c r="G27" s="63" t="s">
        <v>36</v>
      </c>
      <c r="H27" s="57">
        <f>H13+H16+H19+H22+H25</f>
        <v>695900</v>
      </c>
      <c r="K27" s="1"/>
      <c r="L27" s="1"/>
      <c r="M27" s="1"/>
      <c r="N27" s="1"/>
      <c r="O27" s="1"/>
      <c r="P27" s="1"/>
      <c r="Q27" s="1"/>
    </row>
    <row r="28" spans="2:17" x14ac:dyDescent="0.2">
      <c r="B28" s="2"/>
      <c r="C28" s="2"/>
      <c r="D28" s="2"/>
      <c r="E28" s="2"/>
      <c r="F28" s="2"/>
      <c r="G28" s="2"/>
      <c r="H28" s="2"/>
    </row>
    <row r="31" spans="2:17" x14ac:dyDescent="0.2">
      <c r="B31" s="9"/>
      <c r="C31" s="9"/>
      <c r="D31" s="9"/>
      <c r="E31" s="9"/>
      <c r="F31" s="9"/>
      <c r="G31" s="9"/>
      <c r="H31" s="9"/>
    </row>
    <row r="33" spans="2:17" s="2" customFormat="1" ht="15" customHeight="1" x14ac:dyDescent="0.2">
      <c r="B33" s="1"/>
      <c r="C33" s="1"/>
      <c r="D33" s="1"/>
      <c r="E33" s="1"/>
      <c r="F33" s="1"/>
      <c r="G33" s="1"/>
      <c r="H33" s="1"/>
      <c r="K33" s="1"/>
      <c r="L33" s="1"/>
      <c r="M33" s="1"/>
      <c r="N33" s="1"/>
      <c r="O33" s="1"/>
      <c r="P33" s="1"/>
      <c r="Q33" s="1"/>
    </row>
    <row r="34" spans="2:17" ht="15" customHeight="1" x14ac:dyDescent="0.2"/>
    <row r="35" spans="2:17" ht="15" customHeight="1" x14ac:dyDescent="0.2"/>
    <row r="37" spans="2:17" x14ac:dyDescent="0.2">
      <c r="B37" s="6"/>
      <c r="C37" s="6"/>
      <c r="D37" s="6"/>
      <c r="E37" s="27"/>
      <c r="F37" s="6"/>
      <c r="G37" s="6"/>
      <c r="H37" s="18"/>
    </row>
    <row r="38" spans="2:17" x14ac:dyDescent="0.2">
      <c r="B38" s="5"/>
      <c r="C38" s="5"/>
      <c r="D38" s="5"/>
      <c r="E38" s="5"/>
      <c r="F38" s="5"/>
      <c r="G38" s="5"/>
      <c r="H38" s="5"/>
    </row>
    <row r="39" spans="2:17" x14ac:dyDescent="0.2">
      <c r="B39" s="5"/>
      <c r="C39" s="5"/>
      <c r="D39" s="5"/>
      <c r="E39" s="5"/>
      <c r="F39" s="5"/>
      <c r="G39" s="5"/>
      <c r="H39" s="5"/>
    </row>
  </sheetData>
  <mergeCells count="8">
    <mergeCell ref="B4:H6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  <headerFooter>
    <oddHeader xml:space="preserve">&amp;CSREB Regional Contract Program        
Texas A&amp;M University
Baylor College of Dentistry
History and Statistics       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7A9C-BB3E-4073-AF7D-9DB9B2DBD81B}">
  <dimension ref="B4:Q40"/>
  <sheetViews>
    <sheetView tabSelected="1" view="pageLayout" zoomScaleNormal="100" workbookViewId="0">
      <selection activeCell="K12" sqref="K12:Q18"/>
    </sheetView>
  </sheetViews>
  <sheetFormatPr defaultColWidth="9.140625"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10.140625" style="1" bestFit="1" customWidth="1"/>
    <col min="7" max="7" width="11.85546875" style="1" customWidth="1"/>
    <col min="8" max="8" width="14.42578125" style="1" customWidth="1"/>
    <col min="9" max="10" width="9.140625" style="1"/>
    <col min="11" max="13" width="12.7109375" style="1" customWidth="1"/>
    <col min="14" max="16" width="9.140625" style="1"/>
    <col min="17" max="17" width="12.7109375" style="1" customWidth="1"/>
    <col min="18" max="16384" width="9.140625" style="1"/>
  </cols>
  <sheetData>
    <row r="4" spans="2:17" ht="12.75" customHeight="1" x14ac:dyDescent="0.2">
      <c r="B4" s="75" t="s">
        <v>31</v>
      </c>
      <c r="C4" s="75"/>
      <c r="D4" s="75"/>
      <c r="E4" s="75"/>
      <c r="F4" s="75"/>
      <c r="G4" s="75"/>
      <c r="H4" s="75"/>
      <c r="I4" s="3"/>
    </row>
    <row r="5" spans="2:17" ht="15" customHeight="1" x14ac:dyDescent="0.2">
      <c r="B5" s="75"/>
      <c r="C5" s="75"/>
      <c r="D5" s="75"/>
      <c r="E5" s="75"/>
      <c r="F5" s="75"/>
      <c r="G5" s="75"/>
      <c r="H5" s="75"/>
      <c r="I5" s="3"/>
    </row>
    <row r="6" spans="2:17" ht="15" customHeight="1" x14ac:dyDescent="0.2">
      <c r="B6" s="75"/>
      <c r="C6" s="75"/>
      <c r="D6" s="75"/>
      <c r="E6" s="75"/>
      <c r="F6" s="75"/>
      <c r="G6" s="75"/>
      <c r="H6" s="75"/>
      <c r="I6" s="3"/>
    </row>
    <row r="9" spans="2:17" ht="24.75" customHeight="1" x14ac:dyDescent="0.2">
      <c r="B9" s="76" t="s">
        <v>2</v>
      </c>
      <c r="C9" s="76" t="s">
        <v>3</v>
      </c>
      <c r="D9" s="76" t="s">
        <v>4</v>
      </c>
      <c r="E9" s="76" t="s">
        <v>5</v>
      </c>
      <c r="F9" s="76" t="s">
        <v>6</v>
      </c>
      <c r="G9" s="76" t="s">
        <v>14</v>
      </c>
      <c r="H9" s="76" t="s">
        <v>10</v>
      </c>
    </row>
    <row r="10" spans="2:17" ht="15" customHeight="1" x14ac:dyDescent="0.2">
      <c r="B10" s="77"/>
      <c r="C10" s="77"/>
      <c r="D10" s="77"/>
      <c r="E10" s="77"/>
      <c r="F10" s="77"/>
      <c r="G10" s="77"/>
      <c r="H10" s="77"/>
    </row>
    <row r="11" spans="2:17" ht="15.75" customHeight="1" x14ac:dyDescent="0.2">
      <c r="B11" s="78"/>
      <c r="C11" s="78"/>
      <c r="D11" s="78"/>
      <c r="E11" s="78"/>
      <c r="F11" s="78"/>
      <c r="G11" s="78"/>
      <c r="H11" s="78"/>
    </row>
    <row r="12" spans="2:17" ht="15" customHeight="1" x14ac:dyDescent="0.2">
      <c r="B12" s="22" t="s">
        <v>11</v>
      </c>
      <c r="C12" s="22" t="s">
        <v>22</v>
      </c>
      <c r="D12" s="22" t="s">
        <v>16</v>
      </c>
      <c r="E12" s="22">
        <v>5</v>
      </c>
      <c r="F12" s="23">
        <v>15900</v>
      </c>
      <c r="G12" s="23"/>
      <c r="H12" s="23">
        <f>F12*E12</f>
        <v>79500</v>
      </c>
      <c r="K12" s="22" t="s">
        <v>11</v>
      </c>
      <c r="L12" s="22" t="s">
        <v>22</v>
      </c>
      <c r="M12" s="22" t="s">
        <v>16</v>
      </c>
      <c r="N12" s="22">
        <v>5</v>
      </c>
      <c r="O12" s="23">
        <v>15900</v>
      </c>
      <c r="P12" s="23"/>
      <c r="Q12" s="23">
        <f>O12*N12</f>
        <v>79500</v>
      </c>
    </row>
    <row r="13" spans="2:17" ht="15" customHeight="1" x14ac:dyDescent="0.2">
      <c r="B13" s="22" t="s">
        <v>11</v>
      </c>
      <c r="C13" s="22" t="s">
        <v>23</v>
      </c>
      <c r="D13" s="22" t="s">
        <v>16</v>
      </c>
      <c r="E13" s="22">
        <v>0</v>
      </c>
      <c r="F13" s="23">
        <v>15900</v>
      </c>
      <c r="G13" s="23"/>
      <c r="H13" s="23">
        <f>F13*E13</f>
        <v>0</v>
      </c>
      <c r="K13" s="22" t="s">
        <v>11</v>
      </c>
      <c r="L13" s="22" t="s">
        <v>23</v>
      </c>
      <c r="M13" s="22" t="s">
        <v>16</v>
      </c>
      <c r="N13" s="22">
        <v>0</v>
      </c>
      <c r="O13" s="23">
        <v>15900</v>
      </c>
      <c r="P13" s="23"/>
      <c r="Q13" s="23">
        <f>O13*N13</f>
        <v>0</v>
      </c>
    </row>
    <row r="14" spans="2:17" ht="15" customHeight="1" x14ac:dyDescent="0.2">
      <c r="B14" s="26"/>
      <c r="C14" s="26"/>
      <c r="D14" s="20"/>
      <c r="E14" s="20"/>
      <c r="F14" s="20"/>
      <c r="G14" s="63" t="s">
        <v>32</v>
      </c>
      <c r="H14" s="83">
        <f>H12+H13</f>
        <v>79500</v>
      </c>
      <c r="K14" s="22" t="s">
        <v>12</v>
      </c>
      <c r="L14" s="22" t="s">
        <v>22</v>
      </c>
      <c r="M14" s="22" t="s">
        <v>16</v>
      </c>
      <c r="N14" s="22">
        <v>5</v>
      </c>
      <c r="O14" s="23">
        <v>16700</v>
      </c>
      <c r="P14" s="23"/>
      <c r="Q14" s="23">
        <f>O14*N14</f>
        <v>83500</v>
      </c>
    </row>
    <row r="15" spans="2:17" ht="15" customHeight="1" x14ac:dyDescent="0.2">
      <c r="B15" s="53"/>
      <c r="C15" s="54"/>
      <c r="D15" s="54"/>
      <c r="E15" s="54"/>
      <c r="F15" s="54"/>
      <c r="G15" s="54"/>
      <c r="H15" s="55"/>
      <c r="K15" s="22" t="s">
        <v>13</v>
      </c>
      <c r="L15" s="22" t="s">
        <v>22</v>
      </c>
      <c r="M15" s="22" t="s">
        <v>16</v>
      </c>
      <c r="N15" s="22">
        <v>3</v>
      </c>
      <c r="O15" s="23">
        <v>17800</v>
      </c>
      <c r="P15" s="23"/>
      <c r="Q15" s="23">
        <f>O15*N15</f>
        <v>53400</v>
      </c>
    </row>
    <row r="16" spans="2:17" ht="15" customHeight="1" x14ac:dyDescent="0.2">
      <c r="B16" s="22" t="s">
        <v>12</v>
      </c>
      <c r="C16" s="22" t="s">
        <v>22</v>
      </c>
      <c r="D16" s="22" t="s">
        <v>16</v>
      </c>
      <c r="E16" s="22">
        <v>5</v>
      </c>
      <c r="F16" s="23">
        <v>16700</v>
      </c>
      <c r="G16" s="23"/>
      <c r="H16" s="23">
        <f>F16*E16</f>
        <v>83500</v>
      </c>
      <c r="K16" s="22" t="s">
        <v>15</v>
      </c>
      <c r="L16" s="22" t="s">
        <v>22</v>
      </c>
      <c r="M16" s="22" t="s">
        <v>16</v>
      </c>
      <c r="N16" s="22">
        <v>3</v>
      </c>
      <c r="O16" s="23">
        <v>18700</v>
      </c>
      <c r="P16" s="23"/>
      <c r="Q16" s="23">
        <f>O16*N16</f>
        <v>56100</v>
      </c>
    </row>
    <row r="17" spans="2:17" ht="15" customHeight="1" x14ac:dyDescent="0.2">
      <c r="B17" s="26"/>
      <c r="C17" s="20"/>
      <c r="D17" s="20"/>
      <c r="E17" s="20"/>
      <c r="F17" s="20"/>
      <c r="G17" s="63" t="s">
        <v>33</v>
      </c>
      <c r="H17" s="83">
        <f>H16</f>
        <v>83500</v>
      </c>
      <c r="K17" s="22" t="s">
        <v>29</v>
      </c>
      <c r="L17" s="22" t="s">
        <v>22</v>
      </c>
      <c r="M17" s="66" t="s">
        <v>16</v>
      </c>
      <c r="N17" s="66">
        <v>3.5</v>
      </c>
      <c r="O17" s="67">
        <v>19200</v>
      </c>
      <c r="P17" s="67"/>
      <c r="Q17" s="23">
        <f>N17*O17</f>
        <v>67200</v>
      </c>
    </row>
    <row r="18" spans="2:17" ht="15" customHeight="1" x14ac:dyDescent="0.2">
      <c r="B18" s="53"/>
      <c r="C18" s="54"/>
      <c r="D18" s="54"/>
      <c r="E18" s="54"/>
      <c r="F18" s="54"/>
      <c r="G18" s="54"/>
      <c r="H18" s="55"/>
      <c r="K18" s="73" t="s">
        <v>39</v>
      </c>
      <c r="L18" s="62"/>
      <c r="M18" s="62"/>
      <c r="N18" s="62"/>
      <c r="O18" s="62"/>
      <c r="P18" s="63"/>
      <c r="Q18" s="57">
        <f>SUM(Q12:Q17)</f>
        <v>339700</v>
      </c>
    </row>
    <row r="19" spans="2:17" ht="15" customHeight="1" x14ac:dyDescent="0.2">
      <c r="B19" s="22" t="s">
        <v>13</v>
      </c>
      <c r="C19" s="22" t="s">
        <v>22</v>
      </c>
      <c r="D19" s="22" t="s">
        <v>16</v>
      </c>
      <c r="E19" s="22">
        <v>3</v>
      </c>
      <c r="F19" s="23">
        <v>17800</v>
      </c>
      <c r="G19" s="23"/>
      <c r="H19" s="23">
        <f>F19*E19</f>
        <v>53400</v>
      </c>
    </row>
    <row r="20" spans="2:17" ht="15" customHeight="1" x14ac:dyDescent="0.2">
      <c r="B20" s="22"/>
      <c r="C20" s="21"/>
      <c r="D20" s="20"/>
      <c r="E20" s="20"/>
      <c r="F20" s="20"/>
      <c r="G20" s="63" t="s">
        <v>34</v>
      </c>
      <c r="H20" s="83">
        <f>H19</f>
        <v>53400</v>
      </c>
    </row>
    <row r="21" spans="2:17" ht="15" customHeight="1" x14ac:dyDescent="0.2">
      <c r="B21" s="53"/>
      <c r="C21" s="54"/>
      <c r="D21" s="54"/>
      <c r="E21" s="54"/>
      <c r="F21" s="54"/>
      <c r="G21" s="54"/>
      <c r="H21" s="55"/>
    </row>
    <row r="22" spans="2:17" ht="15" customHeight="1" x14ac:dyDescent="0.2">
      <c r="B22" s="22" t="s">
        <v>15</v>
      </c>
      <c r="C22" s="22" t="s">
        <v>22</v>
      </c>
      <c r="D22" s="22" t="s">
        <v>16</v>
      </c>
      <c r="E22" s="22">
        <v>3</v>
      </c>
      <c r="F22" s="23">
        <v>18700</v>
      </c>
      <c r="G22" s="23"/>
      <c r="H22" s="23">
        <f>F22*E22</f>
        <v>56100</v>
      </c>
    </row>
    <row r="23" spans="2:17" ht="15" customHeight="1" x14ac:dyDescent="0.2">
      <c r="B23" s="58"/>
      <c r="C23" s="59"/>
      <c r="D23" s="60"/>
      <c r="E23" s="60"/>
      <c r="F23" s="60"/>
      <c r="G23" s="84" t="s">
        <v>37</v>
      </c>
      <c r="H23" s="83">
        <f>H22</f>
        <v>56100</v>
      </c>
    </row>
    <row r="24" spans="2:17" ht="15" customHeight="1" x14ac:dyDescent="0.2">
      <c r="B24" s="28"/>
      <c r="C24" s="56"/>
      <c r="D24" s="56"/>
      <c r="E24" s="56"/>
      <c r="F24" s="56"/>
      <c r="G24" s="65"/>
      <c r="H24" s="64"/>
      <c r="K24" s="2"/>
      <c r="L24" s="2"/>
      <c r="M24" s="2"/>
      <c r="N24" s="2"/>
      <c r="O24" s="2"/>
      <c r="P24" s="2"/>
      <c r="Q24" s="2"/>
    </row>
    <row r="25" spans="2:17" ht="15" customHeight="1" x14ac:dyDescent="0.2">
      <c r="B25" s="22" t="s">
        <v>29</v>
      </c>
      <c r="C25" s="22" t="s">
        <v>22</v>
      </c>
      <c r="D25" s="66" t="s">
        <v>16</v>
      </c>
      <c r="E25" s="66">
        <v>3.5</v>
      </c>
      <c r="F25" s="67">
        <v>19200</v>
      </c>
      <c r="G25" s="67"/>
      <c r="H25" s="23">
        <f>E25*F25</f>
        <v>67200</v>
      </c>
    </row>
    <row r="26" spans="2:17" x14ac:dyDescent="0.2">
      <c r="B26" s="68"/>
      <c r="C26" s="69"/>
      <c r="D26" s="69"/>
      <c r="E26" s="69"/>
      <c r="F26" s="69"/>
      <c r="G26" s="84" t="s">
        <v>35</v>
      </c>
      <c r="H26" s="85">
        <f>SUM(H25:H25)</f>
        <v>67200</v>
      </c>
    </row>
    <row r="27" spans="2:17" x14ac:dyDescent="0.2">
      <c r="B27" s="70"/>
      <c r="C27" s="71"/>
      <c r="D27" s="71"/>
      <c r="E27" s="71"/>
      <c r="F27" s="71"/>
      <c r="G27" s="65"/>
      <c r="H27" s="72"/>
    </row>
    <row r="28" spans="2:17" s="9" customFormat="1" ht="15" customHeight="1" x14ac:dyDescent="0.2">
      <c r="B28" s="73"/>
      <c r="C28" s="62"/>
      <c r="D28" s="62"/>
      <c r="E28" s="62"/>
      <c r="F28" s="62"/>
      <c r="G28" s="63" t="s">
        <v>36</v>
      </c>
      <c r="H28" s="57">
        <f>H14+H17+H20+H23+H26</f>
        <v>339700</v>
      </c>
      <c r="K28" s="1"/>
      <c r="L28" s="1"/>
      <c r="M28" s="1"/>
      <c r="N28" s="1"/>
      <c r="O28" s="1"/>
      <c r="P28" s="1"/>
      <c r="Q28" s="1"/>
    </row>
    <row r="29" spans="2:17" x14ac:dyDescent="0.2">
      <c r="B29" s="2"/>
      <c r="C29" s="2"/>
      <c r="D29" s="2"/>
      <c r="E29" s="2"/>
      <c r="F29" s="2"/>
      <c r="G29" s="2"/>
      <c r="H29" s="2"/>
    </row>
    <row r="32" spans="2:17" x14ac:dyDescent="0.2">
      <c r="B32" s="9"/>
      <c r="C32" s="9"/>
      <c r="D32" s="9"/>
      <c r="E32" s="9"/>
      <c r="F32" s="9"/>
      <c r="G32" s="9"/>
      <c r="H32" s="9"/>
    </row>
    <row r="34" spans="2:17" s="2" customFormat="1" ht="15" customHeight="1" x14ac:dyDescent="0.2">
      <c r="B34" s="1"/>
      <c r="C34" s="1"/>
      <c r="D34" s="1"/>
      <c r="E34" s="1"/>
      <c r="F34" s="1"/>
      <c r="G34" s="1"/>
      <c r="H34" s="1"/>
      <c r="K34" s="1"/>
      <c r="L34" s="1"/>
      <c r="M34" s="1"/>
      <c r="N34" s="1"/>
      <c r="O34" s="1"/>
      <c r="P34" s="1"/>
      <c r="Q34" s="1"/>
    </row>
    <row r="35" spans="2:17" ht="15" customHeight="1" x14ac:dyDescent="0.2"/>
    <row r="36" spans="2:17" ht="15" customHeight="1" x14ac:dyDescent="0.2"/>
    <row r="38" spans="2:17" x14ac:dyDescent="0.2">
      <c r="B38" s="6"/>
      <c r="C38" s="6"/>
      <c r="D38" s="6"/>
      <c r="E38" s="27"/>
      <c r="F38" s="6"/>
      <c r="G38" s="6"/>
      <c r="H38" s="25"/>
    </row>
    <row r="39" spans="2:17" x14ac:dyDescent="0.2">
      <c r="B39" s="5"/>
      <c r="C39" s="5"/>
      <c r="D39" s="5"/>
      <c r="E39" s="5"/>
      <c r="F39" s="5"/>
      <c r="G39" s="5"/>
      <c r="H39" s="5"/>
    </row>
    <row r="40" spans="2:17" x14ac:dyDescent="0.2">
      <c r="B40" s="5"/>
      <c r="C40" s="5"/>
      <c r="D40" s="5"/>
      <c r="E40" s="5"/>
      <c r="F40" s="5"/>
      <c r="G40" s="5"/>
      <c r="H40" s="5"/>
    </row>
  </sheetData>
  <mergeCells count="8">
    <mergeCell ref="B4:H6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  <headerFooter>
    <oddHeader xml:space="preserve">&amp;CSREB Regional Contract Program        
University of Houston 
College of Optometry
History and Statistics        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B1:K50"/>
  <sheetViews>
    <sheetView topLeftCell="A31" workbookViewId="0">
      <selection activeCell="J47" sqref="J47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30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79" t="s">
        <v>0</v>
      </c>
      <c r="C2" s="79"/>
      <c r="D2" s="79"/>
      <c r="E2" s="79"/>
      <c r="F2" s="79"/>
      <c r="G2" s="79"/>
      <c r="H2" s="4"/>
      <c r="I2" s="4"/>
      <c r="J2" s="4"/>
    </row>
    <row r="3" spans="2:11" ht="15" customHeight="1" x14ac:dyDescent="0.2">
      <c r="B3" s="79" t="s">
        <v>1</v>
      </c>
      <c r="C3" s="79"/>
      <c r="D3" s="79"/>
      <c r="E3" s="79"/>
      <c r="F3" s="79"/>
      <c r="G3" s="79"/>
      <c r="H3" s="4"/>
      <c r="I3" s="4"/>
      <c r="J3" s="4"/>
    </row>
    <row r="4" spans="2:11" ht="15" customHeight="1" x14ac:dyDescent="0.2">
      <c r="B4" s="74"/>
      <c r="C4" s="74"/>
      <c r="D4" s="74"/>
      <c r="E4" s="74"/>
      <c r="F4" s="74"/>
      <c r="G4" s="29"/>
      <c r="H4" s="74"/>
    </row>
    <row r="5" spans="2:11" ht="15" customHeight="1" x14ac:dyDescent="0.2">
      <c r="B5" s="74"/>
      <c r="C5" s="74"/>
      <c r="D5" s="74"/>
      <c r="E5" s="74"/>
      <c r="F5" s="74"/>
      <c r="G5" s="29"/>
      <c r="H5" s="74"/>
    </row>
    <row r="6" spans="2:11" ht="15" customHeight="1" x14ac:dyDescent="0.2">
      <c r="B6" s="3" t="s">
        <v>27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1"/>
      <c r="C8" s="15" t="s">
        <v>11</v>
      </c>
      <c r="D8" s="15" t="s">
        <v>12</v>
      </c>
      <c r="E8" s="15" t="s">
        <v>13</v>
      </c>
      <c r="F8" s="15" t="s">
        <v>15</v>
      </c>
      <c r="G8" s="31" t="s">
        <v>29</v>
      </c>
      <c r="H8" s="8"/>
    </row>
    <row r="9" spans="2:11" ht="15" customHeight="1" x14ac:dyDescent="0.2">
      <c r="B9" s="13" t="s">
        <v>25</v>
      </c>
      <c r="C9" s="16">
        <v>2063400</v>
      </c>
      <c r="D9" s="14">
        <v>2147000</v>
      </c>
      <c r="E9" s="14">
        <v>2253300</v>
      </c>
      <c r="F9" s="32">
        <v>2343000</v>
      </c>
      <c r="G9" s="32">
        <v>2507550</v>
      </c>
      <c r="H9" s="8"/>
    </row>
    <row r="10" spans="2:11" ht="15" customHeight="1" x14ac:dyDescent="0.2">
      <c r="B10" s="10" t="s">
        <v>16</v>
      </c>
      <c r="C10" s="17">
        <v>2790450</v>
      </c>
      <c r="D10" s="12">
        <v>2993020</v>
      </c>
      <c r="E10" s="12">
        <v>3120800</v>
      </c>
      <c r="F10" s="12">
        <v>3111900</v>
      </c>
      <c r="G10" s="12">
        <v>3225600</v>
      </c>
      <c r="H10" s="7"/>
    </row>
    <row r="11" spans="2:11" ht="15" customHeight="1" x14ac:dyDescent="0.2">
      <c r="B11" s="10" t="s">
        <v>17</v>
      </c>
      <c r="C11" s="17">
        <v>95400</v>
      </c>
      <c r="D11" s="12">
        <v>33400</v>
      </c>
      <c r="E11" s="12">
        <v>17800</v>
      </c>
      <c r="F11" s="12">
        <v>18700</v>
      </c>
      <c r="G11" s="12">
        <v>0</v>
      </c>
      <c r="H11" s="7"/>
    </row>
    <row r="12" spans="2:11" ht="15" customHeight="1" x14ac:dyDescent="0.2">
      <c r="B12" s="10" t="s">
        <v>18</v>
      </c>
      <c r="C12" s="17">
        <v>43200</v>
      </c>
      <c r="D12" s="12">
        <v>45200</v>
      </c>
      <c r="E12" s="12">
        <v>60500</v>
      </c>
      <c r="F12" s="12">
        <v>63500</v>
      </c>
      <c r="G12" s="12">
        <v>52000</v>
      </c>
      <c r="H12" s="7"/>
    </row>
    <row r="13" spans="2:11" ht="15" customHeight="1" x14ac:dyDescent="0.2">
      <c r="B13" s="33" t="s">
        <v>8</v>
      </c>
      <c r="C13" s="34">
        <v>8691000</v>
      </c>
      <c r="D13" s="35">
        <v>9018332</v>
      </c>
      <c r="E13" s="35">
        <v>9233646</v>
      </c>
      <c r="F13" s="35">
        <v>9489750</v>
      </c>
      <c r="G13" s="35">
        <v>9616500</v>
      </c>
      <c r="H13" s="7"/>
      <c r="I13" s="36"/>
      <c r="J13" s="36"/>
      <c r="K13" s="37"/>
    </row>
    <row r="14" spans="2:11" ht="15" customHeight="1" x14ac:dyDescent="0.2">
      <c r="B14" s="38"/>
      <c r="C14" s="39"/>
      <c r="D14" s="40"/>
      <c r="E14" s="40"/>
      <c r="F14" s="40"/>
      <c r="G14" s="41"/>
      <c r="H14" s="7"/>
      <c r="I14" s="36"/>
      <c r="J14" s="36"/>
      <c r="K14" s="37"/>
    </row>
    <row r="15" spans="2:11" s="45" customFormat="1" ht="15" customHeight="1" x14ac:dyDescent="0.2">
      <c r="B15" s="42" t="s">
        <v>26</v>
      </c>
      <c r="C15" s="43">
        <f>SUM(C10:C13,C9)</f>
        <v>13683450</v>
      </c>
      <c r="D15" s="43">
        <f>SUM(D10:D13,D9)</f>
        <v>14236952</v>
      </c>
      <c r="E15" s="43">
        <f>SUM(E10:E13,E9)</f>
        <v>14686046</v>
      </c>
      <c r="F15" s="43">
        <f>SUM(F9:F13)</f>
        <v>15026850</v>
      </c>
      <c r="G15" s="44">
        <f>SUM(G9:G13)</f>
        <v>15401650</v>
      </c>
      <c r="I15" s="46"/>
      <c r="J15" s="46"/>
      <c r="K15" s="47"/>
    </row>
    <row r="16" spans="2:11" s="45" customFormat="1" ht="15" customHeight="1" x14ac:dyDescent="0.2">
      <c r="B16" s="80"/>
      <c r="C16" s="81"/>
      <c r="D16" s="81"/>
      <c r="E16" s="81"/>
      <c r="F16" s="81"/>
      <c r="G16" s="82"/>
      <c r="I16" s="46"/>
      <c r="J16" s="46"/>
      <c r="K16" s="47"/>
    </row>
    <row r="17" spans="2:11" ht="15" customHeight="1" x14ac:dyDescent="0.2">
      <c r="I17" s="36"/>
      <c r="J17" s="36"/>
      <c r="K17" s="37"/>
    </row>
    <row r="18" spans="2:11" ht="15" customHeight="1" x14ac:dyDescent="0.2">
      <c r="B18" s="3" t="s">
        <v>28</v>
      </c>
      <c r="I18" s="36"/>
      <c r="J18" s="36"/>
      <c r="K18" s="37"/>
    </row>
    <row r="19" spans="2:11" ht="15" customHeight="1" x14ac:dyDescent="0.2">
      <c r="B19" s="3"/>
      <c r="I19" s="36"/>
      <c r="J19" s="36"/>
      <c r="K19" s="37"/>
    </row>
    <row r="20" spans="2:11" ht="15" customHeight="1" x14ac:dyDescent="0.2">
      <c r="I20" s="36"/>
      <c r="J20" s="36"/>
      <c r="K20" s="37"/>
    </row>
    <row r="21" spans="2:11" ht="15" customHeight="1" x14ac:dyDescent="0.2">
      <c r="B21" s="11"/>
      <c r="C21" s="15" t="s">
        <v>11</v>
      </c>
      <c r="D21" s="15" t="s">
        <v>12</v>
      </c>
      <c r="E21" s="15" t="s">
        <v>13</v>
      </c>
      <c r="F21" s="15" t="s">
        <v>15</v>
      </c>
      <c r="G21" s="48" t="s">
        <v>29</v>
      </c>
      <c r="I21" s="36"/>
      <c r="J21" s="36"/>
      <c r="K21" s="37"/>
    </row>
    <row r="22" spans="2:11" ht="15" customHeight="1" x14ac:dyDescent="0.2">
      <c r="B22" s="10" t="s">
        <v>20</v>
      </c>
      <c r="C22" s="12">
        <v>3525600</v>
      </c>
      <c r="D22" s="12">
        <v>3674000</v>
      </c>
      <c r="E22" s="12">
        <v>3807550</v>
      </c>
      <c r="F22" s="19">
        <v>4008300</v>
      </c>
      <c r="G22" s="32">
        <v>4270950</v>
      </c>
    </row>
    <row r="23" spans="2:11" ht="15" customHeight="1" x14ac:dyDescent="0.2">
      <c r="B23" s="10" t="s">
        <v>21</v>
      </c>
      <c r="C23" s="12">
        <v>193900</v>
      </c>
      <c r="D23" s="12">
        <v>232800</v>
      </c>
      <c r="E23" s="12">
        <v>279900</v>
      </c>
      <c r="F23" s="19">
        <v>260800</v>
      </c>
      <c r="G23" s="32">
        <v>301500</v>
      </c>
    </row>
    <row r="24" spans="2:11" ht="15" customHeight="1" x14ac:dyDescent="0.2">
      <c r="B24" s="10" t="s">
        <v>19</v>
      </c>
      <c r="C24" s="12">
        <v>540600</v>
      </c>
      <c r="D24" s="12">
        <v>567800</v>
      </c>
      <c r="E24" s="12">
        <v>605200</v>
      </c>
      <c r="F24" s="19">
        <v>635800</v>
      </c>
      <c r="G24" s="32">
        <v>652800</v>
      </c>
    </row>
    <row r="25" spans="2:11" ht="15" customHeight="1" x14ac:dyDescent="0.2">
      <c r="B25" s="10" t="s">
        <v>7</v>
      </c>
      <c r="C25" s="12">
        <v>4940800</v>
      </c>
      <c r="D25" s="12">
        <v>5244300</v>
      </c>
      <c r="E25" s="12">
        <v>5236200</v>
      </c>
      <c r="F25" s="19">
        <v>5400950</v>
      </c>
      <c r="G25" s="32">
        <v>5344000</v>
      </c>
    </row>
    <row r="26" spans="2:11" ht="15" customHeight="1" x14ac:dyDescent="0.2">
      <c r="B26" s="10" t="s">
        <v>22</v>
      </c>
      <c r="C26" s="12">
        <v>519600</v>
      </c>
      <c r="D26" s="12">
        <v>567800</v>
      </c>
      <c r="E26" s="12">
        <v>647200</v>
      </c>
      <c r="F26" s="19">
        <v>633150</v>
      </c>
      <c r="G26" s="32">
        <v>665800</v>
      </c>
    </row>
    <row r="27" spans="2:11" ht="15" customHeight="1" x14ac:dyDescent="0.2">
      <c r="B27" s="10" t="s">
        <v>23</v>
      </c>
      <c r="C27" s="32">
        <v>540600</v>
      </c>
      <c r="D27" s="32">
        <v>617900</v>
      </c>
      <c r="E27" s="32">
        <v>658600</v>
      </c>
      <c r="F27" s="49">
        <v>598400</v>
      </c>
      <c r="G27" s="32">
        <v>662400</v>
      </c>
    </row>
    <row r="28" spans="2:11" ht="15" customHeight="1" x14ac:dyDescent="0.2">
      <c r="B28" s="10" t="s">
        <v>24</v>
      </c>
      <c r="C28" s="32">
        <v>3182900</v>
      </c>
      <c r="D28" s="32">
        <v>3235650</v>
      </c>
      <c r="E28" s="32">
        <v>3410350</v>
      </c>
      <c r="F28" s="19">
        <v>3489450</v>
      </c>
      <c r="G28" s="49">
        <v>3504200</v>
      </c>
    </row>
    <row r="29" spans="2:11" ht="15" customHeight="1" x14ac:dyDescent="0.2">
      <c r="B29" s="33" t="s">
        <v>9</v>
      </c>
      <c r="C29" s="50">
        <v>227155</v>
      </c>
      <c r="D29" s="50">
        <v>96802</v>
      </c>
      <c r="E29" s="50">
        <v>41046</v>
      </c>
      <c r="F29" s="35">
        <v>0</v>
      </c>
      <c r="G29" s="50">
        <v>0</v>
      </c>
    </row>
    <row r="30" spans="2:11" ht="15" customHeight="1" x14ac:dyDescent="0.2">
      <c r="B30" s="38"/>
      <c r="C30" s="51"/>
      <c r="D30" s="51"/>
      <c r="E30" s="51"/>
      <c r="F30" s="40"/>
      <c r="G30" s="52"/>
    </row>
    <row r="31" spans="2:11" s="45" customFormat="1" ht="15" customHeight="1" x14ac:dyDescent="0.2">
      <c r="B31" s="42" t="s">
        <v>26</v>
      </c>
      <c r="C31" s="43">
        <f>SUM(C29,C28,C22:C27)</f>
        <v>13671155</v>
      </c>
      <c r="D31" s="43">
        <f>SUM(D29,D28,D22:D27)</f>
        <v>14237052</v>
      </c>
      <c r="E31" s="43">
        <f>SUM(E22:E27,E28,E29:E29)</f>
        <v>14686046</v>
      </c>
      <c r="F31" s="43">
        <f>SUM(F22:F29)</f>
        <v>15026850</v>
      </c>
      <c r="G31" s="44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TXAM_RCP Seats and Rates</vt:lpstr>
      <vt:lpstr>UofHouston_RCP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2019-04-26T14:20:01Z</cp:lastPrinted>
  <dcterms:created xsi:type="dcterms:W3CDTF">2017-11-16T17:10:35Z</dcterms:created>
  <dcterms:modified xsi:type="dcterms:W3CDTF">2019-04-26T16:02:37Z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2018-10-15T17:32:34.5352781Z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