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65CA7107-E0D9-4D40-A5D7-36D2B9794A0D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MS State_RCP Seats and Rates" sheetId="7" r:id="rId1"/>
    <sheet name="SCO_RCP Seats and Rates" sheetId="5" r:id="rId2"/>
    <sheet name="Tuskegee_RCP Seats and Rates" sheetId="8" r:id="rId3"/>
    <sheet name="UAB_RCP Seats and Rates" sheetId="1" r:id="rId4"/>
    <sheet name="UGA_RCP Seats and Rates" sheetId="9" r:id="rId5"/>
    <sheet name="UPike Seats and Rates" sheetId="10" r:id="rId6"/>
    <sheet name="RCP Total_Programs and States" sheetId="6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H15" i="10"/>
  <c r="H16" i="10" s="1"/>
  <c r="H12" i="10"/>
  <c r="H13" i="10" s="1"/>
  <c r="H17" i="10" l="1"/>
  <c r="H26" i="9" l="1"/>
  <c r="H26" i="1" l="1"/>
  <c r="H26" i="8"/>
  <c r="H26" i="5" l="1"/>
  <c r="H26" i="7"/>
  <c r="H18" i="1" l="1"/>
  <c r="H18" i="8"/>
  <c r="H18" i="5"/>
  <c r="H18" i="7"/>
  <c r="H18" i="9" l="1"/>
  <c r="H19" i="9" s="1"/>
  <c r="H19" i="1"/>
  <c r="H19" i="8"/>
  <c r="H19" i="5"/>
  <c r="H19" i="7"/>
  <c r="H15" i="1" l="1"/>
  <c r="H16" i="1" s="1"/>
  <c r="H15" i="8"/>
  <c r="H16" i="8" s="1"/>
  <c r="H15" i="5"/>
  <c r="H16" i="5" s="1"/>
  <c r="H15" i="7"/>
  <c r="H16" i="7" s="1"/>
  <c r="H15" i="9" l="1"/>
  <c r="H16" i="9" s="1"/>
  <c r="H12" i="9"/>
  <c r="H13" i="9" s="1"/>
  <c r="H12" i="8"/>
  <c r="H13" i="8" s="1"/>
  <c r="H12" i="5"/>
  <c r="H13" i="5" s="1"/>
  <c r="H12" i="7"/>
  <c r="H13" i="7" s="1"/>
  <c r="H24" i="9" l="1"/>
  <c r="H25" i="9" s="1"/>
  <c r="H21" i="9"/>
  <c r="H22" i="9" s="1"/>
  <c r="H12" i="1" l="1"/>
  <c r="H13" i="1" s="1"/>
  <c r="H24" i="8" l="1"/>
  <c r="H25" i="8" s="1"/>
  <c r="H21" i="8"/>
  <c r="H22" i="8" s="1"/>
  <c r="H24" i="7" l="1"/>
  <c r="H25" i="7" s="1"/>
  <c r="H21" i="7"/>
  <c r="H22" i="7" s="1"/>
  <c r="H24" i="5" l="1"/>
  <c r="H25" i="5" s="1"/>
  <c r="H21" i="5"/>
  <c r="H22" i="5" s="1"/>
  <c r="H24" i="1" l="1"/>
  <c r="H25" i="1" s="1"/>
  <c r="H21" i="1"/>
  <c r="H22" i="1" s="1"/>
</calcChain>
</file>

<file path=xl/sharedStrings.xml><?xml version="1.0" encoding="utf-8"?>
<sst xmlns="http://schemas.openxmlformats.org/spreadsheetml/2006/main" count="209" uniqueCount="64">
  <si>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</si>
  <si>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</si>
  <si>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</si>
  <si>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</si>
  <si>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</si>
  <si>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</si>
  <si>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</si>
  <si>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</si>
  <si>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</si>
  <si>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</si>
  <si>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</si>
  <si>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</si>
  <si>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</si>
  <si>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</si>
  <si>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</si>
  <si>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</si>
  <si>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</si>
  <si>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</si>
  <si>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</si>
  <si>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</si>
  <si>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</si>
  <si>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</si>
  <si>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</si>
  <si>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</si>
  <si>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</si>
  <si>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</si>
  <si>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</si>
  <si>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</si>
  <si>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5-year Total Institutional Tuition Earned:</t>
  </si>
  <si>
    <t>5-year History and Statistics</t>
  </si>
  <si>
    <t>2019-20</t>
  </si>
  <si>
    <t>University of Georgia College of Veterinary Medicine</t>
  </si>
  <si>
    <t>2016-17</t>
  </si>
  <si>
    <t>2017-18</t>
  </si>
  <si>
    <t>2018-19</t>
  </si>
  <si>
    <t>2016-2017 Institutional Tuition Earned:</t>
  </si>
  <si>
    <t>2017-2018 Institutional Tuition Earned:</t>
  </si>
  <si>
    <t>2018-2019 Institutional tuition Earned:</t>
  </si>
  <si>
    <t>2019-2020 Institutional Tuition Earned:</t>
  </si>
  <si>
    <t>The University of Alabama at Birmingham</t>
  </si>
  <si>
    <t>2018-2019 Institutional Tuition Earned:</t>
  </si>
  <si>
    <t>Tuskegee University</t>
  </si>
  <si>
    <t>2017-2018 Institution Tuition Earned:</t>
  </si>
  <si>
    <t>2016-2017 Institution Tuition Earned:</t>
  </si>
  <si>
    <t>2018-2019 Institution Tuition Earned:</t>
  </si>
  <si>
    <t>2019-2020  Institution Tuition Earned:</t>
  </si>
  <si>
    <t>Southern College of Optometry</t>
  </si>
  <si>
    <t>Mississippi State University College of Veterinary Medicine</t>
  </si>
  <si>
    <t xml:space="preserve">SREB Regional Contract Program        </t>
  </si>
  <si>
    <t xml:space="preserve">History and Statistics </t>
  </si>
  <si>
    <t>2019-20 Institutional Tuition Earned:</t>
  </si>
  <si>
    <t>Total Institutional Tuition Earned:</t>
  </si>
  <si>
    <t>Per SREB records, Mississippi State University CVM renewed its master RCP contract effective July 1 of Academic Year 2020-2021. Following are the RCP statistics per academic year for the last 5 academic years:</t>
  </si>
  <si>
    <t>2020-21</t>
  </si>
  <si>
    <t>2020-2021 Institution Tuition Earned:</t>
  </si>
  <si>
    <t>Per SREB records, Southern College of Optometry+A25 renewed its master RCP contract effective July 1 of Academic Year 2018-2019. Following are the RCP statistics per academic year for the last 5 academic years:</t>
  </si>
  <si>
    <t>Per SREB records, Tuskegee University renewed its master RCP contract effective July 1 of Academic Year 2018-2019. Following are the RCP statistics per academic year for the last 5 academic years:</t>
  </si>
  <si>
    <t>2020-2021 Institutional Tuition Earned:</t>
  </si>
  <si>
    <t>Per SREB records, University of Alabam aat Birmingham+A25 renewed its master RCP contract effective July 1 of Academic Year 2018-2019. Following are the RCP statistics per academic year for the last 5 academic years:</t>
  </si>
  <si>
    <t>Per SREB records, UGA CVM renewed its master RCP contract effective July 1 of Academic Year 2018-2019. Following are the RCP statistics per academic year for the last 5 academic years:</t>
  </si>
  <si>
    <t>2020-21 Institutional Tuition Earned:</t>
  </si>
  <si>
    <t>Per SREB records, University of Pikeville - KYCO entered the RCP effective July 1 of Academic Year 2019-2020. Following are the RCP statistics per academic year for the last 5 academic years:</t>
  </si>
  <si>
    <t>University of Pikeville - KYCO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</si>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</sst>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1"/>
      <name val="Georgia"/>
      <family val="1"/>
    </font>
    <font>
      <sz val="10"/>
      <name val="Arial"/>
      <family val="2"/>
    </font>
    <font>
      <sz val="10"/>
      <name val="Arial"/>
      <family val="2"/>
    </font>
    <font>
      <i/>
      <sz val="11"/>
      <color rgb="FFFF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0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/>
    </xf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abSelected="1" zoomScaleNormal="100" workbookViewId="0">
      <selection activeCell="H26" sqref="H26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3" width="13.7109375" style="1" customWidth="1"/>
    <col min="4" max="4" width="11.4257812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4.7109375" style="1" customWidth="1"/>
    <col min="9" max="16384" width="9.140625" style="1"/>
  </cols>
  <sheetData>
    <row r="1" spans="2:10" s="71" customFormat="1" ht="15" customHeight="1" x14ac:dyDescent="0.2">
      <c r="B1" s="99" t="s">
        <v>0</v>
      </c>
      <c r="C1" s="100"/>
      <c r="D1" s="100"/>
      <c r="E1" s="100"/>
      <c r="F1" s="100"/>
      <c r="G1" s="100"/>
      <c r="H1" s="100"/>
    </row>
    <row r="2" spans="2:10" s="71" customFormat="1" ht="15" customHeight="1" x14ac:dyDescent="0.2">
      <c r="B2" s="99" t="s">
        <v>47</v>
      </c>
      <c r="C2" s="100"/>
      <c r="D2" s="100"/>
      <c r="E2" s="100"/>
      <c r="F2" s="100"/>
      <c r="G2" s="100"/>
      <c r="H2" s="100"/>
    </row>
    <row r="3" spans="2:10" s="71" customFormat="1" ht="15" customHeight="1" x14ac:dyDescent="0.2">
      <c r="B3" s="100" t="s">
        <v>1</v>
      </c>
      <c r="C3" s="100"/>
      <c r="D3" s="100"/>
      <c r="E3" s="100"/>
      <c r="F3" s="100"/>
      <c r="G3" s="100"/>
      <c r="H3" s="100"/>
    </row>
    <row r="4" spans="2:10" ht="15" customHeight="1" x14ac:dyDescent="0.2">
      <c r="B4" s="101"/>
      <c r="C4" s="101"/>
      <c r="D4" s="101"/>
      <c r="E4" s="101"/>
      <c r="F4" s="101"/>
      <c r="G4" s="101"/>
      <c r="H4" s="101"/>
      <c r="I4" s="4"/>
      <c r="J4" s="4"/>
    </row>
    <row r="5" spans="2:10" ht="15" customHeight="1" x14ac:dyDescent="0.2">
      <c r="B5" s="102" t="s">
        <v>52</v>
      </c>
      <c r="C5" s="102"/>
      <c r="D5" s="102"/>
      <c r="E5" s="102"/>
      <c r="F5" s="102"/>
      <c r="G5" s="102"/>
      <c r="H5" s="102"/>
      <c r="I5" s="3"/>
    </row>
    <row r="6" spans="2:10" ht="15" customHeight="1" x14ac:dyDescent="0.2">
      <c r="B6" s="102"/>
      <c r="C6" s="102"/>
      <c r="D6" s="102"/>
      <c r="E6" s="102"/>
      <c r="F6" s="102"/>
      <c r="G6" s="102"/>
      <c r="H6" s="102"/>
      <c r="I6" s="3"/>
    </row>
    <row r="7" spans="2:10" ht="15" customHeight="1" x14ac:dyDescent="0.2">
      <c r="B7" s="102"/>
      <c r="C7" s="102"/>
      <c r="D7" s="102"/>
      <c r="E7" s="102"/>
      <c r="F7" s="102"/>
      <c r="G7" s="102"/>
      <c r="H7" s="102"/>
      <c r="I7" s="3"/>
    </row>
    <row r="8" spans="2:10" ht="15" customHeight="1" x14ac:dyDescent="0.2"/>
    <row r="9" spans="2:10" ht="15" customHeight="1" x14ac:dyDescent="0.2">
      <c r="B9" s="103" t="s">
        <v>2</v>
      </c>
      <c r="C9" s="103" t="s">
        <v>3</v>
      </c>
      <c r="D9" s="103" t="s">
        <v>4</v>
      </c>
      <c r="E9" s="103" t="s">
        <v>5</v>
      </c>
      <c r="F9" s="103" t="s">
        <v>6</v>
      </c>
      <c r="G9" s="103" t="s">
        <v>12</v>
      </c>
      <c r="H9" s="103" t="s">
        <v>10</v>
      </c>
    </row>
    <row r="10" spans="2:10" ht="15" customHeight="1" x14ac:dyDescent="0.2">
      <c r="B10" s="103"/>
      <c r="C10" s="103"/>
      <c r="D10" s="103"/>
      <c r="E10" s="103"/>
      <c r="F10" s="103"/>
      <c r="G10" s="103"/>
      <c r="H10" s="103"/>
    </row>
    <row r="11" spans="2:10" ht="15" customHeight="1" x14ac:dyDescent="0.2">
      <c r="B11" s="103"/>
      <c r="C11" s="103"/>
      <c r="D11" s="103"/>
      <c r="E11" s="103"/>
      <c r="F11" s="103"/>
      <c r="G11" s="103"/>
      <c r="H11" s="103"/>
    </row>
    <row r="12" spans="2:10" ht="15" customHeight="1" x14ac:dyDescent="0.2">
      <c r="B12" s="12" t="s">
        <v>32</v>
      </c>
      <c r="C12" s="12" t="s">
        <v>22</v>
      </c>
      <c r="D12" s="12" t="s">
        <v>8</v>
      </c>
      <c r="E12" s="12">
        <v>20</v>
      </c>
      <c r="F12" s="13">
        <v>31100</v>
      </c>
      <c r="G12" s="73"/>
      <c r="H12" s="13">
        <f>F12*E12</f>
        <v>622000</v>
      </c>
    </row>
    <row r="13" spans="2:10" ht="15" customHeight="1" x14ac:dyDescent="0.2">
      <c r="B13" s="12"/>
      <c r="C13" s="28"/>
      <c r="D13" s="28"/>
      <c r="E13" s="28"/>
      <c r="F13" s="28"/>
      <c r="G13" s="64" t="s">
        <v>43</v>
      </c>
      <c r="H13" s="59">
        <f>H12</f>
        <v>622000</v>
      </c>
    </row>
    <row r="14" spans="2:10" ht="15" customHeight="1" x14ac:dyDescent="0.2">
      <c r="B14" s="83"/>
      <c r="C14" s="28"/>
      <c r="D14" s="28"/>
      <c r="E14" s="28"/>
      <c r="F14" s="28"/>
      <c r="G14" s="45"/>
      <c r="H14" s="14"/>
    </row>
    <row r="15" spans="2:10" ht="15" customHeight="1" x14ac:dyDescent="0.2">
      <c r="B15" s="12" t="s">
        <v>33</v>
      </c>
      <c r="C15" s="12" t="s">
        <v>22</v>
      </c>
      <c r="D15" s="12" t="s">
        <v>8</v>
      </c>
      <c r="E15" s="12">
        <v>20</v>
      </c>
      <c r="F15" s="13">
        <v>32600</v>
      </c>
      <c r="G15" s="73"/>
      <c r="H15" s="13">
        <f>F15*E15</f>
        <v>652000</v>
      </c>
    </row>
    <row r="16" spans="2:10" s="8" customFormat="1" ht="15" customHeight="1" x14ac:dyDescent="0.25">
      <c r="B16" s="12"/>
      <c r="C16" s="33"/>
      <c r="D16" s="33"/>
      <c r="E16" s="33"/>
      <c r="F16" s="33"/>
      <c r="G16" s="64" t="s">
        <v>42</v>
      </c>
      <c r="H16" s="60">
        <f>H15</f>
        <v>652000</v>
      </c>
    </row>
    <row r="17" spans="2:8" ht="15" customHeight="1" x14ac:dyDescent="0.2">
      <c r="B17" s="24"/>
      <c r="C17" s="34"/>
      <c r="D17" s="34"/>
      <c r="E17" s="34"/>
      <c r="F17" s="34"/>
      <c r="G17" s="35"/>
      <c r="H17" s="36"/>
    </row>
    <row r="18" spans="2:8" ht="15" customHeight="1" x14ac:dyDescent="0.2">
      <c r="B18" s="12" t="s">
        <v>34</v>
      </c>
      <c r="C18" s="12" t="s">
        <v>22</v>
      </c>
      <c r="D18" s="37" t="s">
        <v>8</v>
      </c>
      <c r="E18" s="37">
        <v>20</v>
      </c>
      <c r="F18" s="38">
        <v>33500</v>
      </c>
      <c r="G18" s="38"/>
      <c r="H18" s="13">
        <f>E18*F18</f>
        <v>670000</v>
      </c>
    </row>
    <row r="19" spans="2:8" ht="15" customHeight="1" x14ac:dyDescent="0.2">
      <c r="B19" s="39"/>
      <c r="C19" s="40"/>
      <c r="D19" s="40"/>
      <c r="E19" s="40"/>
      <c r="F19" s="40"/>
      <c r="G19" s="61" t="s">
        <v>44</v>
      </c>
      <c r="H19" s="62">
        <f>SUM(H18:H18)</f>
        <v>670000</v>
      </c>
    </row>
    <row r="20" spans="2:8" ht="15" customHeight="1" x14ac:dyDescent="0.2">
      <c r="B20" s="41"/>
      <c r="C20" s="42"/>
      <c r="D20" s="42"/>
      <c r="E20" s="42"/>
      <c r="F20" s="42"/>
      <c r="G20" s="35"/>
      <c r="H20" s="43"/>
    </row>
    <row r="21" spans="2:8" ht="15" customHeight="1" x14ac:dyDescent="0.2">
      <c r="B21" s="12" t="s">
        <v>30</v>
      </c>
      <c r="C21" s="12" t="s">
        <v>22</v>
      </c>
      <c r="D21" s="12" t="s">
        <v>8</v>
      </c>
      <c r="E21" s="12">
        <v>20</v>
      </c>
      <c r="F21" s="13">
        <v>33500</v>
      </c>
      <c r="G21" s="73"/>
      <c r="H21" s="13">
        <f t="shared" ref="H21" si="0">F21*E21</f>
        <v>670000</v>
      </c>
    </row>
    <row r="22" spans="2:8" ht="15" customHeight="1" x14ac:dyDescent="0.2">
      <c r="B22" s="47"/>
      <c r="C22" s="28"/>
      <c r="D22" s="28"/>
      <c r="E22" s="28"/>
      <c r="F22" s="28"/>
      <c r="G22" s="64" t="s">
        <v>45</v>
      </c>
      <c r="H22" s="59">
        <f>H21</f>
        <v>670000</v>
      </c>
    </row>
    <row r="23" spans="2:8" ht="15" customHeight="1" x14ac:dyDescent="0.2">
      <c r="B23" s="30"/>
      <c r="C23" s="28"/>
      <c r="D23" s="28"/>
      <c r="E23" s="28"/>
      <c r="F23" s="28"/>
      <c r="G23" s="22"/>
      <c r="H23" s="14"/>
    </row>
    <row r="24" spans="2:8" ht="15" customHeight="1" x14ac:dyDescent="0.2">
      <c r="B24" s="12" t="s">
        <v>53</v>
      </c>
      <c r="C24" s="12" t="s">
        <v>22</v>
      </c>
      <c r="D24" s="12" t="s">
        <v>8</v>
      </c>
      <c r="E24" s="12">
        <v>20</v>
      </c>
      <c r="F24" s="13">
        <v>33500</v>
      </c>
      <c r="G24" s="13"/>
      <c r="H24" s="13">
        <f t="shared" ref="H24" si="1">F24*E24</f>
        <v>670000</v>
      </c>
    </row>
    <row r="25" spans="2:8" ht="15" customHeight="1" x14ac:dyDescent="0.2">
      <c r="B25" s="24"/>
      <c r="C25" s="28"/>
      <c r="D25" s="28"/>
      <c r="E25" s="28"/>
      <c r="F25" s="28"/>
      <c r="G25" s="64" t="s">
        <v>54</v>
      </c>
      <c r="H25" s="59">
        <f>H24</f>
        <v>670000</v>
      </c>
    </row>
    <row r="26" spans="2:8" s="2" customFormat="1" ht="15" customHeight="1" x14ac:dyDescent="0.2">
      <c r="B26" s="47"/>
      <c r="C26" s="93"/>
      <c r="D26" s="31"/>
      <c r="E26" s="31"/>
      <c r="F26" s="31"/>
      <c r="G26" s="32" t="s">
        <v>28</v>
      </c>
      <c r="H26" s="63">
        <f>H22+H25+H13+H16+H19</f>
        <v>3284000</v>
      </c>
    </row>
    <row r="31" spans="2:8" x14ac:dyDescent="0.2">
      <c r="B31" s="6"/>
      <c r="C31" s="6"/>
      <c r="D31" s="6"/>
      <c r="E31" s="21"/>
      <c r="F31" s="6"/>
      <c r="G31" s="6"/>
      <c r="H31" s="17"/>
    </row>
    <row r="32" spans="2:8" x14ac:dyDescent="0.2">
      <c r="B32" s="6"/>
      <c r="C32" s="5"/>
      <c r="D32" s="5"/>
      <c r="E32" s="5"/>
      <c r="F32" s="5"/>
      <c r="G32" s="5"/>
      <c r="H32" s="5"/>
    </row>
    <row r="33" spans="2:8" x14ac:dyDescent="0.2">
      <c r="B33" s="6"/>
      <c r="C33" s="5"/>
      <c r="D33" s="5"/>
      <c r="E33" s="5"/>
      <c r="F33" s="5"/>
      <c r="G33" s="5"/>
      <c r="H33" s="5"/>
    </row>
  </sheetData>
  <mergeCells count="12">
    <mergeCell ref="B1:H1"/>
    <mergeCell ref="B4:H4"/>
    <mergeCell ref="B5:H7"/>
    <mergeCell ref="B9:B11"/>
    <mergeCell ref="C9:C11"/>
    <mergeCell ref="D9:D11"/>
    <mergeCell ref="E9:E11"/>
    <mergeCell ref="F9:F11"/>
    <mergeCell ref="G9:G11"/>
    <mergeCell ref="H9:H11"/>
    <mergeCell ref="B2:H2"/>
    <mergeCell ref="B3:H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s="71" customFormat="1" ht="15" customHeight="1" x14ac:dyDescent="0.2">
      <c r="B1" s="99" t="s">
        <v>0</v>
      </c>
      <c r="C1" s="100"/>
      <c r="D1" s="100"/>
      <c r="E1" s="100"/>
      <c r="F1" s="100"/>
      <c r="G1" s="100"/>
      <c r="H1" s="100"/>
    </row>
    <row r="2" spans="2:9" s="71" customFormat="1" ht="15" customHeight="1" x14ac:dyDescent="0.2">
      <c r="B2" s="99" t="s">
        <v>46</v>
      </c>
      <c r="C2" s="100"/>
      <c r="D2" s="100"/>
      <c r="E2" s="100"/>
      <c r="F2" s="100"/>
      <c r="G2" s="100"/>
      <c r="H2" s="100"/>
    </row>
    <row r="3" spans="2:9" s="71" customFormat="1" ht="15" customHeight="1" x14ac:dyDescent="0.2">
      <c r="B3" s="100" t="s">
        <v>1</v>
      </c>
      <c r="C3" s="100"/>
      <c r="D3" s="100"/>
      <c r="E3" s="100"/>
      <c r="F3" s="100"/>
      <c r="G3" s="100"/>
      <c r="H3" s="100"/>
    </row>
    <row r="4" spans="2:9" ht="15" customHeight="1" x14ac:dyDescent="0.2"/>
    <row r="5" spans="2:9" ht="15" customHeight="1" x14ac:dyDescent="0.2">
      <c r="B5" s="102" t="s">
        <v>55</v>
      </c>
      <c r="C5" s="102"/>
      <c r="D5" s="102"/>
      <c r="E5" s="102"/>
      <c r="F5" s="102"/>
      <c r="G5" s="102"/>
      <c r="H5" s="102"/>
      <c r="I5" s="3"/>
    </row>
    <row r="6" spans="2:9" ht="15" customHeight="1" x14ac:dyDescent="0.2">
      <c r="B6" s="102"/>
      <c r="C6" s="102"/>
      <c r="D6" s="102"/>
      <c r="E6" s="102"/>
      <c r="F6" s="102"/>
      <c r="G6" s="102"/>
      <c r="H6" s="102"/>
      <c r="I6" s="3"/>
    </row>
    <row r="7" spans="2:9" ht="15" customHeight="1" x14ac:dyDescent="0.2">
      <c r="B7" s="102"/>
      <c r="C7" s="102"/>
      <c r="D7" s="102"/>
      <c r="E7" s="102"/>
      <c r="F7" s="102"/>
      <c r="G7" s="102"/>
      <c r="H7" s="102"/>
      <c r="I7" s="3"/>
    </row>
    <row r="8" spans="2:9" ht="15" customHeight="1" x14ac:dyDescent="0.2"/>
    <row r="9" spans="2:9" ht="15" customHeight="1" x14ac:dyDescent="0.2">
      <c r="B9" s="105" t="s">
        <v>2</v>
      </c>
      <c r="C9" s="105" t="s">
        <v>3</v>
      </c>
      <c r="D9" s="105" t="s">
        <v>4</v>
      </c>
      <c r="E9" s="105" t="s">
        <v>5</v>
      </c>
      <c r="F9" s="105" t="s">
        <v>6</v>
      </c>
      <c r="G9" s="105" t="s">
        <v>12</v>
      </c>
      <c r="H9" s="105" t="s">
        <v>10</v>
      </c>
    </row>
    <row r="10" spans="2:9" ht="15" customHeight="1" x14ac:dyDescent="0.2">
      <c r="B10" s="106"/>
      <c r="C10" s="106"/>
      <c r="D10" s="106"/>
      <c r="E10" s="106"/>
      <c r="F10" s="106"/>
      <c r="G10" s="106"/>
      <c r="H10" s="106"/>
    </row>
    <row r="11" spans="2:9" ht="15" customHeight="1" x14ac:dyDescent="0.2">
      <c r="B11" s="107"/>
      <c r="C11" s="107"/>
      <c r="D11" s="107"/>
      <c r="E11" s="107"/>
      <c r="F11" s="107"/>
      <c r="G11" s="107"/>
      <c r="H11" s="107"/>
    </row>
    <row r="12" spans="2:9" ht="15" customHeight="1" x14ac:dyDescent="0.2">
      <c r="B12" s="12" t="s">
        <v>32</v>
      </c>
      <c r="C12" s="12" t="s">
        <v>22</v>
      </c>
      <c r="D12" s="12" t="s">
        <v>14</v>
      </c>
      <c r="E12" s="12">
        <v>10</v>
      </c>
      <c r="F12" s="13">
        <v>17800</v>
      </c>
      <c r="G12" s="13"/>
      <c r="H12" s="13">
        <f>F15*E15</f>
        <v>205700</v>
      </c>
    </row>
    <row r="13" spans="2:9" ht="15" customHeight="1" x14ac:dyDescent="0.2">
      <c r="B13" s="12"/>
      <c r="C13" s="11"/>
      <c r="D13" s="10"/>
      <c r="E13" s="10"/>
      <c r="F13" s="10"/>
      <c r="G13" s="64" t="s">
        <v>43</v>
      </c>
      <c r="H13" s="59">
        <f>H12</f>
        <v>205700</v>
      </c>
    </row>
    <row r="14" spans="2:9" ht="15" customHeight="1" x14ac:dyDescent="0.2">
      <c r="B14" s="44"/>
      <c r="C14" s="45"/>
      <c r="D14" s="45"/>
      <c r="E14" s="45"/>
      <c r="F14" s="45"/>
      <c r="G14" s="45"/>
      <c r="H14" s="46"/>
    </row>
    <row r="15" spans="2:9" ht="15" customHeight="1" x14ac:dyDescent="0.2">
      <c r="B15" s="12" t="s">
        <v>33</v>
      </c>
      <c r="C15" s="12" t="s">
        <v>22</v>
      </c>
      <c r="D15" s="12" t="s">
        <v>14</v>
      </c>
      <c r="E15" s="12">
        <v>11</v>
      </c>
      <c r="F15" s="13">
        <v>18700</v>
      </c>
      <c r="G15" s="13"/>
      <c r="H15" s="13">
        <f>F15*E15</f>
        <v>205700</v>
      </c>
    </row>
    <row r="16" spans="2:9" ht="15" customHeight="1" x14ac:dyDescent="0.2">
      <c r="B16" s="12"/>
      <c r="C16" s="11"/>
      <c r="D16" s="10"/>
      <c r="E16" s="10"/>
      <c r="F16" s="10"/>
      <c r="G16" s="64" t="s">
        <v>42</v>
      </c>
      <c r="H16" s="59">
        <f>H15</f>
        <v>205700</v>
      </c>
    </row>
    <row r="17" spans="2:8" ht="15" customHeight="1" x14ac:dyDescent="0.2">
      <c r="B17" s="24"/>
      <c r="C17" s="34"/>
      <c r="D17" s="34"/>
      <c r="E17" s="34"/>
      <c r="F17" s="34"/>
      <c r="G17" s="35"/>
      <c r="H17" s="36"/>
    </row>
    <row r="18" spans="2:8" ht="15" customHeight="1" x14ac:dyDescent="0.2">
      <c r="B18" s="12" t="s">
        <v>34</v>
      </c>
      <c r="C18" s="12" t="s">
        <v>22</v>
      </c>
      <c r="D18" s="37" t="s">
        <v>14</v>
      </c>
      <c r="E18" s="37">
        <v>12</v>
      </c>
      <c r="F18" s="38">
        <v>19200</v>
      </c>
      <c r="G18" s="38"/>
      <c r="H18" s="13">
        <f>E18*F18</f>
        <v>230400</v>
      </c>
    </row>
    <row r="19" spans="2:8" x14ac:dyDescent="0.2">
      <c r="B19" s="39"/>
      <c r="C19" s="40"/>
      <c r="D19" s="40"/>
      <c r="E19" s="40"/>
      <c r="F19" s="40"/>
      <c r="G19" s="61" t="s">
        <v>44</v>
      </c>
      <c r="H19" s="62">
        <f>SUM(H18:H18)</f>
        <v>230400</v>
      </c>
    </row>
    <row r="20" spans="2:8" x14ac:dyDescent="0.2">
      <c r="B20" s="41"/>
      <c r="C20" s="42"/>
      <c r="D20" s="42"/>
      <c r="E20" s="42"/>
      <c r="F20" s="42"/>
      <c r="G20" s="35"/>
      <c r="H20" s="43"/>
    </row>
    <row r="21" spans="2:8" ht="15" customHeight="1" x14ac:dyDescent="0.2">
      <c r="B21" s="12" t="s">
        <v>30</v>
      </c>
      <c r="C21" s="12" t="s">
        <v>22</v>
      </c>
      <c r="D21" s="12" t="s">
        <v>14</v>
      </c>
      <c r="E21" s="12">
        <v>8</v>
      </c>
      <c r="F21" s="13">
        <v>19200</v>
      </c>
      <c r="G21" s="13"/>
      <c r="H21" s="13">
        <f>F21*E21</f>
        <v>153600</v>
      </c>
    </row>
    <row r="22" spans="2:8" ht="15" customHeight="1" x14ac:dyDescent="0.2">
      <c r="B22" s="15"/>
      <c r="C22" s="11"/>
      <c r="D22" s="10"/>
      <c r="E22" s="10"/>
      <c r="F22" s="10"/>
      <c r="G22" s="64" t="s">
        <v>45</v>
      </c>
      <c r="H22" s="59">
        <f>H21</f>
        <v>153600</v>
      </c>
    </row>
    <row r="23" spans="2:8" ht="15" customHeight="1" x14ac:dyDescent="0.2">
      <c r="B23" s="44"/>
      <c r="C23" s="45"/>
      <c r="D23" s="45"/>
      <c r="E23" s="45"/>
      <c r="F23" s="45"/>
      <c r="G23" s="45"/>
      <c r="H23" s="46"/>
    </row>
    <row r="24" spans="2:8" ht="15" customHeight="1" x14ac:dyDescent="0.2">
      <c r="B24" s="12" t="s">
        <v>53</v>
      </c>
      <c r="C24" s="12" t="s">
        <v>22</v>
      </c>
      <c r="D24" s="12" t="s">
        <v>14</v>
      </c>
      <c r="E24" s="12">
        <v>8</v>
      </c>
      <c r="F24" s="13">
        <v>19200</v>
      </c>
      <c r="G24" s="13"/>
      <c r="H24" s="13">
        <f>F24*E24</f>
        <v>153600</v>
      </c>
    </row>
    <row r="25" spans="2:8" ht="15" customHeight="1" x14ac:dyDescent="0.2">
      <c r="B25" s="15"/>
      <c r="C25" s="10"/>
      <c r="D25" s="10"/>
      <c r="E25" s="10"/>
      <c r="F25" s="10"/>
      <c r="G25" s="64" t="s">
        <v>54</v>
      </c>
      <c r="H25" s="59">
        <f>H24</f>
        <v>153600</v>
      </c>
    </row>
    <row r="26" spans="2:8" s="8" customFormat="1" ht="15" customHeight="1" x14ac:dyDescent="0.25">
      <c r="B26" s="104" t="s">
        <v>28</v>
      </c>
      <c r="C26" s="104"/>
      <c r="D26" s="104"/>
      <c r="E26" s="104"/>
      <c r="F26" s="104"/>
      <c r="G26" s="104"/>
      <c r="H26" s="16">
        <f>H22+H25+H13+H16+H19</f>
        <v>949000</v>
      </c>
    </row>
    <row r="27" spans="2:8" x14ac:dyDescent="0.2">
      <c r="B27" s="2"/>
      <c r="C27" s="2"/>
      <c r="D27" s="2"/>
      <c r="E27" s="2"/>
      <c r="F27" s="2"/>
      <c r="G27" s="2"/>
      <c r="H27" s="2"/>
    </row>
    <row r="30" spans="2:8" x14ac:dyDescent="0.2">
      <c r="B30" s="8"/>
      <c r="C30" s="8"/>
      <c r="D30" s="8"/>
      <c r="E30" s="8"/>
      <c r="F30" s="8"/>
      <c r="G30" s="8"/>
      <c r="H30" s="8"/>
    </row>
    <row r="32" spans="2:8" s="2" customFormat="1" ht="15" customHeight="1" x14ac:dyDescent="0.2">
      <c r="B32" s="1"/>
      <c r="C32" s="1"/>
      <c r="D32" s="1"/>
      <c r="E32" s="1"/>
      <c r="F32" s="1"/>
      <c r="G32" s="1"/>
      <c r="H32" s="1"/>
    </row>
    <row r="33" spans="2:8" ht="15" customHeight="1" x14ac:dyDescent="0.2"/>
    <row r="34" spans="2:8" ht="15" customHeight="1" x14ac:dyDescent="0.2"/>
    <row r="36" spans="2:8" x14ac:dyDescent="0.2">
      <c r="B36" s="6"/>
      <c r="C36" s="6"/>
      <c r="D36" s="6"/>
      <c r="E36" s="21"/>
      <c r="F36" s="6"/>
      <c r="G36" s="6"/>
      <c r="H36" s="9"/>
    </row>
    <row r="37" spans="2:8" x14ac:dyDescent="0.2">
      <c r="B37" s="5"/>
      <c r="C37" s="5"/>
      <c r="D37" s="5"/>
      <c r="E37" s="5"/>
      <c r="F37" s="5"/>
      <c r="G37" s="5"/>
      <c r="H37" s="5"/>
    </row>
    <row r="38" spans="2:8" x14ac:dyDescent="0.2">
      <c r="B38" s="5"/>
      <c r="C38" s="5"/>
      <c r="D38" s="5"/>
      <c r="E38" s="5"/>
      <c r="F38" s="5"/>
      <c r="G38" s="5"/>
      <c r="H38" s="5"/>
    </row>
  </sheetData>
  <mergeCells count="12">
    <mergeCell ref="B1:H1"/>
    <mergeCell ref="B2:H2"/>
    <mergeCell ref="B3:H3"/>
    <mergeCell ref="B26:G26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3"/>
  <sheetViews>
    <sheetView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s="71" customFormat="1" ht="15" customHeight="1" x14ac:dyDescent="0.2">
      <c r="B1" s="99" t="s">
        <v>0</v>
      </c>
      <c r="C1" s="100"/>
      <c r="D1" s="100"/>
      <c r="E1" s="100"/>
      <c r="F1" s="100"/>
      <c r="G1" s="100"/>
      <c r="H1" s="100"/>
    </row>
    <row r="2" spans="2:10" s="71" customFormat="1" ht="15" customHeight="1" x14ac:dyDescent="0.2">
      <c r="B2" s="99" t="s">
        <v>41</v>
      </c>
      <c r="C2" s="100"/>
      <c r="D2" s="100"/>
      <c r="E2" s="100"/>
      <c r="F2" s="100"/>
      <c r="G2" s="100"/>
      <c r="H2" s="100"/>
    </row>
    <row r="3" spans="2:10" s="71" customFormat="1" ht="15" customHeight="1" x14ac:dyDescent="0.2">
      <c r="B3" s="100" t="s">
        <v>1</v>
      </c>
      <c r="C3" s="100"/>
      <c r="D3" s="100"/>
      <c r="E3" s="100"/>
      <c r="F3" s="100"/>
      <c r="G3" s="100"/>
      <c r="H3" s="100"/>
    </row>
    <row r="4" spans="2:10" ht="15" customHeight="1" x14ac:dyDescent="0.2">
      <c r="B4" s="101"/>
      <c r="C4" s="101"/>
      <c r="D4" s="101"/>
      <c r="E4" s="101"/>
      <c r="F4" s="101"/>
      <c r="G4" s="101"/>
      <c r="H4" s="101"/>
      <c r="I4" s="4"/>
      <c r="J4" s="4"/>
    </row>
    <row r="5" spans="2:10" ht="15" customHeight="1" x14ac:dyDescent="0.2">
      <c r="B5" s="102" t="s">
        <v>56</v>
      </c>
      <c r="C5" s="102"/>
      <c r="D5" s="102"/>
      <c r="E5" s="102"/>
      <c r="F5" s="102"/>
      <c r="G5" s="102"/>
      <c r="H5" s="102"/>
      <c r="I5" s="3"/>
    </row>
    <row r="6" spans="2:10" ht="15" customHeight="1" x14ac:dyDescent="0.2">
      <c r="B6" s="102"/>
      <c r="C6" s="102"/>
      <c r="D6" s="102"/>
      <c r="E6" s="102"/>
      <c r="F6" s="102"/>
      <c r="G6" s="102"/>
      <c r="H6" s="102"/>
      <c r="I6" s="3"/>
    </row>
    <row r="7" spans="2:10" ht="15" customHeight="1" x14ac:dyDescent="0.2">
      <c r="B7" s="102"/>
      <c r="C7" s="102"/>
      <c r="D7" s="102"/>
      <c r="E7" s="102"/>
      <c r="F7" s="102"/>
      <c r="G7" s="102"/>
      <c r="H7" s="102"/>
      <c r="I7" s="3"/>
    </row>
    <row r="8" spans="2:10" ht="15" customHeight="1" x14ac:dyDescent="0.2"/>
    <row r="9" spans="2:10" ht="15" customHeight="1" x14ac:dyDescent="0.2">
      <c r="B9" s="103" t="s">
        <v>2</v>
      </c>
      <c r="C9" s="103" t="s">
        <v>3</v>
      </c>
      <c r="D9" s="103" t="s">
        <v>4</v>
      </c>
      <c r="E9" s="103" t="s">
        <v>5</v>
      </c>
      <c r="F9" s="103" t="s">
        <v>6</v>
      </c>
      <c r="G9" s="103" t="s">
        <v>12</v>
      </c>
      <c r="H9" s="103" t="s">
        <v>10</v>
      </c>
    </row>
    <row r="10" spans="2:10" ht="15" customHeight="1" x14ac:dyDescent="0.2">
      <c r="B10" s="103"/>
      <c r="C10" s="103"/>
      <c r="D10" s="103"/>
      <c r="E10" s="103"/>
      <c r="F10" s="103"/>
      <c r="G10" s="103"/>
      <c r="H10" s="103"/>
    </row>
    <row r="11" spans="2:10" ht="15" customHeight="1" x14ac:dyDescent="0.2">
      <c r="B11" s="103"/>
      <c r="C11" s="103"/>
      <c r="D11" s="103"/>
      <c r="E11" s="103"/>
      <c r="F11" s="103"/>
      <c r="G11" s="103"/>
      <c r="H11" s="103"/>
    </row>
    <row r="12" spans="2:10" ht="15" customHeight="1" x14ac:dyDescent="0.2">
      <c r="B12" s="12" t="s">
        <v>32</v>
      </c>
      <c r="C12" s="12" t="s">
        <v>22</v>
      </c>
      <c r="D12" s="12" t="s">
        <v>8</v>
      </c>
      <c r="E12" s="12">
        <v>12.5</v>
      </c>
      <c r="F12" s="13">
        <v>31100</v>
      </c>
      <c r="G12" s="13"/>
      <c r="H12" s="13">
        <f>F12*E12</f>
        <v>388750</v>
      </c>
    </row>
    <row r="13" spans="2:10" ht="15" customHeight="1" x14ac:dyDescent="0.2">
      <c r="B13" s="29"/>
      <c r="C13" s="28"/>
      <c r="D13" s="28"/>
      <c r="E13" s="28"/>
      <c r="F13" s="28"/>
      <c r="G13" s="58" t="s">
        <v>35</v>
      </c>
      <c r="H13" s="59">
        <f>H12</f>
        <v>388750</v>
      </c>
    </row>
    <row r="14" spans="2:10" ht="15" customHeight="1" x14ac:dyDescent="0.2">
      <c r="B14" s="29"/>
      <c r="C14" s="28"/>
      <c r="D14" s="28"/>
      <c r="E14" s="28"/>
      <c r="F14" s="28"/>
      <c r="G14" s="22"/>
      <c r="H14" s="14"/>
    </row>
    <row r="15" spans="2:10" ht="15" customHeight="1" x14ac:dyDescent="0.2">
      <c r="B15" s="12" t="s">
        <v>33</v>
      </c>
      <c r="C15" s="12" t="s">
        <v>22</v>
      </c>
      <c r="D15" s="12" t="s">
        <v>8</v>
      </c>
      <c r="E15" s="12">
        <v>9</v>
      </c>
      <c r="F15" s="13">
        <v>32600</v>
      </c>
      <c r="G15" s="13"/>
      <c r="H15" s="13">
        <f>F15*E15</f>
        <v>293400</v>
      </c>
    </row>
    <row r="16" spans="2:10" s="8" customFormat="1" ht="15" customHeight="1" x14ac:dyDescent="0.25">
      <c r="B16" s="24"/>
      <c r="C16" s="28"/>
      <c r="D16" s="28"/>
      <c r="E16" s="28"/>
      <c r="F16" s="28"/>
      <c r="G16" s="65" t="s">
        <v>36</v>
      </c>
      <c r="H16" s="66">
        <f>H15</f>
        <v>293400</v>
      </c>
    </row>
    <row r="17" spans="2:8" ht="15" customHeight="1" x14ac:dyDescent="0.2">
      <c r="B17" s="24"/>
      <c r="C17" s="34"/>
      <c r="D17" s="34"/>
      <c r="E17" s="34"/>
      <c r="F17" s="34"/>
      <c r="G17" s="35"/>
      <c r="H17" s="36"/>
    </row>
    <row r="18" spans="2:8" x14ac:dyDescent="0.2">
      <c r="B18" s="12" t="s">
        <v>34</v>
      </c>
      <c r="C18" s="12" t="s">
        <v>22</v>
      </c>
      <c r="D18" s="37" t="s">
        <v>8</v>
      </c>
      <c r="E18" s="37">
        <v>6</v>
      </c>
      <c r="F18" s="38">
        <v>33500</v>
      </c>
      <c r="G18" s="38"/>
      <c r="H18" s="13">
        <f>E18*F18</f>
        <v>201000</v>
      </c>
    </row>
    <row r="19" spans="2:8" x14ac:dyDescent="0.2">
      <c r="B19" s="39"/>
      <c r="C19" s="40"/>
      <c r="D19" s="40"/>
      <c r="E19" s="40"/>
      <c r="F19" s="40"/>
      <c r="G19" s="61" t="s">
        <v>40</v>
      </c>
      <c r="H19" s="62">
        <f>SUM(H18:H18)</f>
        <v>201000</v>
      </c>
    </row>
    <row r="20" spans="2:8" x14ac:dyDescent="0.2">
      <c r="B20" s="41"/>
      <c r="C20" s="42"/>
      <c r="D20" s="42"/>
      <c r="E20" s="42"/>
      <c r="F20" s="42"/>
      <c r="G20" s="35"/>
      <c r="H20" s="43"/>
    </row>
    <row r="21" spans="2:8" ht="15" customHeight="1" x14ac:dyDescent="0.2">
      <c r="B21" s="12" t="s">
        <v>30</v>
      </c>
      <c r="C21" s="12" t="s">
        <v>22</v>
      </c>
      <c r="D21" s="12" t="s">
        <v>8</v>
      </c>
      <c r="E21" s="12">
        <v>7</v>
      </c>
      <c r="F21" s="13">
        <v>33500</v>
      </c>
      <c r="G21" s="13"/>
      <c r="H21" s="13">
        <f t="shared" ref="H21" si="0">F21*E21</f>
        <v>234500</v>
      </c>
    </row>
    <row r="22" spans="2:8" ht="15" customHeight="1" x14ac:dyDescent="0.2">
      <c r="B22" s="47"/>
      <c r="C22" s="28"/>
      <c r="D22" s="28"/>
      <c r="E22" s="28"/>
      <c r="F22" s="28"/>
      <c r="G22" s="58" t="s">
        <v>38</v>
      </c>
      <c r="H22" s="59">
        <f>H21</f>
        <v>234500</v>
      </c>
    </row>
    <row r="23" spans="2:8" ht="15" customHeight="1" x14ac:dyDescent="0.2">
      <c r="B23" s="29"/>
      <c r="C23" s="28"/>
      <c r="D23" s="28"/>
      <c r="E23" s="28"/>
      <c r="F23" s="28"/>
      <c r="G23" s="22"/>
      <c r="H23" s="14"/>
    </row>
    <row r="24" spans="2:8" ht="15" customHeight="1" x14ac:dyDescent="0.2">
      <c r="B24" s="12" t="s">
        <v>53</v>
      </c>
      <c r="C24" s="12" t="s">
        <v>22</v>
      </c>
      <c r="D24" s="12" t="s">
        <v>8</v>
      </c>
      <c r="E24" s="12">
        <v>12</v>
      </c>
      <c r="F24" s="13">
        <v>33500</v>
      </c>
      <c r="G24" s="13"/>
      <c r="H24" s="13">
        <f t="shared" ref="H24" si="1">F24*E24</f>
        <v>402000</v>
      </c>
    </row>
    <row r="25" spans="2:8" ht="15" customHeight="1" x14ac:dyDescent="0.2">
      <c r="B25" s="47"/>
      <c r="C25" s="28"/>
      <c r="D25" s="28"/>
      <c r="E25" s="28"/>
      <c r="F25" s="28"/>
      <c r="G25" s="58" t="s">
        <v>57</v>
      </c>
      <c r="H25" s="59">
        <f>H24</f>
        <v>402000</v>
      </c>
    </row>
    <row r="26" spans="2:8" x14ac:dyDescent="0.2">
      <c r="B26" s="47"/>
      <c r="C26" s="48"/>
      <c r="D26" s="48"/>
      <c r="E26" s="48"/>
      <c r="F26" s="48"/>
      <c r="G26" s="49" t="s">
        <v>28</v>
      </c>
      <c r="H26" s="63">
        <f>H22+H25+H13+H16+H19</f>
        <v>1519650</v>
      </c>
    </row>
    <row r="27" spans="2:8" s="2" customFormat="1" x14ac:dyDescent="0.2">
      <c r="C27" s="1"/>
      <c r="D27" s="1"/>
      <c r="E27" s="1"/>
      <c r="F27" s="1"/>
      <c r="G27" s="1"/>
      <c r="H27" s="1"/>
    </row>
    <row r="31" spans="2:8" x14ac:dyDescent="0.2">
      <c r="B31" s="6"/>
      <c r="C31" s="6"/>
      <c r="D31" s="6"/>
      <c r="E31" s="21"/>
      <c r="F31" s="6"/>
      <c r="G31" s="6"/>
      <c r="H31" s="18"/>
    </row>
    <row r="32" spans="2:8" x14ac:dyDescent="0.2">
      <c r="B32" s="6"/>
      <c r="C32" s="5"/>
      <c r="D32" s="5"/>
      <c r="E32" s="5"/>
      <c r="F32" s="5"/>
      <c r="G32" s="5"/>
      <c r="H32" s="5"/>
    </row>
    <row r="33" spans="2:8" x14ac:dyDescent="0.2">
      <c r="B33" s="6"/>
      <c r="C33" s="5"/>
      <c r="D33" s="5"/>
      <c r="E33" s="5"/>
      <c r="F33" s="5"/>
      <c r="G33" s="5"/>
      <c r="H33" s="5"/>
    </row>
  </sheetData>
  <mergeCells count="12">
    <mergeCell ref="B1:H1"/>
    <mergeCell ref="B2:H2"/>
    <mergeCell ref="B3:H3"/>
    <mergeCell ref="G9:G11"/>
    <mergeCell ref="H9:H11"/>
    <mergeCell ref="B4:H4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3"/>
  <sheetViews>
    <sheetView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50" customWidth="1"/>
    <col min="8" max="8" width="15.7109375" style="1" customWidth="1"/>
    <col min="9" max="16384" width="9.140625" style="1"/>
  </cols>
  <sheetData>
    <row r="1" spans="2:10" s="71" customFormat="1" ht="15" customHeight="1" x14ac:dyDescent="0.2">
      <c r="B1" s="99" t="s">
        <v>0</v>
      </c>
      <c r="C1" s="100"/>
      <c r="D1" s="100"/>
      <c r="E1" s="100"/>
      <c r="F1" s="100"/>
      <c r="G1" s="100"/>
      <c r="H1" s="100"/>
    </row>
    <row r="2" spans="2:10" s="71" customFormat="1" ht="15" customHeight="1" x14ac:dyDescent="0.2">
      <c r="B2" s="99" t="s">
        <v>39</v>
      </c>
      <c r="C2" s="100"/>
      <c r="D2" s="100"/>
      <c r="E2" s="100"/>
      <c r="F2" s="100"/>
      <c r="G2" s="100"/>
      <c r="H2" s="100"/>
    </row>
    <row r="3" spans="2:10" s="71" customFormat="1" ht="15" customHeight="1" x14ac:dyDescent="0.2">
      <c r="B3" s="100" t="s">
        <v>1</v>
      </c>
      <c r="C3" s="100"/>
      <c r="D3" s="100"/>
      <c r="E3" s="100"/>
      <c r="F3" s="100"/>
      <c r="G3" s="100"/>
      <c r="H3" s="100"/>
    </row>
    <row r="4" spans="2:10" s="71" customFormat="1" ht="15" customHeight="1" x14ac:dyDescent="0.2">
      <c r="B4" s="101"/>
      <c r="C4" s="101"/>
      <c r="D4" s="101"/>
      <c r="E4" s="101"/>
      <c r="F4" s="101"/>
      <c r="G4" s="101"/>
      <c r="H4" s="101"/>
      <c r="I4" s="4"/>
      <c r="J4" s="4"/>
    </row>
    <row r="5" spans="2:10" s="71" customFormat="1" ht="15" customHeight="1" x14ac:dyDescent="0.2">
      <c r="B5" s="102" t="s">
        <v>58</v>
      </c>
      <c r="C5" s="102"/>
      <c r="D5" s="102"/>
      <c r="E5" s="102"/>
      <c r="F5" s="102"/>
      <c r="G5" s="102"/>
      <c r="H5" s="102"/>
      <c r="I5" s="3"/>
    </row>
    <row r="6" spans="2:10" s="71" customFormat="1" ht="15" customHeight="1" x14ac:dyDescent="0.2">
      <c r="B6" s="102"/>
      <c r="C6" s="102"/>
      <c r="D6" s="102"/>
      <c r="E6" s="102"/>
      <c r="F6" s="102"/>
      <c r="G6" s="102"/>
      <c r="H6" s="102"/>
      <c r="I6" s="3"/>
    </row>
    <row r="7" spans="2:10" ht="15" customHeight="1" x14ac:dyDescent="0.2">
      <c r="B7" s="102"/>
      <c r="C7" s="102"/>
      <c r="D7" s="102"/>
      <c r="E7" s="102"/>
      <c r="F7" s="102"/>
      <c r="G7" s="102"/>
      <c r="H7" s="102"/>
      <c r="I7" s="3"/>
    </row>
    <row r="8" spans="2:10" ht="15" customHeight="1" x14ac:dyDescent="0.2"/>
    <row r="9" spans="2:10" ht="15" customHeight="1" x14ac:dyDescent="0.2">
      <c r="B9" s="103" t="s">
        <v>2</v>
      </c>
      <c r="C9" s="103" t="s">
        <v>3</v>
      </c>
      <c r="D9" s="103" t="s">
        <v>4</v>
      </c>
      <c r="E9" s="103" t="s">
        <v>5</v>
      </c>
      <c r="F9" s="103" t="s">
        <v>6</v>
      </c>
      <c r="G9" s="103" t="s">
        <v>12</v>
      </c>
      <c r="H9" s="103" t="s">
        <v>10</v>
      </c>
    </row>
    <row r="10" spans="2:10" ht="15" customHeight="1" x14ac:dyDescent="0.2">
      <c r="B10" s="103"/>
      <c r="C10" s="103"/>
      <c r="D10" s="103"/>
      <c r="E10" s="103"/>
      <c r="F10" s="103"/>
      <c r="G10" s="103"/>
      <c r="H10" s="103"/>
    </row>
    <row r="11" spans="2:10" ht="15" customHeight="1" x14ac:dyDescent="0.2">
      <c r="B11" s="103"/>
      <c r="C11" s="103"/>
      <c r="D11" s="103"/>
      <c r="E11" s="103"/>
      <c r="F11" s="103"/>
      <c r="G11" s="103"/>
      <c r="H11" s="103"/>
    </row>
    <row r="12" spans="2:10" ht="15" customHeight="1" x14ac:dyDescent="0.2">
      <c r="B12" s="12" t="s">
        <v>32</v>
      </c>
      <c r="C12" s="12" t="s">
        <v>22</v>
      </c>
      <c r="D12" s="12" t="s">
        <v>14</v>
      </c>
      <c r="E12" s="12">
        <v>6</v>
      </c>
      <c r="F12" s="13">
        <v>17800</v>
      </c>
      <c r="G12" s="51"/>
      <c r="H12" s="13">
        <f>F12*E12</f>
        <v>106800</v>
      </c>
    </row>
    <row r="13" spans="2:10" ht="15" customHeight="1" x14ac:dyDescent="0.2">
      <c r="B13" s="47"/>
      <c r="C13" s="28"/>
      <c r="D13" s="28"/>
      <c r="E13" s="28"/>
      <c r="F13" s="28"/>
      <c r="G13" s="58" t="s">
        <v>35</v>
      </c>
      <c r="H13" s="59">
        <f>H12</f>
        <v>106800</v>
      </c>
    </row>
    <row r="14" spans="2:10" ht="15" customHeight="1" x14ac:dyDescent="0.2">
      <c r="B14" s="29"/>
      <c r="C14" s="28"/>
      <c r="D14" s="28"/>
      <c r="E14" s="28"/>
      <c r="F14" s="28"/>
      <c r="G14" s="22"/>
      <c r="H14" s="14"/>
    </row>
    <row r="15" spans="2:10" ht="15" customHeight="1" x14ac:dyDescent="0.2">
      <c r="B15" s="12" t="s">
        <v>33</v>
      </c>
      <c r="C15" s="12" t="s">
        <v>22</v>
      </c>
      <c r="D15" s="12" t="s">
        <v>14</v>
      </c>
      <c r="E15" s="12">
        <v>6.5</v>
      </c>
      <c r="F15" s="13">
        <v>18700</v>
      </c>
      <c r="G15" s="51"/>
      <c r="H15" s="13">
        <f>F15*E15</f>
        <v>121550</v>
      </c>
    </row>
    <row r="16" spans="2:10" s="8" customFormat="1" ht="15" customHeight="1" x14ac:dyDescent="0.25">
      <c r="B16" s="24"/>
      <c r="C16" s="28"/>
      <c r="D16" s="28"/>
      <c r="E16" s="28"/>
      <c r="F16" s="28"/>
      <c r="G16" s="65" t="s">
        <v>36</v>
      </c>
      <c r="H16" s="66">
        <f>H15</f>
        <v>121550</v>
      </c>
    </row>
    <row r="17" spans="2:8" ht="15" customHeight="1" x14ac:dyDescent="0.2">
      <c r="B17" s="24"/>
      <c r="C17" s="34"/>
      <c r="D17" s="34"/>
      <c r="E17" s="34"/>
      <c r="F17" s="34"/>
      <c r="G17" s="35"/>
      <c r="H17" s="36"/>
    </row>
    <row r="18" spans="2:8" x14ac:dyDescent="0.2">
      <c r="B18" s="12" t="s">
        <v>34</v>
      </c>
      <c r="C18" s="12" t="s">
        <v>22</v>
      </c>
      <c r="D18" s="37" t="s">
        <v>14</v>
      </c>
      <c r="E18" s="37">
        <v>6.5</v>
      </c>
      <c r="F18" s="38">
        <v>19200</v>
      </c>
      <c r="G18" s="38"/>
      <c r="H18" s="13">
        <f>E18*F18</f>
        <v>124800</v>
      </c>
    </row>
    <row r="19" spans="2:8" x14ac:dyDescent="0.2">
      <c r="B19" s="39"/>
      <c r="C19" s="40"/>
      <c r="D19" s="40"/>
      <c r="E19" s="40"/>
      <c r="F19" s="40"/>
      <c r="G19" s="61" t="s">
        <v>40</v>
      </c>
      <c r="H19" s="62">
        <f>SUM(H18:H18)</f>
        <v>124800</v>
      </c>
    </row>
    <row r="20" spans="2:8" x14ac:dyDescent="0.2">
      <c r="B20" s="41"/>
      <c r="C20" s="42"/>
      <c r="D20" s="42"/>
      <c r="E20" s="42"/>
      <c r="F20" s="42"/>
      <c r="G20" s="35"/>
      <c r="H20" s="43"/>
    </row>
    <row r="21" spans="2:8" ht="15" customHeight="1" x14ac:dyDescent="0.2">
      <c r="B21" s="12" t="s">
        <v>30</v>
      </c>
      <c r="C21" s="12" t="s">
        <v>22</v>
      </c>
      <c r="D21" s="12" t="s">
        <v>14</v>
      </c>
      <c r="E21" s="12">
        <v>6</v>
      </c>
      <c r="F21" s="13">
        <v>19200</v>
      </c>
      <c r="G21" s="51"/>
      <c r="H21" s="13">
        <f t="shared" ref="H21" si="0">F21*E21</f>
        <v>115200</v>
      </c>
    </row>
    <row r="22" spans="2:8" ht="15" customHeight="1" x14ac:dyDescent="0.2">
      <c r="B22" s="47"/>
      <c r="C22" s="28"/>
      <c r="D22" s="28"/>
      <c r="E22" s="28"/>
      <c r="F22" s="28"/>
      <c r="G22" s="58" t="s">
        <v>38</v>
      </c>
      <c r="H22" s="59">
        <f>H21</f>
        <v>115200</v>
      </c>
    </row>
    <row r="23" spans="2:8" ht="15" customHeight="1" x14ac:dyDescent="0.2">
      <c r="B23" s="29"/>
      <c r="C23" s="28"/>
      <c r="D23" s="28"/>
      <c r="E23" s="28"/>
      <c r="F23" s="28"/>
      <c r="G23" s="22"/>
      <c r="H23" s="14"/>
    </row>
    <row r="24" spans="2:8" ht="15" customHeight="1" x14ac:dyDescent="0.2">
      <c r="B24" s="12" t="s">
        <v>53</v>
      </c>
      <c r="C24" s="12" t="s">
        <v>22</v>
      </c>
      <c r="D24" s="12" t="s">
        <v>14</v>
      </c>
      <c r="E24" s="12">
        <v>6</v>
      </c>
      <c r="F24" s="13">
        <v>19200</v>
      </c>
      <c r="G24" s="51"/>
      <c r="H24" s="13">
        <f t="shared" ref="H24" si="1">F24*E24</f>
        <v>115200</v>
      </c>
    </row>
    <row r="25" spans="2:8" ht="15" customHeight="1" x14ac:dyDescent="0.2">
      <c r="B25" s="47"/>
      <c r="C25" s="28"/>
      <c r="D25" s="28"/>
      <c r="E25" s="28"/>
      <c r="F25" s="28"/>
      <c r="G25" s="58" t="s">
        <v>57</v>
      </c>
      <c r="H25" s="59">
        <f>H24</f>
        <v>115200</v>
      </c>
    </row>
    <row r="26" spans="2:8" x14ac:dyDescent="0.2">
      <c r="B26" s="47"/>
      <c r="C26" s="48"/>
      <c r="D26" s="48"/>
      <c r="E26" s="48"/>
      <c r="F26" s="48"/>
      <c r="G26" s="49" t="s">
        <v>28</v>
      </c>
      <c r="H26" s="63">
        <f>H22+H25+H13+H16+H19</f>
        <v>583550</v>
      </c>
    </row>
    <row r="27" spans="2:8" s="2" customFormat="1" x14ac:dyDescent="0.2">
      <c r="C27" s="1"/>
      <c r="D27" s="1"/>
      <c r="E27" s="1"/>
      <c r="F27" s="1"/>
      <c r="G27" s="50"/>
      <c r="H27" s="1"/>
    </row>
    <row r="31" spans="2:8" x14ac:dyDescent="0.2">
      <c r="B31" s="6"/>
      <c r="C31" s="6"/>
      <c r="D31" s="6"/>
      <c r="E31" s="21"/>
      <c r="F31" s="6"/>
      <c r="G31" s="52"/>
      <c r="H31" s="7"/>
    </row>
    <row r="32" spans="2:8" x14ac:dyDescent="0.2">
      <c r="B32" s="6"/>
      <c r="C32" s="5"/>
      <c r="D32" s="5"/>
      <c r="E32" s="5"/>
      <c r="F32" s="5"/>
      <c r="G32" s="52"/>
      <c r="H32" s="5"/>
    </row>
    <row r="33" spans="2:8" x14ac:dyDescent="0.2">
      <c r="B33" s="6"/>
      <c r="C33" s="5"/>
      <c r="D33" s="5"/>
      <c r="E33" s="5"/>
      <c r="F33" s="5"/>
      <c r="G33" s="52"/>
      <c r="H33" s="5"/>
    </row>
  </sheetData>
  <mergeCells count="12">
    <mergeCell ref="B1:H1"/>
    <mergeCell ref="B2:H2"/>
    <mergeCell ref="B3:H3"/>
    <mergeCell ref="B4:H4"/>
    <mergeCell ref="B9:B11"/>
    <mergeCell ref="C9:C11"/>
    <mergeCell ref="D9:D11"/>
    <mergeCell ref="E9:E11"/>
    <mergeCell ref="B5:H7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3"/>
  <sheetViews>
    <sheetView zoomScaleNormal="100" workbookViewId="0">
      <selection activeCell="B1" sqref="B1:H1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3" width="14.28515625" style="1" customWidth="1"/>
    <col min="4" max="4" width="11.42578125" style="1" customWidth="1"/>
    <col min="5" max="5" width="7.7109375" style="1" customWidth="1"/>
    <col min="6" max="6" width="9.42578125" style="1" bestFit="1" customWidth="1"/>
    <col min="7" max="7" width="11.85546875" style="50" customWidth="1"/>
    <col min="8" max="8" width="14.7109375" style="1" customWidth="1"/>
    <col min="9" max="16384" width="9.140625" style="1"/>
  </cols>
  <sheetData>
    <row r="1" spans="2:10" s="71" customFormat="1" ht="15" customHeight="1" x14ac:dyDescent="0.2">
      <c r="B1" s="99" t="s">
        <v>0</v>
      </c>
      <c r="C1" s="100"/>
      <c r="D1" s="100"/>
      <c r="E1" s="100"/>
      <c r="F1" s="100"/>
      <c r="G1" s="100"/>
      <c r="H1" s="100"/>
    </row>
    <row r="2" spans="2:10" s="71" customFormat="1" ht="15" customHeight="1" x14ac:dyDescent="0.2">
      <c r="B2" s="99" t="s">
        <v>31</v>
      </c>
      <c r="C2" s="100"/>
      <c r="D2" s="100"/>
      <c r="E2" s="100"/>
      <c r="F2" s="100"/>
      <c r="G2" s="100"/>
      <c r="H2" s="100"/>
    </row>
    <row r="3" spans="2:10" s="71" customFormat="1" ht="15" customHeight="1" x14ac:dyDescent="0.2">
      <c r="B3" s="100" t="s">
        <v>1</v>
      </c>
      <c r="C3" s="100"/>
      <c r="D3" s="100"/>
      <c r="E3" s="100"/>
      <c r="F3" s="100"/>
      <c r="G3" s="100"/>
      <c r="H3" s="100"/>
    </row>
    <row r="4" spans="2:10" ht="15" customHeight="1" x14ac:dyDescent="0.2">
      <c r="B4" s="101"/>
      <c r="C4" s="101"/>
      <c r="D4" s="101"/>
      <c r="E4" s="101"/>
      <c r="F4" s="101"/>
      <c r="G4" s="101"/>
      <c r="H4" s="101"/>
      <c r="I4" s="4"/>
      <c r="J4" s="4"/>
    </row>
    <row r="5" spans="2:10" ht="15" customHeight="1" x14ac:dyDescent="0.2">
      <c r="B5" s="102" t="s">
        <v>59</v>
      </c>
      <c r="C5" s="102"/>
      <c r="D5" s="102"/>
      <c r="E5" s="102"/>
      <c r="F5" s="102"/>
      <c r="G5" s="102"/>
      <c r="H5" s="102"/>
      <c r="I5" s="3"/>
    </row>
    <row r="6" spans="2:10" ht="15" customHeight="1" x14ac:dyDescent="0.2">
      <c r="B6" s="102"/>
      <c r="C6" s="102"/>
      <c r="D6" s="102"/>
      <c r="E6" s="102"/>
      <c r="F6" s="102"/>
      <c r="G6" s="102"/>
      <c r="H6" s="102"/>
      <c r="I6" s="3"/>
    </row>
    <row r="7" spans="2:10" ht="15" customHeight="1" x14ac:dyDescent="0.2">
      <c r="B7" s="102"/>
      <c r="C7" s="102"/>
      <c r="D7" s="102"/>
      <c r="E7" s="102"/>
      <c r="F7" s="102"/>
      <c r="G7" s="102"/>
      <c r="H7" s="102"/>
      <c r="I7" s="3"/>
    </row>
    <row r="8" spans="2:10" ht="15" customHeight="1" x14ac:dyDescent="0.2"/>
    <row r="9" spans="2:10" ht="15" customHeight="1" x14ac:dyDescent="0.2">
      <c r="B9" s="103" t="s">
        <v>2</v>
      </c>
      <c r="C9" s="103" t="s">
        <v>3</v>
      </c>
      <c r="D9" s="103" t="s">
        <v>4</v>
      </c>
      <c r="E9" s="103" t="s">
        <v>5</v>
      </c>
      <c r="F9" s="103" t="s">
        <v>6</v>
      </c>
      <c r="G9" s="103" t="s">
        <v>12</v>
      </c>
      <c r="H9" s="103" t="s">
        <v>10</v>
      </c>
    </row>
    <row r="10" spans="2:10" ht="15" customHeight="1" x14ac:dyDescent="0.2">
      <c r="B10" s="103"/>
      <c r="C10" s="103"/>
      <c r="D10" s="103"/>
      <c r="E10" s="103"/>
      <c r="F10" s="103"/>
      <c r="G10" s="103"/>
      <c r="H10" s="103"/>
    </row>
    <row r="11" spans="2:10" ht="15" customHeight="1" x14ac:dyDescent="0.2">
      <c r="B11" s="103"/>
      <c r="C11" s="103"/>
      <c r="D11" s="103"/>
      <c r="E11" s="103"/>
      <c r="F11" s="103"/>
      <c r="G11" s="103"/>
      <c r="H11" s="103"/>
    </row>
    <row r="12" spans="2:10" ht="15" customHeight="1" x14ac:dyDescent="0.2">
      <c r="B12" s="55" t="s">
        <v>32</v>
      </c>
      <c r="C12" s="55" t="s">
        <v>22</v>
      </c>
      <c r="D12" s="55" t="s">
        <v>8</v>
      </c>
      <c r="E12" s="55">
        <v>68</v>
      </c>
      <c r="F12" s="56">
        <v>31100</v>
      </c>
      <c r="G12" s="57"/>
      <c r="H12" s="56">
        <f>F12*E12</f>
        <v>2114800</v>
      </c>
    </row>
    <row r="13" spans="2:10" ht="15" customHeight="1" x14ac:dyDescent="0.2">
      <c r="B13" s="53"/>
      <c r="C13" s="54"/>
      <c r="D13" s="54"/>
      <c r="E13" s="54"/>
      <c r="F13" s="54"/>
      <c r="G13" s="67" t="s">
        <v>35</v>
      </c>
      <c r="H13" s="68">
        <f>H12</f>
        <v>2114800</v>
      </c>
    </row>
    <row r="14" spans="2:10" ht="15" customHeight="1" x14ac:dyDescent="0.2">
      <c r="B14" s="27"/>
      <c r="C14" s="28"/>
      <c r="D14" s="28"/>
      <c r="E14" s="28"/>
      <c r="F14" s="28"/>
      <c r="G14" s="23"/>
      <c r="H14" s="36"/>
    </row>
    <row r="15" spans="2:10" ht="15" customHeight="1" x14ac:dyDescent="0.2">
      <c r="B15" s="55" t="s">
        <v>33</v>
      </c>
      <c r="C15" s="55" t="s">
        <v>22</v>
      </c>
      <c r="D15" s="55" t="s">
        <v>8</v>
      </c>
      <c r="E15" s="55">
        <v>68</v>
      </c>
      <c r="F15" s="56">
        <v>32600</v>
      </c>
      <c r="G15" s="57"/>
      <c r="H15" s="56">
        <f>F15*E15</f>
        <v>2216800</v>
      </c>
    </row>
    <row r="16" spans="2:10" s="8" customFormat="1" ht="15" customHeight="1" x14ac:dyDescent="0.25">
      <c r="B16" s="26"/>
      <c r="C16" s="26"/>
      <c r="D16" s="26"/>
      <c r="E16" s="26"/>
      <c r="F16" s="26"/>
      <c r="G16" s="69" t="s">
        <v>36</v>
      </c>
      <c r="H16" s="60">
        <f>H15</f>
        <v>2216800</v>
      </c>
    </row>
    <row r="17" spans="2:8" ht="15" customHeight="1" x14ac:dyDescent="0.2">
      <c r="B17" s="24"/>
      <c r="C17" s="34"/>
      <c r="D17" s="34"/>
      <c r="E17" s="34"/>
      <c r="F17" s="34"/>
      <c r="G17" s="35"/>
      <c r="H17" s="36"/>
    </row>
    <row r="18" spans="2:8" x14ac:dyDescent="0.2">
      <c r="B18" s="12" t="s">
        <v>34</v>
      </c>
      <c r="C18" s="12" t="s">
        <v>22</v>
      </c>
      <c r="D18" s="37" t="s">
        <v>8</v>
      </c>
      <c r="E18" s="37">
        <v>68</v>
      </c>
      <c r="F18" s="38">
        <v>33500</v>
      </c>
      <c r="G18" s="38"/>
      <c r="H18" s="13">
        <f>E18*F18</f>
        <v>2278000</v>
      </c>
    </row>
    <row r="19" spans="2:8" x14ac:dyDescent="0.2">
      <c r="B19" s="39"/>
      <c r="C19" s="40"/>
      <c r="D19" s="40"/>
      <c r="E19" s="40"/>
      <c r="F19" s="40"/>
      <c r="G19" s="61" t="s">
        <v>37</v>
      </c>
      <c r="H19" s="62">
        <f>SUM(H18:H18)</f>
        <v>2278000</v>
      </c>
    </row>
    <row r="20" spans="2:8" x14ac:dyDescent="0.2">
      <c r="B20" s="41"/>
      <c r="C20" s="42"/>
      <c r="D20" s="42"/>
      <c r="E20" s="42"/>
      <c r="F20" s="42"/>
      <c r="G20" s="35"/>
      <c r="H20" s="43"/>
    </row>
    <row r="21" spans="2:8" ht="15" customHeight="1" x14ac:dyDescent="0.2">
      <c r="B21" s="55" t="s">
        <v>30</v>
      </c>
      <c r="C21" s="55" t="s">
        <v>22</v>
      </c>
      <c r="D21" s="55" t="s">
        <v>8</v>
      </c>
      <c r="E21" s="55">
        <v>68</v>
      </c>
      <c r="F21" s="56">
        <v>33500</v>
      </c>
      <c r="G21" s="57"/>
      <c r="H21" s="56">
        <f t="shared" ref="H21" si="0">F21*E21</f>
        <v>2278000</v>
      </c>
    </row>
    <row r="22" spans="2:8" ht="15" customHeight="1" x14ac:dyDescent="0.2">
      <c r="B22" s="53"/>
      <c r="C22" s="54"/>
      <c r="D22" s="54"/>
      <c r="E22" s="54"/>
      <c r="F22" s="54"/>
      <c r="G22" s="67" t="s">
        <v>38</v>
      </c>
      <c r="H22" s="68">
        <f>H21</f>
        <v>2278000</v>
      </c>
    </row>
    <row r="23" spans="2:8" ht="15" customHeight="1" x14ac:dyDescent="0.2">
      <c r="B23" s="53"/>
      <c r="C23" s="54"/>
      <c r="D23" s="54"/>
      <c r="E23" s="54"/>
      <c r="F23" s="54"/>
      <c r="G23" s="108"/>
      <c r="H23" s="36"/>
    </row>
    <row r="24" spans="2:8" ht="15" customHeight="1" x14ac:dyDescent="0.2">
      <c r="B24" s="55" t="s">
        <v>53</v>
      </c>
      <c r="C24" s="55" t="s">
        <v>22</v>
      </c>
      <c r="D24" s="55" t="s">
        <v>8</v>
      </c>
      <c r="E24" s="55">
        <v>68</v>
      </c>
      <c r="F24" s="56">
        <v>33500</v>
      </c>
      <c r="G24" s="57"/>
      <c r="H24" s="56">
        <f t="shared" ref="H24" si="1">F24*E24</f>
        <v>2278000</v>
      </c>
    </row>
    <row r="25" spans="2:8" ht="15" customHeight="1" x14ac:dyDescent="0.2">
      <c r="B25" s="53"/>
      <c r="C25" s="54"/>
      <c r="D25" s="54"/>
      <c r="E25" s="54"/>
      <c r="F25" s="54"/>
      <c r="G25" s="67" t="s">
        <v>57</v>
      </c>
      <c r="H25" s="68">
        <f>H24</f>
        <v>2278000</v>
      </c>
    </row>
    <row r="26" spans="2:8" x14ac:dyDescent="0.2">
      <c r="B26" s="109"/>
      <c r="C26" s="48"/>
      <c r="D26" s="48"/>
      <c r="E26" s="48"/>
      <c r="F26" s="48"/>
      <c r="G26" s="49" t="s">
        <v>28</v>
      </c>
      <c r="H26" s="19">
        <f>H22+H25+H13+H16+H19</f>
        <v>11165600</v>
      </c>
    </row>
    <row r="27" spans="2:8" s="2" customFormat="1" x14ac:dyDescent="0.2">
      <c r="C27" s="1"/>
      <c r="D27" s="1"/>
      <c r="E27" s="1"/>
      <c r="F27" s="1"/>
      <c r="G27" s="50"/>
      <c r="H27" s="1"/>
    </row>
    <row r="31" spans="2:8" x14ac:dyDescent="0.2">
      <c r="B31" s="6"/>
      <c r="C31" s="6"/>
      <c r="D31" s="6"/>
      <c r="E31" s="21"/>
      <c r="F31" s="6"/>
      <c r="G31" s="52"/>
      <c r="H31" s="20"/>
    </row>
    <row r="32" spans="2:8" x14ac:dyDescent="0.2">
      <c r="B32" s="6"/>
      <c r="C32" s="5"/>
      <c r="D32" s="5"/>
      <c r="E32" s="5"/>
      <c r="F32" s="5"/>
      <c r="G32" s="52"/>
      <c r="H32" s="5"/>
    </row>
    <row r="33" spans="2:8" x14ac:dyDescent="0.2">
      <c r="B33" s="6"/>
      <c r="C33" s="5"/>
      <c r="D33" s="5"/>
      <c r="E33" s="5"/>
      <c r="F33" s="5"/>
      <c r="G33" s="52"/>
      <c r="H33" s="5"/>
    </row>
  </sheetData>
  <mergeCells count="12">
    <mergeCell ref="B3:H3"/>
    <mergeCell ref="B2:H2"/>
    <mergeCell ref="B1:H1"/>
    <mergeCell ref="B4:H4"/>
    <mergeCell ref="B5:H7"/>
    <mergeCell ref="G9:G11"/>
    <mergeCell ref="H9:H11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77AB-0530-4969-A283-2EF566EE4000}">
  <dimension ref="B1:H21"/>
  <sheetViews>
    <sheetView workbookViewId="0">
      <selection activeCell="H17" sqref="H17"/>
    </sheetView>
  </sheetViews>
  <sheetFormatPr defaultRowHeight="15" x14ac:dyDescent="0.25"/>
  <cols>
    <col min="1" max="1" width="9.140625" style="70"/>
    <col min="2" max="2" width="11.42578125" style="70" customWidth="1"/>
    <col min="3" max="3" width="14.28515625" style="70" customWidth="1"/>
    <col min="4" max="4" width="11.42578125" style="70" customWidth="1"/>
    <col min="5" max="5" width="7.7109375" style="70" customWidth="1"/>
    <col min="6" max="6" width="9.42578125" style="70" customWidth="1"/>
    <col min="7" max="7" width="11.85546875" style="70" customWidth="1"/>
    <col min="8" max="8" width="14.7109375" style="70" customWidth="1"/>
    <col min="9" max="16384" width="9.140625" style="70"/>
  </cols>
  <sheetData>
    <row r="1" spans="2:8" x14ac:dyDescent="0.25">
      <c r="B1" s="101" t="s">
        <v>48</v>
      </c>
      <c r="C1" s="101"/>
      <c r="D1" s="101"/>
      <c r="E1" s="101"/>
      <c r="F1" s="101"/>
      <c r="G1" s="101"/>
      <c r="H1" s="101"/>
    </row>
    <row r="2" spans="2:8" x14ac:dyDescent="0.25">
      <c r="B2" s="101" t="s">
        <v>62</v>
      </c>
      <c r="C2" s="101"/>
      <c r="D2" s="101"/>
      <c r="E2" s="101"/>
      <c r="F2" s="101"/>
      <c r="G2" s="101"/>
      <c r="H2" s="101"/>
    </row>
    <row r="3" spans="2:8" x14ac:dyDescent="0.25">
      <c r="B3" s="101" t="s">
        <v>49</v>
      </c>
      <c r="C3" s="101"/>
      <c r="D3" s="101"/>
      <c r="E3" s="101"/>
      <c r="F3" s="101"/>
      <c r="G3" s="101"/>
      <c r="H3" s="101"/>
    </row>
    <row r="4" spans="2:8" x14ac:dyDescent="0.25">
      <c r="B4" s="94"/>
      <c r="C4" s="94"/>
      <c r="D4" s="94"/>
      <c r="E4" s="94"/>
      <c r="F4" s="94"/>
      <c r="G4" s="71"/>
      <c r="H4" s="71"/>
    </row>
    <row r="5" spans="2:8" ht="15" customHeight="1" x14ac:dyDescent="0.25">
      <c r="B5" s="102" t="s">
        <v>61</v>
      </c>
      <c r="C5" s="102"/>
      <c r="D5" s="102"/>
      <c r="E5" s="102"/>
      <c r="F5" s="102"/>
      <c r="G5" s="102"/>
      <c r="H5" s="102"/>
    </row>
    <row r="6" spans="2:8" x14ac:dyDescent="0.25">
      <c r="B6" s="102"/>
      <c r="C6" s="102"/>
      <c r="D6" s="102"/>
      <c r="E6" s="102"/>
      <c r="F6" s="102"/>
      <c r="G6" s="102"/>
      <c r="H6" s="102"/>
    </row>
    <row r="7" spans="2:8" x14ac:dyDescent="0.25">
      <c r="B7" s="102"/>
      <c r="C7" s="102"/>
      <c r="D7" s="102"/>
      <c r="E7" s="102"/>
      <c r="F7" s="102"/>
      <c r="G7" s="102"/>
      <c r="H7" s="102"/>
    </row>
    <row r="8" spans="2:8" x14ac:dyDescent="0.25">
      <c r="B8" s="71"/>
      <c r="C8" s="71"/>
      <c r="D8" s="71"/>
      <c r="E8" s="71"/>
      <c r="F8" s="71"/>
      <c r="G8" s="71"/>
      <c r="H8" s="71"/>
    </row>
    <row r="9" spans="2:8" x14ac:dyDescent="0.25">
      <c r="B9" s="105" t="s">
        <v>2</v>
      </c>
      <c r="C9" s="105" t="s">
        <v>3</v>
      </c>
      <c r="D9" s="105" t="s">
        <v>4</v>
      </c>
      <c r="E9" s="105" t="s">
        <v>5</v>
      </c>
      <c r="F9" s="105" t="s">
        <v>6</v>
      </c>
      <c r="G9" s="105" t="s">
        <v>12</v>
      </c>
      <c r="H9" s="105" t="s">
        <v>10</v>
      </c>
    </row>
    <row r="10" spans="2:8" x14ac:dyDescent="0.25">
      <c r="B10" s="106"/>
      <c r="C10" s="106"/>
      <c r="D10" s="106"/>
      <c r="E10" s="106"/>
      <c r="F10" s="106"/>
      <c r="G10" s="106"/>
      <c r="H10" s="106"/>
    </row>
    <row r="11" spans="2:8" x14ac:dyDescent="0.25">
      <c r="B11" s="107"/>
      <c r="C11" s="107"/>
      <c r="D11" s="107"/>
      <c r="E11" s="107"/>
      <c r="F11" s="107"/>
      <c r="G11" s="107"/>
      <c r="H11" s="107"/>
    </row>
    <row r="12" spans="2:8" x14ac:dyDescent="0.25">
      <c r="B12" s="12" t="s">
        <v>30</v>
      </c>
      <c r="C12" s="12" t="s">
        <v>22</v>
      </c>
      <c r="D12" s="12" t="s">
        <v>14</v>
      </c>
      <c r="E12" s="12">
        <v>2.5</v>
      </c>
      <c r="F12" s="73">
        <v>19200</v>
      </c>
      <c r="G12" s="73"/>
      <c r="H12" s="73">
        <f>E12*F12</f>
        <v>48000</v>
      </c>
    </row>
    <row r="13" spans="2:8" x14ac:dyDescent="0.25">
      <c r="B13" s="24"/>
      <c r="C13" s="34"/>
      <c r="D13" s="34"/>
      <c r="E13" s="34"/>
      <c r="F13" s="34"/>
      <c r="G13" s="95" t="s">
        <v>50</v>
      </c>
      <c r="H13" s="36">
        <f>H12</f>
        <v>48000</v>
      </c>
    </row>
    <row r="14" spans="2:8" x14ac:dyDescent="0.25">
      <c r="B14" s="96"/>
      <c r="C14" s="97"/>
      <c r="D14" s="97"/>
      <c r="E14" s="97"/>
      <c r="F14" s="97"/>
      <c r="G14" s="97"/>
      <c r="H14" s="46"/>
    </row>
    <row r="15" spans="2:8" x14ac:dyDescent="0.25">
      <c r="B15" s="12" t="s">
        <v>53</v>
      </c>
      <c r="C15" s="12" t="s">
        <v>22</v>
      </c>
      <c r="D15" s="12" t="s">
        <v>14</v>
      </c>
      <c r="E15" s="12">
        <v>3</v>
      </c>
      <c r="F15" s="73">
        <v>19200</v>
      </c>
      <c r="G15" s="73"/>
      <c r="H15" s="73">
        <f>E15*F15</f>
        <v>57600</v>
      </c>
    </row>
    <row r="16" spans="2:8" x14ac:dyDescent="0.25">
      <c r="B16" s="24"/>
      <c r="C16" s="34"/>
      <c r="D16" s="34"/>
      <c r="E16" s="34"/>
      <c r="F16" s="34"/>
      <c r="G16" s="95" t="s">
        <v>60</v>
      </c>
      <c r="H16" s="36">
        <f>H15</f>
        <v>57600</v>
      </c>
    </row>
    <row r="17" spans="2:8" x14ac:dyDescent="0.25">
      <c r="B17" s="104" t="s">
        <v>51</v>
      </c>
      <c r="C17" s="104"/>
      <c r="D17" s="104"/>
      <c r="E17" s="104"/>
      <c r="F17" s="104"/>
      <c r="G17" s="104"/>
      <c r="H17" s="91">
        <f>H13+H16</f>
        <v>105600</v>
      </c>
    </row>
    <row r="21" spans="2:8" x14ac:dyDescent="0.25">
      <c r="C21" s="98"/>
    </row>
  </sheetData>
  <mergeCells count="12">
    <mergeCell ref="B9:B11"/>
    <mergeCell ref="B17:G17"/>
    <mergeCell ref="B1:H1"/>
    <mergeCell ref="B2:H2"/>
    <mergeCell ref="B3:H3"/>
    <mergeCell ref="B5:H7"/>
    <mergeCell ref="C9:C11"/>
    <mergeCell ref="D9:D11"/>
    <mergeCell ref="E9:E11"/>
    <mergeCell ref="F9:F11"/>
    <mergeCell ref="G9:G11"/>
    <mergeCell ref="H9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1"/>
  <sheetViews>
    <sheetView workbookViewId="0"/>
  </sheetViews>
  <sheetFormatPr defaultRowHeight="15" x14ac:dyDescent="0.25"/>
  <cols>
    <col min="1" max="1" width="13.7109375" style="71" customWidth="1"/>
    <col min="2" max="4" width="15.7109375" style="71" customWidth="1"/>
    <col min="5" max="6" width="15.7109375" style="25" customWidth="1"/>
    <col min="7" max="16384" width="9.140625" style="70"/>
  </cols>
  <sheetData>
    <row r="2" spans="1:6" x14ac:dyDescent="0.25">
      <c r="A2" s="101" t="s">
        <v>0</v>
      </c>
      <c r="B2" s="101"/>
      <c r="C2" s="101"/>
      <c r="D2" s="101"/>
      <c r="E2" s="101"/>
      <c r="F2" s="74"/>
    </row>
    <row r="3" spans="1:6" x14ac:dyDescent="0.25">
      <c r="A3" s="101" t="s">
        <v>29</v>
      </c>
      <c r="B3" s="101"/>
      <c r="C3" s="101"/>
      <c r="D3" s="101"/>
      <c r="E3" s="101"/>
      <c r="F3" s="74"/>
    </row>
    <row r="4" spans="1:6" x14ac:dyDescent="0.25">
      <c r="A4" s="94"/>
      <c r="B4" s="94"/>
      <c r="C4" s="94"/>
      <c r="D4" s="94"/>
      <c r="E4" s="74"/>
      <c r="F4" s="74"/>
    </row>
    <row r="5" spans="1:6" x14ac:dyDescent="0.25">
      <c r="A5" s="94"/>
      <c r="B5" s="94"/>
      <c r="C5" s="94"/>
      <c r="D5" s="94"/>
      <c r="E5" s="74"/>
      <c r="F5" s="74"/>
    </row>
    <row r="6" spans="1:6" x14ac:dyDescent="0.25">
      <c r="A6" s="71" t="s">
        <v>25</v>
      </c>
    </row>
    <row r="8" spans="1:6" x14ac:dyDescent="0.25">
      <c r="A8" s="72"/>
      <c r="B8" s="79" t="s">
        <v>11</v>
      </c>
      <c r="C8" s="79" t="s">
        <v>13</v>
      </c>
      <c r="D8" s="75" t="s">
        <v>27</v>
      </c>
      <c r="E8" s="79" t="s">
        <v>30</v>
      </c>
      <c r="F8" s="75" t="s">
        <v>53</v>
      </c>
    </row>
    <row r="9" spans="1:6" x14ac:dyDescent="0.25">
      <c r="A9" s="80" t="s">
        <v>23</v>
      </c>
      <c r="B9" s="73">
        <v>2253300</v>
      </c>
      <c r="C9" s="73">
        <v>2343000</v>
      </c>
      <c r="D9" s="73">
        <v>2507550</v>
      </c>
      <c r="E9" s="73">
        <v>2617050</v>
      </c>
      <c r="F9" s="110">
        <v>2628000</v>
      </c>
    </row>
    <row r="10" spans="1:6" x14ac:dyDescent="0.25">
      <c r="A10" s="81" t="s">
        <v>14</v>
      </c>
      <c r="B10" s="73">
        <v>3120800</v>
      </c>
      <c r="C10" s="73">
        <v>3111900</v>
      </c>
      <c r="D10" s="73">
        <v>3225600</v>
      </c>
      <c r="E10" s="73">
        <v>3148800</v>
      </c>
      <c r="F10" s="110">
        <v>3014400</v>
      </c>
    </row>
    <row r="11" spans="1:6" x14ac:dyDescent="0.25">
      <c r="A11" s="81" t="s">
        <v>15</v>
      </c>
      <c r="B11" s="73">
        <v>17800</v>
      </c>
      <c r="C11" s="73">
        <v>18700</v>
      </c>
      <c r="D11" s="73">
        <v>0</v>
      </c>
      <c r="E11" s="73">
        <v>0</v>
      </c>
      <c r="F11" s="110">
        <v>0</v>
      </c>
    </row>
    <row r="12" spans="1:6" x14ac:dyDescent="0.25">
      <c r="A12" s="81" t="s">
        <v>16</v>
      </c>
      <c r="B12" s="73">
        <v>60500</v>
      </c>
      <c r="C12" s="73">
        <v>63500</v>
      </c>
      <c r="D12" s="73">
        <v>52000</v>
      </c>
      <c r="E12" s="73">
        <v>19500</v>
      </c>
      <c r="F12" s="110">
        <v>0</v>
      </c>
    </row>
    <row r="13" spans="1:6" x14ac:dyDescent="0.25">
      <c r="A13" s="82" t="s">
        <v>8</v>
      </c>
      <c r="B13" s="76">
        <v>9233646</v>
      </c>
      <c r="C13" s="76">
        <v>9489750</v>
      </c>
      <c r="D13" s="76">
        <v>9616500</v>
      </c>
      <c r="E13" s="73">
        <v>9718250</v>
      </c>
      <c r="F13" s="110">
        <v>10099875</v>
      </c>
    </row>
    <row r="14" spans="1:6" x14ac:dyDescent="0.25">
      <c r="A14" s="83"/>
      <c r="B14" s="84"/>
      <c r="C14" s="84"/>
      <c r="D14" s="77"/>
      <c r="E14" s="73"/>
      <c r="F14" s="110"/>
    </row>
    <row r="15" spans="1:6" x14ac:dyDescent="0.25">
      <c r="A15" s="78" t="s">
        <v>24</v>
      </c>
      <c r="B15" s="85">
        <f>SUM(B10:B13,B9)</f>
        <v>14686046</v>
      </c>
      <c r="C15" s="85">
        <f>SUM(C9:C13)</f>
        <v>15026850</v>
      </c>
      <c r="D15" s="86">
        <f>SUM(D9:D13)</f>
        <v>15401650</v>
      </c>
      <c r="E15" s="87">
        <f>SUM(E9:E13)</f>
        <v>15503600</v>
      </c>
      <c r="F15" s="75">
        <f>SUM(F9:F14)</f>
        <v>15742275</v>
      </c>
    </row>
    <row r="16" spans="1:6" x14ac:dyDescent="0.25">
      <c r="A16" s="88"/>
      <c r="B16" s="89"/>
      <c r="C16" s="89"/>
      <c r="D16" s="89"/>
      <c r="E16" s="90"/>
      <c r="F16" s="90"/>
    </row>
    <row r="18" spans="1:6" x14ac:dyDescent="0.25">
      <c r="A18" s="71" t="s">
        <v>26</v>
      </c>
    </row>
    <row r="21" spans="1:6" x14ac:dyDescent="0.25">
      <c r="A21" s="72"/>
      <c r="B21" s="79" t="s">
        <v>11</v>
      </c>
      <c r="C21" s="79" t="s">
        <v>13</v>
      </c>
      <c r="D21" s="91" t="s">
        <v>27</v>
      </c>
      <c r="E21" s="79" t="s">
        <v>63</v>
      </c>
      <c r="F21" s="75" t="s">
        <v>53</v>
      </c>
    </row>
    <row r="22" spans="1:6" x14ac:dyDescent="0.25">
      <c r="A22" s="81" t="s">
        <v>18</v>
      </c>
      <c r="B22" s="73">
        <v>3807550</v>
      </c>
      <c r="C22" s="92">
        <v>4008300</v>
      </c>
      <c r="D22" s="73">
        <v>4270950</v>
      </c>
      <c r="E22" s="73">
        <v>4377700</v>
      </c>
      <c r="F22" s="110">
        <v>4341575</v>
      </c>
    </row>
    <row r="23" spans="1:6" x14ac:dyDescent="0.25">
      <c r="A23" s="81" t="s">
        <v>19</v>
      </c>
      <c r="B23" s="73">
        <v>279900</v>
      </c>
      <c r="C23" s="92">
        <v>260800</v>
      </c>
      <c r="D23" s="73">
        <v>301500</v>
      </c>
      <c r="E23" s="73">
        <v>368500</v>
      </c>
      <c r="F23" s="110">
        <v>368500</v>
      </c>
    </row>
    <row r="24" spans="1:6" x14ac:dyDescent="0.25">
      <c r="A24" s="81" t="s">
        <v>17</v>
      </c>
      <c r="B24" s="73">
        <v>605200</v>
      </c>
      <c r="C24" s="92">
        <v>635800</v>
      </c>
      <c r="D24" s="73">
        <v>652800</v>
      </c>
      <c r="E24" s="73">
        <v>652800</v>
      </c>
      <c r="F24" s="110">
        <v>652800</v>
      </c>
    </row>
    <row r="25" spans="1:6" x14ac:dyDescent="0.25">
      <c r="A25" s="81" t="s">
        <v>7</v>
      </c>
      <c r="B25" s="73">
        <v>5236200</v>
      </c>
      <c r="C25" s="92">
        <v>5400950</v>
      </c>
      <c r="D25" s="73">
        <v>5344000</v>
      </c>
      <c r="E25" s="73">
        <v>5290100</v>
      </c>
      <c r="F25" s="110">
        <v>5493400</v>
      </c>
    </row>
    <row r="26" spans="1:6" x14ac:dyDescent="0.25">
      <c r="A26" s="81" t="s">
        <v>20</v>
      </c>
      <c r="B26" s="73">
        <v>647200</v>
      </c>
      <c r="C26" s="92">
        <v>633150</v>
      </c>
      <c r="D26" s="73">
        <v>665800</v>
      </c>
      <c r="E26" s="73">
        <v>729600</v>
      </c>
      <c r="F26" s="110">
        <v>652800</v>
      </c>
    </row>
    <row r="27" spans="1:6" x14ac:dyDescent="0.25">
      <c r="A27" s="81" t="s">
        <v>21</v>
      </c>
      <c r="B27" s="73">
        <v>658600</v>
      </c>
      <c r="C27" s="92">
        <v>598400</v>
      </c>
      <c r="D27" s="73">
        <v>662400</v>
      </c>
      <c r="E27" s="73">
        <v>585600</v>
      </c>
      <c r="F27" s="110">
        <v>556800</v>
      </c>
    </row>
    <row r="28" spans="1:6" x14ac:dyDescent="0.25">
      <c r="A28" s="81" t="s">
        <v>22</v>
      </c>
      <c r="B28" s="73">
        <v>3410350</v>
      </c>
      <c r="C28" s="92">
        <v>3489450</v>
      </c>
      <c r="D28" s="92">
        <v>3504200</v>
      </c>
      <c r="E28" s="73">
        <v>3499300</v>
      </c>
      <c r="F28" s="110">
        <v>3676400</v>
      </c>
    </row>
    <row r="29" spans="1:6" x14ac:dyDescent="0.25">
      <c r="A29" s="82" t="s">
        <v>9</v>
      </c>
      <c r="B29" s="76">
        <v>41046</v>
      </c>
      <c r="C29" s="76">
        <v>0</v>
      </c>
      <c r="D29" s="76">
        <v>0</v>
      </c>
      <c r="E29" s="73">
        <v>0</v>
      </c>
      <c r="F29" s="110">
        <v>0</v>
      </c>
    </row>
    <row r="30" spans="1:6" x14ac:dyDescent="0.25">
      <c r="A30" s="83"/>
      <c r="B30" s="84"/>
      <c r="C30" s="84"/>
      <c r="D30" s="77"/>
      <c r="E30" s="73"/>
      <c r="F30" s="110"/>
    </row>
    <row r="31" spans="1:6" x14ac:dyDescent="0.25">
      <c r="A31" s="78" t="s">
        <v>24</v>
      </c>
      <c r="B31" s="85">
        <f>SUM(B22:B27,B28,B29:B29)</f>
        <v>14686046</v>
      </c>
      <c r="C31" s="85">
        <f>SUM(C22:C29)</f>
        <v>15026850</v>
      </c>
      <c r="D31" s="86">
        <f>SUM(D22:D29)</f>
        <v>15401650</v>
      </c>
      <c r="E31" s="87">
        <f>SUM(E22:E29)</f>
        <v>15503600</v>
      </c>
      <c r="F31" s="75">
        <f>SUM(F22:F30)</f>
        <v>15742275</v>
      </c>
    </row>
  </sheetData>
  <mergeCells count="2">
    <mergeCell ref="A2:E2"/>
    <mergeCell ref="A3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 State_RCP Seats and Rates</vt:lpstr>
      <vt:lpstr>SCO_RCP Seats and Rates</vt:lpstr>
      <vt:lpstr>Tuskegee_RCP Seats and Rates</vt:lpstr>
      <vt:lpstr>UAB_RCP Seats and Rates</vt:lpstr>
      <vt:lpstr>UGA_RCP Seats and Rates</vt:lpstr>
      <vt:lpstr>UPike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2019-04-25T21:40:20Z</cp:lastPrinted>
  <dcterms:created xsi:type="dcterms:W3CDTF">2017-11-16T17:10:35Z</dcterms:created>
  <dcterms:modified xsi:type="dcterms:W3CDTF">2021-04-21T17:25:02Z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2018-10-15T17:31:39.2263497Z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